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math\OneDrive\Desktop\Machine Learning\DATA103\DATA103-Final\MTR Datasets\"/>
    </mc:Choice>
  </mc:AlternateContent>
  <xr:revisionPtr revIDLastSave="0" documentId="13_ncr:1_{BF171A0B-3A9D-493B-B883-899FBCD989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135" i="1" l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34" i="1"/>
  <c r="A36" i="1" l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67" i="1" l="1"/>
  <c r="AB939" i="1"/>
  <c r="AC939" i="1"/>
  <c r="AE939" i="1"/>
  <c r="AG939" i="1" s="1"/>
  <c r="AB940" i="1"/>
  <c r="AC940" i="1"/>
  <c r="AE940" i="1"/>
  <c r="AH940" i="1" s="1"/>
  <c r="AB941" i="1"/>
  <c r="AC941" i="1"/>
  <c r="AE941" i="1"/>
  <c r="AF941" i="1" s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E947" i="1"/>
  <c r="AH947" i="1" s="1"/>
  <c r="AB948" i="1"/>
  <c r="AC948" i="1"/>
  <c r="AE948" i="1"/>
  <c r="AF948" i="1" s="1"/>
  <c r="AB949" i="1"/>
  <c r="AC949" i="1"/>
  <c r="AE949" i="1"/>
  <c r="AJ949" i="1" s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B963" i="1"/>
  <c r="BJ943" i="1" s="1"/>
  <c r="C963" i="1"/>
  <c r="BK959" i="1" s="1"/>
  <c r="D963" i="1"/>
  <c r="E963" i="1"/>
  <c r="BM948" i="1" s="1"/>
  <c r="F963" i="1"/>
  <c r="BN951" i="1" s="1"/>
  <c r="G963" i="1"/>
  <c r="BO961" i="1" s="1"/>
  <c r="H963" i="1"/>
  <c r="BP958" i="1" s="1"/>
  <c r="I963" i="1"/>
  <c r="BQ955" i="1" s="1"/>
  <c r="J963" i="1"/>
  <c r="K963" i="1"/>
  <c r="BS940" i="1" s="1"/>
  <c r="L963" i="1"/>
  <c r="BT953" i="1" s="1"/>
  <c r="M963" i="1"/>
  <c r="BU960" i="1" s="1"/>
  <c r="N963" i="1"/>
  <c r="BV951" i="1" s="1"/>
  <c r="O963" i="1"/>
  <c r="P963" i="1"/>
  <c r="Q963" i="1"/>
  <c r="BY946" i="1" s="1"/>
  <c r="R963" i="1"/>
  <c r="BZ950" i="1" s="1"/>
  <c r="S963" i="1"/>
  <c r="CA945" i="1" s="1"/>
  <c r="T963" i="1"/>
  <c r="CB945" i="1" s="1"/>
  <c r="U963" i="1"/>
  <c r="CC952" i="1" s="1"/>
  <c r="V963" i="1"/>
  <c r="CD950" i="1" s="1"/>
  <c r="W963" i="1"/>
  <c r="CE951" i="1" s="1"/>
  <c r="X963" i="1"/>
  <c r="CF961" i="1" s="1"/>
  <c r="Y963" i="1"/>
  <c r="CG946" i="1" s="1"/>
  <c r="Z963" i="1"/>
  <c r="CH945" i="1" s="1"/>
  <c r="AA963" i="1"/>
  <c r="CI960" i="1" s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73" i="1"/>
  <c r="AB372" i="1"/>
  <c r="AB350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AB157" i="1" l="1"/>
  <c r="A98" i="1"/>
  <c r="BF940" i="1"/>
  <c r="AZ949" i="1"/>
  <c r="BC940" i="1"/>
  <c r="BB947" i="1"/>
  <c r="AF940" i="1"/>
  <c r="AX949" i="1"/>
  <c r="AZ947" i="1"/>
  <c r="AW949" i="1"/>
  <c r="AN949" i="1"/>
  <c r="AV941" i="1"/>
  <c r="AM949" i="1"/>
  <c r="AU941" i="1"/>
  <c r="AL949" i="1"/>
  <c r="AT941" i="1"/>
  <c r="BE949" i="1"/>
  <c r="AT949" i="1"/>
  <c r="AK949" i="1"/>
  <c r="BD948" i="1"/>
  <c r="AL947" i="1"/>
  <c r="AH941" i="1"/>
  <c r="AX940" i="1"/>
  <c r="BD949" i="1"/>
  <c r="AS949" i="1"/>
  <c r="AH949" i="1"/>
  <c r="AF947" i="1"/>
  <c r="AG941" i="1"/>
  <c r="AW940" i="1"/>
  <c r="AW939" i="1"/>
  <c r="BC949" i="1"/>
  <c r="AR949" i="1"/>
  <c r="AF949" i="1"/>
  <c r="AK940" i="1"/>
  <c r="AF939" i="1"/>
  <c r="AY949" i="1"/>
  <c r="AQ949" i="1"/>
  <c r="AG949" i="1"/>
  <c r="AS948" i="1"/>
  <c r="AT947" i="1"/>
  <c r="BC941" i="1"/>
  <c r="AO941" i="1"/>
  <c r="AR940" i="1"/>
  <c r="AS947" i="1"/>
  <c r="BB941" i="1"/>
  <c r="AN941" i="1"/>
  <c r="AQ940" i="1"/>
  <c r="AM947" i="1"/>
  <c r="BA941" i="1"/>
  <c r="AM941" i="1"/>
  <c r="BD940" i="1"/>
  <c r="AL940" i="1"/>
  <c r="AX939" i="1"/>
  <c r="BA949" i="1"/>
  <c r="AU949" i="1"/>
  <c r="AO949" i="1"/>
  <c r="AI949" i="1"/>
  <c r="AU948" i="1"/>
  <c r="AG948" i="1"/>
  <c r="BC947" i="1"/>
  <c r="AV947" i="1"/>
  <c r="AN947" i="1"/>
  <c r="AG947" i="1"/>
  <c r="BE941" i="1"/>
  <c r="AW941" i="1"/>
  <c r="AP941" i="1"/>
  <c r="AI941" i="1"/>
  <c r="BE940" i="1"/>
  <c r="AY940" i="1"/>
  <c r="AS940" i="1"/>
  <c r="AM940" i="1"/>
  <c r="AG940" i="1"/>
  <c r="BC939" i="1"/>
  <c r="AK939" i="1"/>
  <c r="BC948" i="1"/>
  <c r="AO948" i="1"/>
  <c r="BJ957" i="1"/>
  <c r="AZ948" i="1"/>
  <c r="AN948" i="1"/>
  <c r="AY947" i="1"/>
  <c r="AR947" i="1"/>
  <c r="AK947" i="1"/>
  <c r="BB940" i="1"/>
  <c r="AV940" i="1"/>
  <c r="AP940" i="1"/>
  <c r="AJ940" i="1"/>
  <c r="AR939" i="1"/>
  <c r="CB959" i="1"/>
  <c r="AY948" i="1"/>
  <c r="AL948" i="1"/>
  <c r="BE947" i="1"/>
  <c r="AX947" i="1"/>
  <c r="AQ947" i="1"/>
  <c r="AJ947" i="1"/>
  <c r="BG941" i="1"/>
  <c r="AZ941" i="1"/>
  <c r="AS941" i="1"/>
  <c r="AK941" i="1"/>
  <c r="BA940" i="1"/>
  <c r="AU940" i="1"/>
  <c r="AO940" i="1"/>
  <c r="AI940" i="1"/>
  <c r="AQ939" i="1"/>
  <c r="BB949" i="1"/>
  <c r="AV949" i="1"/>
  <c r="AP949" i="1"/>
  <c r="AW948" i="1"/>
  <c r="AH948" i="1"/>
  <c r="BD947" i="1"/>
  <c r="AW947" i="1"/>
  <c r="AP947" i="1"/>
  <c r="BF941" i="1"/>
  <c r="AY941" i="1"/>
  <c r="AQ941" i="1"/>
  <c r="AJ941" i="1"/>
  <c r="AZ940" i="1"/>
  <c r="AT940" i="1"/>
  <c r="AN940" i="1"/>
  <c r="BD939" i="1"/>
  <c r="AL939" i="1"/>
  <c r="BY961" i="1"/>
  <c r="BM952" i="1"/>
  <c r="BP949" i="1"/>
  <c r="AB963" i="1"/>
  <c r="CJ948" i="1" s="1"/>
  <c r="BS962" i="1"/>
  <c r="BM949" i="1"/>
  <c r="BJ962" i="1"/>
  <c r="CH960" i="1"/>
  <c r="CH958" i="1"/>
  <c r="BY953" i="1"/>
  <c r="BS961" i="1"/>
  <c r="CE960" i="1"/>
  <c r="BY954" i="1"/>
  <c r="BS953" i="1"/>
  <c r="CA960" i="1"/>
  <c r="BZ959" i="1"/>
  <c r="CE958" i="1"/>
  <c r="CB957" i="1"/>
  <c r="CE956" i="1"/>
  <c r="CF955" i="1"/>
  <c r="BM954" i="1"/>
  <c r="BN953" i="1"/>
  <c r="BM961" i="1"/>
  <c r="BZ960" i="1"/>
  <c r="BS959" i="1"/>
  <c r="BZ958" i="1"/>
  <c r="BZ957" i="1"/>
  <c r="BY956" i="1"/>
  <c r="BY955" i="1"/>
  <c r="CH961" i="1"/>
  <c r="BM960" i="1"/>
  <c r="BJ959" i="1"/>
  <c r="BS958" i="1"/>
  <c r="BS957" i="1"/>
  <c r="BT956" i="1"/>
  <c r="BN955" i="1"/>
  <c r="CG949" i="1"/>
  <c r="BY962" i="1"/>
  <c r="CE961" i="1"/>
  <c r="BM958" i="1"/>
  <c r="BM956" i="1"/>
  <c r="CF953" i="1"/>
  <c r="BZ952" i="1"/>
  <c r="BT950" i="1"/>
  <c r="BQ946" i="1"/>
  <c r="BU962" i="1"/>
  <c r="CA961" i="1"/>
  <c r="BN961" i="1"/>
  <c r="CG960" i="1"/>
  <c r="BY960" i="1"/>
  <c r="BY959" i="1"/>
  <c r="BY958" i="1"/>
  <c r="BT957" i="1"/>
  <c r="BS956" i="1"/>
  <c r="CC955" i="1"/>
  <c r="BM955" i="1"/>
  <c r="BT954" i="1"/>
  <c r="CE953" i="1"/>
  <c r="BM953" i="1"/>
  <c r="BY952" i="1"/>
  <c r="BJ951" i="1"/>
  <c r="BP950" i="1"/>
  <c r="CE949" i="1"/>
  <c r="CA948" i="1"/>
  <c r="CC944" i="1"/>
  <c r="BK951" i="1"/>
  <c r="CG962" i="1"/>
  <c r="BT962" i="1"/>
  <c r="BZ961" i="1"/>
  <c r="CF960" i="1"/>
  <c r="BT959" i="1"/>
  <c r="BT958" i="1"/>
  <c r="CF956" i="1"/>
  <c r="BN956" i="1"/>
  <c r="BZ955" i="1"/>
  <c r="BN954" i="1"/>
  <c r="BZ953" i="1"/>
  <c r="BT952" i="1"/>
  <c r="CF951" i="1"/>
  <c r="BZ949" i="1"/>
  <c r="BZ948" i="1"/>
  <c r="CC947" i="1"/>
  <c r="BT941" i="1"/>
  <c r="CF962" i="1"/>
  <c r="BT960" i="1"/>
  <c r="CF959" i="1"/>
  <c r="CF957" i="1"/>
  <c r="BN957" i="1"/>
  <c r="BQ952" i="1"/>
  <c r="BZ951" i="1"/>
  <c r="BT949" i="1"/>
  <c r="BT948" i="1"/>
  <c r="BN947" i="1"/>
  <c r="BS941" i="1"/>
  <c r="CE962" i="1"/>
  <c r="BN962" i="1"/>
  <c r="CG961" i="1"/>
  <c r="BT961" i="1"/>
  <c r="CB960" i="1"/>
  <c r="BS960" i="1"/>
  <c r="CC959" i="1"/>
  <c r="BN959" i="1"/>
  <c r="CF958" i="1"/>
  <c r="CC957" i="1"/>
  <c r="BK957" i="1"/>
  <c r="BZ956" i="1"/>
  <c r="BT955" i="1"/>
  <c r="CF954" i="1"/>
  <c r="CF952" i="1"/>
  <c r="BN952" i="1"/>
  <c r="CA950" i="1"/>
  <c r="BS949" i="1"/>
  <c r="BK943" i="1"/>
  <c r="BJ941" i="1"/>
  <c r="BZ962" i="1"/>
  <c r="BK962" i="1"/>
  <c r="BN960" i="1"/>
  <c r="BN958" i="1"/>
  <c r="BZ954" i="1"/>
  <c r="BX941" i="1"/>
  <c r="BX940" i="1"/>
  <c r="BX944" i="1"/>
  <c r="BX947" i="1"/>
  <c r="BX939" i="1"/>
  <c r="BX943" i="1"/>
  <c r="BX945" i="1"/>
  <c r="BX948" i="1"/>
  <c r="BX950" i="1"/>
  <c r="BX952" i="1"/>
  <c r="BX953" i="1"/>
  <c r="BX954" i="1"/>
  <c r="BX955" i="1"/>
  <c r="BX956" i="1"/>
  <c r="BX957" i="1"/>
  <c r="BX958" i="1"/>
  <c r="BX959" i="1"/>
  <c r="BX960" i="1"/>
  <c r="BX961" i="1"/>
  <c r="BX962" i="1"/>
  <c r="BL941" i="1"/>
  <c r="BL940" i="1"/>
  <c r="BL939" i="1"/>
  <c r="BL943" i="1"/>
  <c r="BL946" i="1"/>
  <c r="BL951" i="1"/>
  <c r="BL947" i="1"/>
  <c r="BL942" i="1"/>
  <c r="BL944" i="1"/>
  <c r="BL952" i="1"/>
  <c r="BL953" i="1"/>
  <c r="BL954" i="1"/>
  <c r="BL955" i="1"/>
  <c r="BL956" i="1"/>
  <c r="BL957" i="1"/>
  <c r="BL958" i="1"/>
  <c r="BL959" i="1"/>
  <c r="BL960" i="1"/>
  <c r="BL961" i="1"/>
  <c r="BL962" i="1"/>
  <c r="BX951" i="1"/>
  <c r="BL945" i="1"/>
  <c r="CI941" i="1"/>
  <c r="CI940" i="1"/>
  <c r="CI949" i="1"/>
  <c r="CI939" i="1"/>
  <c r="CI942" i="1"/>
  <c r="CI950" i="1"/>
  <c r="CI946" i="1"/>
  <c r="CI943" i="1"/>
  <c r="CI944" i="1"/>
  <c r="CI947" i="1"/>
  <c r="CC941" i="1"/>
  <c r="CC940" i="1"/>
  <c r="CC949" i="1"/>
  <c r="CC939" i="1"/>
  <c r="CC945" i="1"/>
  <c r="CC948" i="1"/>
  <c r="CC950" i="1"/>
  <c r="CC942" i="1"/>
  <c r="CC946" i="1"/>
  <c r="BW941" i="1"/>
  <c r="BW940" i="1"/>
  <c r="BW949" i="1"/>
  <c r="BW939" i="1"/>
  <c r="BW943" i="1"/>
  <c r="BW945" i="1"/>
  <c r="BW948" i="1"/>
  <c r="BW946" i="1"/>
  <c r="BW951" i="1"/>
  <c r="BQ941" i="1"/>
  <c r="BQ940" i="1"/>
  <c r="BQ949" i="1"/>
  <c r="BQ939" i="1"/>
  <c r="BQ942" i="1"/>
  <c r="BQ944" i="1"/>
  <c r="BQ947" i="1"/>
  <c r="BQ945" i="1"/>
  <c r="BQ948" i="1"/>
  <c r="BQ943" i="1"/>
  <c r="BQ950" i="1"/>
  <c r="BK941" i="1"/>
  <c r="BK940" i="1"/>
  <c r="BK949" i="1"/>
  <c r="BK939" i="1"/>
  <c r="BK947" i="1"/>
  <c r="BK942" i="1"/>
  <c r="BK944" i="1"/>
  <c r="BK945" i="1"/>
  <c r="BK948" i="1"/>
  <c r="BQ962" i="1"/>
  <c r="BK961" i="1"/>
  <c r="CI959" i="1"/>
  <c r="BW958" i="1"/>
  <c r="CI954" i="1"/>
  <c r="BW954" i="1"/>
  <c r="BK954" i="1"/>
  <c r="CI951" i="1"/>
  <c r="BL950" i="1"/>
  <c r="BW947" i="1"/>
  <c r="BK946" i="1"/>
  <c r="BW944" i="1"/>
  <c r="BW942" i="1"/>
  <c r="CD941" i="1"/>
  <c r="CD940" i="1"/>
  <c r="CD943" i="1"/>
  <c r="CD945" i="1"/>
  <c r="CD948" i="1"/>
  <c r="CD949" i="1"/>
  <c r="CD939" i="1"/>
  <c r="CD942" i="1"/>
  <c r="CD946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BR941" i="1"/>
  <c r="BR940" i="1"/>
  <c r="BR939" i="1"/>
  <c r="BR942" i="1"/>
  <c r="BR944" i="1"/>
  <c r="BR947" i="1"/>
  <c r="BR945" i="1"/>
  <c r="BR948" i="1"/>
  <c r="BR949" i="1"/>
  <c r="BR952" i="1"/>
  <c r="BR953" i="1"/>
  <c r="BR954" i="1"/>
  <c r="BR955" i="1"/>
  <c r="BR956" i="1"/>
  <c r="BR957" i="1"/>
  <c r="BR958" i="1"/>
  <c r="BR959" i="1"/>
  <c r="BR960" i="1"/>
  <c r="BR961" i="1"/>
  <c r="BR962" i="1"/>
  <c r="BX942" i="1"/>
  <c r="CH940" i="1"/>
  <c r="CH939" i="1"/>
  <c r="CH948" i="1"/>
  <c r="CH946" i="1"/>
  <c r="CH951" i="1"/>
  <c r="CH952" i="1"/>
  <c r="CH953" i="1"/>
  <c r="CH954" i="1"/>
  <c r="CH955" i="1"/>
  <c r="CH956" i="1"/>
  <c r="CH943" i="1"/>
  <c r="CH944" i="1"/>
  <c r="CH947" i="1"/>
  <c r="CH941" i="1"/>
  <c r="CB940" i="1"/>
  <c r="CB939" i="1"/>
  <c r="CB948" i="1"/>
  <c r="CB949" i="1"/>
  <c r="CB950" i="1"/>
  <c r="CB942" i="1"/>
  <c r="CB946" i="1"/>
  <c r="CB951" i="1"/>
  <c r="CB952" i="1"/>
  <c r="CB953" i="1"/>
  <c r="CB954" i="1"/>
  <c r="CB955" i="1"/>
  <c r="CB956" i="1"/>
  <c r="CB944" i="1"/>
  <c r="CB947" i="1"/>
  <c r="BV940" i="1"/>
  <c r="BV939" i="1"/>
  <c r="BV948" i="1"/>
  <c r="BV943" i="1"/>
  <c r="BV945" i="1"/>
  <c r="BV941" i="1"/>
  <c r="BV949" i="1"/>
  <c r="BV950" i="1"/>
  <c r="BV952" i="1"/>
  <c r="BV953" i="1"/>
  <c r="BV954" i="1"/>
  <c r="BV955" i="1"/>
  <c r="BV956" i="1"/>
  <c r="BV946" i="1"/>
  <c r="BV942" i="1"/>
  <c r="BP940" i="1"/>
  <c r="BP939" i="1"/>
  <c r="BP948" i="1"/>
  <c r="BP945" i="1"/>
  <c r="BP952" i="1"/>
  <c r="BP953" i="1"/>
  <c r="BP954" i="1"/>
  <c r="BP955" i="1"/>
  <c r="BP956" i="1"/>
  <c r="BP943" i="1"/>
  <c r="BP941" i="1"/>
  <c r="BP946" i="1"/>
  <c r="BP951" i="1"/>
  <c r="BJ940" i="1"/>
  <c r="BJ939" i="1"/>
  <c r="BJ948" i="1"/>
  <c r="BJ947" i="1"/>
  <c r="BJ942" i="1"/>
  <c r="BJ944" i="1"/>
  <c r="BJ952" i="1"/>
  <c r="BJ953" i="1"/>
  <c r="BJ954" i="1"/>
  <c r="BJ955" i="1"/>
  <c r="BJ956" i="1"/>
  <c r="BJ945" i="1"/>
  <c r="BJ949" i="1"/>
  <c r="BJ950" i="1"/>
  <c r="BW962" i="1"/>
  <c r="BP962" i="1"/>
  <c r="BQ961" i="1"/>
  <c r="BJ961" i="1"/>
  <c r="BK960" i="1"/>
  <c r="CH959" i="1"/>
  <c r="BQ959" i="1"/>
  <c r="BV958" i="1"/>
  <c r="CI957" i="1"/>
  <c r="BQ957" i="1"/>
  <c r="CC956" i="1"/>
  <c r="BQ956" i="1"/>
  <c r="CC953" i="1"/>
  <c r="BQ953" i="1"/>
  <c r="BR951" i="1"/>
  <c r="BK950" i="1"/>
  <c r="CA949" i="1"/>
  <c r="BV947" i="1"/>
  <c r="CE946" i="1"/>
  <c r="BJ946" i="1"/>
  <c r="BV944" i="1"/>
  <c r="CC943" i="1"/>
  <c r="BP942" i="1"/>
  <c r="CG940" i="1"/>
  <c r="CG939" i="1"/>
  <c r="CG947" i="1"/>
  <c r="CG951" i="1"/>
  <c r="CG952" i="1"/>
  <c r="CG953" i="1"/>
  <c r="CG954" i="1"/>
  <c r="CG955" i="1"/>
  <c r="CG956" i="1"/>
  <c r="CG957" i="1"/>
  <c r="CG958" i="1"/>
  <c r="CG943" i="1"/>
  <c r="CG944" i="1"/>
  <c r="CG941" i="1"/>
  <c r="CG945" i="1"/>
  <c r="CA940" i="1"/>
  <c r="CA939" i="1"/>
  <c r="CA947" i="1"/>
  <c r="CA942" i="1"/>
  <c r="CA946" i="1"/>
  <c r="CA951" i="1"/>
  <c r="CA952" i="1"/>
  <c r="CA953" i="1"/>
  <c r="CA954" i="1"/>
  <c r="CA955" i="1"/>
  <c r="CA956" i="1"/>
  <c r="CA957" i="1"/>
  <c r="CA958" i="1"/>
  <c r="CA959" i="1"/>
  <c r="CA944" i="1"/>
  <c r="CA943" i="1"/>
  <c r="BU940" i="1"/>
  <c r="BU939" i="1"/>
  <c r="BU963" i="1" s="1"/>
  <c r="BU947" i="1"/>
  <c r="BU941" i="1"/>
  <c r="BU948" i="1"/>
  <c r="BU949" i="1"/>
  <c r="BU950" i="1"/>
  <c r="BU952" i="1"/>
  <c r="BU953" i="1"/>
  <c r="BU954" i="1"/>
  <c r="BU955" i="1"/>
  <c r="BU956" i="1"/>
  <c r="BU957" i="1"/>
  <c r="BU958" i="1"/>
  <c r="BU959" i="1"/>
  <c r="BU946" i="1"/>
  <c r="BU951" i="1"/>
  <c r="BU942" i="1"/>
  <c r="BU944" i="1"/>
  <c r="BO940" i="1"/>
  <c r="BO939" i="1"/>
  <c r="BO947" i="1"/>
  <c r="BO945" i="1"/>
  <c r="BO952" i="1"/>
  <c r="BO953" i="1"/>
  <c r="BO954" i="1"/>
  <c r="BO955" i="1"/>
  <c r="BO956" i="1"/>
  <c r="BO957" i="1"/>
  <c r="BO958" i="1"/>
  <c r="BO959" i="1"/>
  <c r="BO943" i="1"/>
  <c r="BO948" i="1"/>
  <c r="BO949" i="1"/>
  <c r="BO950" i="1"/>
  <c r="BO941" i="1"/>
  <c r="BO946" i="1"/>
  <c r="CC962" i="1"/>
  <c r="BV962" i="1"/>
  <c r="BO962" i="1"/>
  <c r="BW961" i="1"/>
  <c r="BP961" i="1"/>
  <c r="BQ960" i="1"/>
  <c r="BJ960" i="1"/>
  <c r="CG959" i="1"/>
  <c r="BP959" i="1"/>
  <c r="CC958" i="1"/>
  <c r="BK958" i="1"/>
  <c r="CH957" i="1"/>
  <c r="BY957" i="1"/>
  <c r="BP957" i="1"/>
  <c r="CI955" i="1"/>
  <c r="BW955" i="1"/>
  <c r="BK955" i="1"/>
  <c r="CE954" i="1"/>
  <c r="BS954" i="1"/>
  <c r="CI952" i="1"/>
  <c r="BW952" i="1"/>
  <c r="BK952" i="1"/>
  <c r="BQ951" i="1"/>
  <c r="BW950" i="1"/>
  <c r="BL949" i="1"/>
  <c r="BS948" i="1"/>
  <c r="BP947" i="1"/>
  <c r="BU945" i="1"/>
  <c r="BP944" i="1"/>
  <c r="CB943" i="1"/>
  <c r="BO942" i="1"/>
  <c r="CB941" i="1"/>
  <c r="CI962" i="1"/>
  <c r="CB962" i="1"/>
  <c r="CC961" i="1"/>
  <c r="BV961" i="1"/>
  <c r="BW960" i="1"/>
  <c r="BP960" i="1"/>
  <c r="BW959" i="1"/>
  <c r="CB958" i="1"/>
  <c r="BJ958" i="1"/>
  <c r="BW957" i="1"/>
  <c r="CC954" i="1"/>
  <c r="BQ954" i="1"/>
  <c r="CC951" i="1"/>
  <c r="BO951" i="1"/>
  <c r="CH950" i="1"/>
  <c r="BX949" i="1"/>
  <c r="CI948" i="1"/>
  <c r="BX946" i="1"/>
  <c r="BS945" i="1"/>
  <c r="BO944" i="1"/>
  <c r="BU943" i="1"/>
  <c r="CH942" i="1"/>
  <c r="CA941" i="1"/>
  <c r="AC963" i="1"/>
  <c r="CK962" i="1" s="1"/>
  <c r="CE939" i="1"/>
  <c r="CE942" i="1"/>
  <c r="CE943" i="1"/>
  <c r="CE950" i="1"/>
  <c r="CE941" i="1"/>
  <c r="CE944" i="1"/>
  <c r="CE947" i="1"/>
  <c r="CE940" i="1"/>
  <c r="CE945" i="1"/>
  <c r="CE948" i="1"/>
  <c r="BY939" i="1"/>
  <c r="BY942" i="1"/>
  <c r="BY943" i="1"/>
  <c r="BY950" i="1"/>
  <c r="BY951" i="1"/>
  <c r="BY940" i="1"/>
  <c r="BY944" i="1"/>
  <c r="BY947" i="1"/>
  <c r="BY941" i="1"/>
  <c r="BY945" i="1"/>
  <c r="BY948" i="1"/>
  <c r="BY949" i="1"/>
  <c r="BS939" i="1"/>
  <c r="BS942" i="1"/>
  <c r="BS943" i="1"/>
  <c r="BS950" i="1"/>
  <c r="BS951" i="1"/>
  <c r="BS946" i="1"/>
  <c r="BS944" i="1"/>
  <c r="BS947" i="1"/>
  <c r="BM939" i="1"/>
  <c r="BM942" i="1"/>
  <c r="BM943" i="1"/>
  <c r="BM944" i="1"/>
  <c r="BM950" i="1"/>
  <c r="BM951" i="1"/>
  <c r="BM941" i="1"/>
  <c r="BM946" i="1"/>
  <c r="BM947" i="1"/>
  <c r="CH962" i="1"/>
  <c r="CA962" i="1"/>
  <c r="BM962" i="1"/>
  <c r="CI961" i="1"/>
  <c r="CB961" i="1"/>
  <c r="BU961" i="1"/>
  <c r="CC960" i="1"/>
  <c r="BV960" i="1"/>
  <c r="BO960" i="1"/>
  <c r="CE959" i="1"/>
  <c r="BV959" i="1"/>
  <c r="BM959" i="1"/>
  <c r="CI958" i="1"/>
  <c r="BQ958" i="1"/>
  <c r="CE957" i="1"/>
  <c r="BV957" i="1"/>
  <c r="BM957" i="1"/>
  <c r="CI956" i="1"/>
  <c r="BW956" i="1"/>
  <c r="BK956" i="1"/>
  <c r="CE955" i="1"/>
  <c r="BS955" i="1"/>
  <c r="CI953" i="1"/>
  <c r="BW953" i="1"/>
  <c r="BK953" i="1"/>
  <c r="CE952" i="1"/>
  <c r="BS952" i="1"/>
  <c r="CG950" i="1"/>
  <c r="BR950" i="1"/>
  <c r="CH949" i="1"/>
  <c r="CG948" i="1"/>
  <c r="BL948" i="1"/>
  <c r="CD947" i="1"/>
  <c r="BR946" i="1"/>
  <c r="CI945" i="1"/>
  <c r="BM945" i="1"/>
  <c r="CD944" i="1"/>
  <c r="BR943" i="1"/>
  <c r="CG942" i="1"/>
  <c r="BM940" i="1"/>
  <c r="CF940" i="1"/>
  <c r="CF939" i="1"/>
  <c r="CF942" i="1"/>
  <c r="CF943" i="1"/>
  <c r="CF944" i="1"/>
  <c r="CF945" i="1"/>
  <c r="CF946" i="1"/>
  <c r="BZ940" i="1"/>
  <c r="BZ939" i="1"/>
  <c r="BZ942" i="1"/>
  <c r="BZ943" i="1"/>
  <c r="BZ944" i="1"/>
  <c r="BZ945" i="1"/>
  <c r="BZ946" i="1"/>
  <c r="BT940" i="1"/>
  <c r="BT939" i="1"/>
  <c r="BT942" i="1"/>
  <c r="BT943" i="1"/>
  <c r="BT944" i="1"/>
  <c r="BT945" i="1"/>
  <c r="BT946" i="1"/>
  <c r="BN940" i="1"/>
  <c r="BN939" i="1"/>
  <c r="BN942" i="1"/>
  <c r="BN943" i="1"/>
  <c r="BN944" i="1"/>
  <c r="BN945" i="1"/>
  <c r="BN946" i="1"/>
  <c r="CF950" i="1"/>
  <c r="CF949" i="1"/>
  <c r="CF948" i="1"/>
  <c r="BA948" i="1"/>
  <c r="AT948" i="1"/>
  <c r="AM948" i="1"/>
  <c r="BT947" i="1"/>
  <c r="BZ941" i="1"/>
  <c r="AJ948" i="1"/>
  <c r="AP948" i="1"/>
  <c r="AV948" i="1"/>
  <c r="BB948" i="1"/>
  <c r="BZ947" i="1"/>
  <c r="AR948" i="1"/>
  <c r="AK948" i="1"/>
  <c r="CF947" i="1"/>
  <c r="CF941" i="1"/>
  <c r="BN941" i="1"/>
  <c r="BT951" i="1"/>
  <c r="BN950" i="1"/>
  <c r="BN949" i="1"/>
  <c r="BN948" i="1"/>
  <c r="BE948" i="1"/>
  <c r="AX948" i="1"/>
  <c r="AQ948" i="1"/>
  <c r="AI948" i="1"/>
  <c r="AI947" i="1"/>
  <c r="AO947" i="1"/>
  <c r="AU947" i="1"/>
  <c r="BA947" i="1"/>
  <c r="BD941" i="1"/>
  <c r="AX941" i="1"/>
  <c r="AR941" i="1"/>
  <c r="AL941" i="1"/>
  <c r="BB939" i="1"/>
  <c r="AV939" i="1"/>
  <c r="AP939" i="1"/>
  <c r="AJ939" i="1"/>
  <c r="BA939" i="1"/>
  <c r="AU939" i="1"/>
  <c r="AO939" i="1"/>
  <c r="AI939" i="1"/>
  <c r="BF939" i="1"/>
  <c r="AZ939" i="1"/>
  <c r="AT939" i="1"/>
  <c r="AN939" i="1"/>
  <c r="AH939" i="1"/>
  <c r="BE939" i="1"/>
  <c r="AY939" i="1"/>
  <c r="AS939" i="1"/>
  <c r="AM9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C62" i="1"/>
  <c r="AC61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O942" i="1" l="1"/>
  <c r="BB950" i="1"/>
  <c r="A129" i="1"/>
  <c r="AF942" i="1"/>
  <c r="AI942" i="1"/>
  <c r="AV942" i="1"/>
  <c r="BD950" i="1"/>
  <c r="AY950" i="1"/>
  <c r="AW942" i="1"/>
  <c r="AF950" i="1"/>
  <c r="CG963" i="1"/>
  <c r="BK963" i="1"/>
  <c r="AL950" i="1"/>
  <c r="AZ950" i="1"/>
  <c r="CH963" i="1"/>
  <c r="BB942" i="1"/>
  <c r="AZ942" i="1"/>
  <c r="CI963" i="1"/>
  <c r="AW950" i="1"/>
  <c r="BC950" i="1"/>
  <c r="AN950" i="1"/>
  <c r="AS942" i="1"/>
  <c r="AR950" i="1"/>
  <c r="AH950" i="1"/>
  <c r="AX950" i="1"/>
  <c r="BE950" i="1"/>
  <c r="AX942" i="1"/>
  <c r="CK950" i="1"/>
  <c r="AQ942" i="1"/>
  <c r="BC942" i="1"/>
  <c r="AS950" i="1"/>
  <c r="CK942" i="1"/>
  <c r="CK943" i="1"/>
  <c r="AK942" i="1"/>
  <c r="AH942" i="1"/>
  <c r="AL942" i="1"/>
  <c r="AG942" i="1"/>
  <c r="BG949" i="1"/>
  <c r="AM950" i="1"/>
  <c r="AT942" i="1"/>
  <c r="AR942" i="1"/>
  <c r="AO950" i="1"/>
  <c r="BF949" i="1"/>
  <c r="AG950" i="1"/>
  <c r="AM942" i="1"/>
  <c r="BA942" i="1"/>
  <c r="CJ945" i="1"/>
  <c r="BF947" i="1"/>
  <c r="AJ942" i="1"/>
  <c r="AY942" i="1"/>
  <c r="AP942" i="1"/>
  <c r="BD942" i="1"/>
  <c r="AT950" i="1"/>
  <c r="BF942" i="1"/>
  <c r="AV950" i="1"/>
  <c r="CJ939" i="1"/>
  <c r="CJ954" i="1"/>
  <c r="CJ957" i="1"/>
  <c r="CJ959" i="1"/>
  <c r="CJ944" i="1"/>
  <c r="BE942" i="1"/>
  <c r="AK950" i="1"/>
  <c r="AP950" i="1"/>
  <c r="CJ951" i="1"/>
  <c r="CJ962" i="1"/>
  <c r="CJ958" i="1"/>
  <c r="CJ942" i="1"/>
  <c r="CJ956" i="1"/>
  <c r="AQ950" i="1"/>
  <c r="CJ947" i="1"/>
  <c r="CJ946" i="1"/>
  <c r="CJ960" i="1"/>
  <c r="CJ950" i="1"/>
  <c r="CJ961" i="1"/>
  <c r="AN942" i="1"/>
  <c r="AU942" i="1"/>
  <c r="AU950" i="1"/>
  <c r="CJ941" i="1"/>
  <c r="CJ952" i="1"/>
  <c r="CJ955" i="1"/>
  <c r="CJ943" i="1"/>
  <c r="CJ953" i="1"/>
  <c r="CJ949" i="1"/>
  <c r="CJ940" i="1"/>
  <c r="BG948" i="1"/>
  <c r="BF948" i="1"/>
  <c r="BW963" i="1"/>
  <c r="BM963" i="1"/>
  <c r="CE963" i="1"/>
  <c r="BV963" i="1"/>
  <c r="BA950" i="1"/>
  <c r="BN963" i="1"/>
  <c r="CK939" i="1"/>
  <c r="CK945" i="1"/>
  <c r="CK948" i="1"/>
  <c r="CK949" i="1"/>
  <c r="CK940" i="1"/>
  <c r="CK946" i="1"/>
  <c r="CK953" i="1"/>
  <c r="CK956" i="1"/>
  <c r="CK958" i="1"/>
  <c r="CK961" i="1"/>
  <c r="CK944" i="1"/>
  <c r="CK947" i="1"/>
  <c r="CK941" i="1"/>
  <c r="CK952" i="1"/>
  <c r="CK955" i="1"/>
  <c r="CK951" i="1"/>
  <c r="CK954" i="1"/>
  <c r="CK959" i="1"/>
  <c r="CK957" i="1"/>
  <c r="CK960" i="1"/>
  <c r="BT963" i="1"/>
  <c r="BS963" i="1"/>
  <c r="BY963" i="1"/>
  <c r="BJ963" i="1"/>
  <c r="AJ950" i="1"/>
  <c r="BQ963" i="1"/>
  <c r="CC963" i="1"/>
  <c r="BR963" i="1"/>
  <c r="BG947" i="1"/>
  <c r="BZ963" i="1"/>
  <c r="CA963" i="1"/>
  <c r="BP963" i="1"/>
  <c r="CB963" i="1"/>
  <c r="BL963" i="1"/>
  <c r="BX963" i="1"/>
  <c r="AI950" i="1"/>
  <c r="CF963" i="1"/>
  <c r="BO963" i="1"/>
  <c r="CD963" i="1"/>
  <c r="C7" i="5"/>
  <c r="D7" i="5"/>
  <c r="E7" i="5"/>
  <c r="F7" i="5"/>
  <c r="G7" i="5"/>
  <c r="H7" i="5"/>
  <c r="H7" i="10" s="1"/>
  <c r="I7" i="5"/>
  <c r="J7" i="5"/>
  <c r="J7" i="10" s="1"/>
  <c r="K7" i="5"/>
  <c r="L7" i="5"/>
  <c r="M7" i="5"/>
  <c r="N7" i="5"/>
  <c r="O7" i="5"/>
  <c r="P7" i="5"/>
  <c r="P7" i="10" s="1"/>
  <c r="Q7" i="5"/>
  <c r="R7" i="5"/>
  <c r="S7" i="5"/>
  <c r="T7" i="5"/>
  <c r="U7" i="5"/>
  <c r="U7" i="10" s="1"/>
  <c r="V7" i="5"/>
  <c r="V7" i="10" s="1"/>
  <c r="W7" i="5"/>
  <c r="X7" i="5"/>
  <c r="Y7" i="5"/>
  <c r="Z7" i="5"/>
  <c r="Z7" i="10" s="1"/>
  <c r="AA7" i="5"/>
  <c r="C8" i="5"/>
  <c r="C8" i="10" s="1"/>
  <c r="D8" i="5"/>
  <c r="E8" i="5"/>
  <c r="F8" i="5"/>
  <c r="G8" i="5"/>
  <c r="H8" i="5"/>
  <c r="H8" i="10" s="1"/>
  <c r="I8" i="5"/>
  <c r="I8" i="10" s="1"/>
  <c r="J8" i="5"/>
  <c r="K8" i="5"/>
  <c r="L8" i="5"/>
  <c r="M8" i="5"/>
  <c r="M8" i="10" s="1"/>
  <c r="N8" i="5"/>
  <c r="N8" i="10" s="1"/>
  <c r="O8" i="5"/>
  <c r="O8" i="10" s="1"/>
  <c r="P8" i="5"/>
  <c r="Q8" i="5"/>
  <c r="R8" i="5"/>
  <c r="S8" i="5"/>
  <c r="S8" i="10" s="1"/>
  <c r="T8" i="5"/>
  <c r="T8" i="10" s="1"/>
  <c r="U8" i="5"/>
  <c r="U8" i="10" s="1"/>
  <c r="V8" i="5"/>
  <c r="W8" i="5"/>
  <c r="X8" i="5"/>
  <c r="Y8" i="5"/>
  <c r="Z8" i="5"/>
  <c r="Z8" i="10" s="1"/>
  <c r="AA8" i="5"/>
  <c r="AA8" i="10" s="1"/>
  <c r="C9" i="5"/>
  <c r="D9" i="5"/>
  <c r="E9" i="5"/>
  <c r="F9" i="5"/>
  <c r="F9" i="10" s="1"/>
  <c r="G9" i="5"/>
  <c r="G9" i="10" s="1"/>
  <c r="H9" i="5"/>
  <c r="H9" i="10" s="1"/>
  <c r="I9" i="5"/>
  <c r="J9" i="5"/>
  <c r="K9" i="5"/>
  <c r="L9" i="5"/>
  <c r="M9" i="5"/>
  <c r="M9" i="10" s="1"/>
  <c r="N9" i="5"/>
  <c r="N9" i="10" s="1"/>
  <c r="O9" i="5"/>
  <c r="P9" i="5"/>
  <c r="Q9" i="5"/>
  <c r="R9" i="5"/>
  <c r="S9" i="5"/>
  <c r="S9" i="10" s="1"/>
  <c r="T9" i="5"/>
  <c r="T9" i="10" s="1"/>
  <c r="U9" i="5"/>
  <c r="V9" i="5"/>
  <c r="W9" i="5"/>
  <c r="X9" i="5"/>
  <c r="X9" i="10" s="1"/>
  <c r="Y9" i="5"/>
  <c r="Y9" i="10" s="1"/>
  <c r="Z9" i="5"/>
  <c r="Z9" i="10" s="1"/>
  <c r="AA9" i="5"/>
  <c r="C10" i="5"/>
  <c r="D10" i="5"/>
  <c r="E10" i="5"/>
  <c r="E10" i="10" s="1"/>
  <c r="F10" i="5"/>
  <c r="F10" i="10" s="1"/>
  <c r="G10" i="5"/>
  <c r="G10" i="10" s="1"/>
  <c r="H10" i="5"/>
  <c r="I10" i="5"/>
  <c r="J10" i="5"/>
  <c r="K10" i="5"/>
  <c r="L10" i="5"/>
  <c r="L10" i="10" s="1"/>
  <c r="M10" i="5"/>
  <c r="M10" i="10" s="1"/>
  <c r="N10" i="5"/>
  <c r="O10" i="5"/>
  <c r="P10" i="5"/>
  <c r="Q10" i="5"/>
  <c r="Q10" i="10" s="1"/>
  <c r="R10" i="5"/>
  <c r="R10" i="10" s="1"/>
  <c r="S10" i="5"/>
  <c r="S10" i="10" s="1"/>
  <c r="T10" i="5"/>
  <c r="U10" i="5"/>
  <c r="V10" i="5"/>
  <c r="W10" i="5"/>
  <c r="X10" i="5"/>
  <c r="X10" i="10" s="1"/>
  <c r="Y10" i="5"/>
  <c r="Y10" i="10" s="1"/>
  <c r="Z10" i="5"/>
  <c r="AA10" i="5"/>
  <c r="C11" i="5"/>
  <c r="D11" i="5"/>
  <c r="E11" i="5"/>
  <c r="E11" i="10" s="1"/>
  <c r="F11" i="5"/>
  <c r="F11" i="10" s="1"/>
  <c r="G11" i="5"/>
  <c r="H11" i="5"/>
  <c r="I11" i="5"/>
  <c r="J11" i="5"/>
  <c r="K11" i="5"/>
  <c r="K11" i="10" s="1"/>
  <c r="L11" i="5"/>
  <c r="L11" i="10" s="1"/>
  <c r="M11" i="5"/>
  <c r="N11" i="5"/>
  <c r="O11" i="5"/>
  <c r="P11" i="5"/>
  <c r="Q11" i="5"/>
  <c r="Q11" i="10" s="1"/>
  <c r="R11" i="5"/>
  <c r="R11" i="10" s="1"/>
  <c r="S11" i="5"/>
  <c r="T11" i="5"/>
  <c r="U11" i="5"/>
  <c r="V11" i="5"/>
  <c r="W11" i="5"/>
  <c r="W11" i="10" s="1"/>
  <c r="X11" i="5"/>
  <c r="Y11" i="5"/>
  <c r="Z11" i="5"/>
  <c r="AA11" i="5"/>
  <c r="C12" i="5"/>
  <c r="C12" i="10" s="1"/>
  <c r="D12" i="5"/>
  <c r="D12" i="10" s="1"/>
  <c r="E12" i="5"/>
  <c r="E12" i="10" s="1"/>
  <c r="F12" i="5"/>
  <c r="G12" i="5"/>
  <c r="H12" i="5"/>
  <c r="I12" i="5"/>
  <c r="J12" i="5"/>
  <c r="J12" i="10" s="1"/>
  <c r="K12" i="5"/>
  <c r="L12" i="5"/>
  <c r="M12" i="5"/>
  <c r="N12" i="5"/>
  <c r="O12" i="5"/>
  <c r="P12" i="5"/>
  <c r="P12" i="10" s="1"/>
  <c r="Q12" i="5"/>
  <c r="Q12" i="10" s="1"/>
  <c r="R12" i="5"/>
  <c r="S12" i="5"/>
  <c r="T12" i="5"/>
  <c r="U12" i="5"/>
  <c r="V12" i="5"/>
  <c r="V12" i="10" s="1"/>
  <c r="W12" i="5"/>
  <c r="W12" i="10" s="1"/>
  <c r="X12" i="5"/>
  <c r="Y12" i="5"/>
  <c r="Z12" i="5"/>
  <c r="AA12" i="5"/>
  <c r="AA12" i="10" s="1"/>
  <c r="C13" i="5"/>
  <c r="C13" i="10" s="1"/>
  <c r="D13" i="5"/>
  <c r="D13" i="10" s="1"/>
  <c r="E13" i="5"/>
  <c r="F13" i="5"/>
  <c r="G13" i="5"/>
  <c r="H13" i="5"/>
  <c r="I13" i="5"/>
  <c r="I13" i="10" s="1"/>
  <c r="J13" i="5"/>
  <c r="J13" i="10" s="1"/>
  <c r="K13" i="5"/>
  <c r="L13" i="5"/>
  <c r="M13" i="5"/>
  <c r="N13" i="5"/>
  <c r="N13" i="10" s="1"/>
  <c r="O13" i="5"/>
  <c r="O13" i="10" s="1"/>
  <c r="P13" i="5"/>
  <c r="P13" i="10" s="1"/>
  <c r="Q13" i="5"/>
  <c r="R13" i="5"/>
  <c r="S13" i="5"/>
  <c r="T13" i="5"/>
  <c r="U13" i="5"/>
  <c r="U13" i="10" s="1"/>
  <c r="V13" i="5"/>
  <c r="V13" i="10" s="1"/>
  <c r="W13" i="5"/>
  <c r="X13" i="5"/>
  <c r="Y13" i="5"/>
  <c r="Z13" i="5"/>
  <c r="AA13" i="5"/>
  <c r="AA13" i="10" s="1"/>
  <c r="C14" i="5"/>
  <c r="C14" i="10" s="1"/>
  <c r="D14" i="5"/>
  <c r="E14" i="5"/>
  <c r="F14" i="5"/>
  <c r="G14" i="5"/>
  <c r="H14" i="5"/>
  <c r="H14" i="10" s="1"/>
  <c r="I14" i="5"/>
  <c r="I14" i="10" s="1"/>
  <c r="J14" i="5"/>
  <c r="K14" i="5"/>
  <c r="L14" i="5"/>
  <c r="M14" i="5"/>
  <c r="M14" i="10" s="1"/>
  <c r="N14" i="5"/>
  <c r="N14" i="10" s="1"/>
  <c r="O14" i="5"/>
  <c r="O14" i="10" s="1"/>
  <c r="P14" i="5"/>
  <c r="Q14" i="5"/>
  <c r="R14" i="5"/>
  <c r="S14" i="5"/>
  <c r="T14" i="5"/>
  <c r="T14" i="10" s="1"/>
  <c r="U14" i="5"/>
  <c r="U14" i="10" s="1"/>
  <c r="V14" i="5"/>
  <c r="W14" i="5"/>
  <c r="X14" i="5"/>
  <c r="Y14" i="5"/>
  <c r="Z14" i="5"/>
  <c r="Z14" i="10" s="1"/>
  <c r="AA14" i="5"/>
  <c r="AA14" i="10" s="1"/>
  <c r="C15" i="5"/>
  <c r="D15" i="5"/>
  <c r="E15" i="5"/>
  <c r="F15" i="5"/>
  <c r="G15" i="5"/>
  <c r="G15" i="10" s="1"/>
  <c r="H15" i="5"/>
  <c r="H15" i="10" s="1"/>
  <c r="I15" i="5"/>
  <c r="J15" i="5"/>
  <c r="K15" i="5"/>
  <c r="L15" i="5"/>
  <c r="M15" i="5"/>
  <c r="M15" i="10" s="1"/>
  <c r="N15" i="5"/>
  <c r="N15" i="10" s="1"/>
  <c r="O15" i="5"/>
  <c r="P15" i="5"/>
  <c r="Q15" i="5"/>
  <c r="R15" i="5"/>
  <c r="R15" i="10" s="1"/>
  <c r="S15" i="5"/>
  <c r="T15" i="5"/>
  <c r="T15" i="10" s="1"/>
  <c r="U15" i="5"/>
  <c r="V15" i="5"/>
  <c r="W15" i="5"/>
  <c r="X15" i="5"/>
  <c r="X15" i="10" s="1"/>
  <c r="Y15" i="5"/>
  <c r="Y15" i="10" s="1"/>
  <c r="Z15" i="5"/>
  <c r="Z15" i="10" s="1"/>
  <c r="AA15" i="5"/>
  <c r="C16" i="5"/>
  <c r="D16" i="5"/>
  <c r="E16" i="5"/>
  <c r="F16" i="5"/>
  <c r="F16" i="10" s="1"/>
  <c r="G16" i="5"/>
  <c r="G16" i="10" s="1"/>
  <c r="H16" i="5"/>
  <c r="I16" i="5"/>
  <c r="J16" i="5"/>
  <c r="K16" i="5"/>
  <c r="K16" i="10" s="1"/>
  <c r="L16" i="5"/>
  <c r="L16" i="10" s="1"/>
  <c r="M16" i="5"/>
  <c r="M16" i="10" s="1"/>
  <c r="N16" i="5"/>
  <c r="O16" i="5"/>
  <c r="P16" i="5"/>
  <c r="Q16" i="5"/>
  <c r="R16" i="5"/>
  <c r="R16" i="10" s="1"/>
  <c r="S16" i="5"/>
  <c r="S16" i="10" s="1"/>
  <c r="T16" i="5"/>
  <c r="U16" i="5"/>
  <c r="V16" i="5"/>
  <c r="W16" i="5"/>
  <c r="X16" i="5"/>
  <c r="X16" i="10" s="1"/>
  <c r="Y16" i="5"/>
  <c r="Y16" i="10" s="1"/>
  <c r="Z16" i="5"/>
  <c r="AA16" i="5"/>
  <c r="C17" i="5"/>
  <c r="D17" i="5"/>
  <c r="D17" i="10" s="1"/>
  <c r="E17" i="5"/>
  <c r="E17" i="10" s="1"/>
  <c r="F17" i="5"/>
  <c r="F17" i="10" s="1"/>
  <c r="G17" i="5"/>
  <c r="H17" i="5"/>
  <c r="I17" i="5"/>
  <c r="J17" i="5"/>
  <c r="J17" i="10" s="1"/>
  <c r="K17" i="5"/>
  <c r="K17" i="10" s="1"/>
  <c r="L17" i="5"/>
  <c r="L17" i="10" s="1"/>
  <c r="M17" i="5"/>
  <c r="N17" i="5"/>
  <c r="O17" i="5"/>
  <c r="P17" i="5"/>
  <c r="Q17" i="5"/>
  <c r="Q17" i="10" s="1"/>
  <c r="R17" i="5"/>
  <c r="R17" i="10" s="1"/>
  <c r="S17" i="5"/>
  <c r="T17" i="5"/>
  <c r="U17" i="5"/>
  <c r="V17" i="5"/>
  <c r="W17" i="5"/>
  <c r="W17" i="10" s="1"/>
  <c r="X17" i="5"/>
  <c r="X17" i="10" s="1"/>
  <c r="Y17" i="5"/>
  <c r="Z17" i="5"/>
  <c r="AA17" i="5"/>
  <c r="C18" i="5"/>
  <c r="D18" i="5"/>
  <c r="D18" i="10" s="1"/>
  <c r="E18" i="5"/>
  <c r="E18" i="10" s="1"/>
  <c r="F18" i="5"/>
  <c r="G18" i="5"/>
  <c r="H18" i="5"/>
  <c r="I18" i="5"/>
  <c r="J18" i="5"/>
  <c r="J18" i="10" s="1"/>
  <c r="K18" i="5"/>
  <c r="K18" i="10" s="1"/>
  <c r="L18" i="5"/>
  <c r="M18" i="5"/>
  <c r="N18" i="5"/>
  <c r="O18" i="5"/>
  <c r="O18" i="10" s="1"/>
  <c r="P18" i="5"/>
  <c r="P18" i="10" s="1"/>
  <c r="Q18" i="5"/>
  <c r="Q18" i="10" s="1"/>
  <c r="R18" i="5"/>
  <c r="S18" i="5"/>
  <c r="T18" i="5"/>
  <c r="U18" i="5"/>
  <c r="V18" i="5"/>
  <c r="V18" i="10" s="1"/>
  <c r="W18" i="5"/>
  <c r="W18" i="10" s="1"/>
  <c r="X18" i="5"/>
  <c r="Y18" i="5"/>
  <c r="Z18" i="5"/>
  <c r="AA18" i="5"/>
  <c r="C19" i="5"/>
  <c r="C19" i="10" s="1"/>
  <c r="D19" i="5"/>
  <c r="D19" i="10" s="1"/>
  <c r="E19" i="5"/>
  <c r="F19" i="5"/>
  <c r="G19" i="5"/>
  <c r="H19" i="5"/>
  <c r="H19" i="10" s="1"/>
  <c r="I19" i="5"/>
  <c r="J19" i="5"/>
  <c r="J19" i="10" s="1"/>
  <c r="K19" i="5"/>
  <c r="L19" i="5"/>
  <c r="M19" i="5"/>
  <c r="N19" i="5"/>
  <c r="O19" i="5"/>
  <c r="O19" i="10" s="1"/>
  <c r="P19" i="5"/>
  <c r="P19" i="10" s="1"/>
  <c r="Q19" i="5"/>
  <c r="R19" i="5"/>
  <c r="S19" i="5"/>
  <c r="T19" i="5"/>
  <c r="U19" i="5"/>
  <c r="U19" i="10" s="1"/>
  <c r="V19" i="5"/>
  <c r="V19" i="10" s="1"/>
  <c r="W19" i="5"/>
  <c r="X19" i="5"/>
  <c r="Y19" i="5"/>
  <c r="Z19" i="5"/>
  <c r="Z19" i="10" s="1"/>
  <c r="AA19" i="5"/>
  <c r="AA19" i="10" s="1"/>
  <c r="C20" i="5"/>
  <c r="C20" i="10" s="1"/>
  <c r="D20" i="5"/>
  <c r="E20" i="5"/>
  <c r="F20" i="5"/>
  <c r="G20" i="5"/>
  <c r="H20" i="5"/>
  <c r="H20" i="10" s="1"/>
  <c r="I20" i="5"/>
  <c r="I20" i="10" s="1"/>
  <c r="J20" i="5"/>
  <c r="K20" i="5"/>
  <c r="L20" i="5"/>
  <c r="M20" i="5"/>
  <c r="N20" i="5"/>
  <c r="N20" i="10" s="1"/>
  <c r="O20" i="5"/>
  <c r="P20" i="5"/>
  <c r="Q20" i="5"/>
  <c r="R20" i="5"/>
  <c r="S20" i="5"/>
  <c r="S20" i="10" s="1"/>
  <c r="T20" i="5"/>
  <c r="T20" i="10" s="1"/>
  <c r="U20" i="5"/>
  <c r="U20" i="10" s="1"/>
  <c r="V20" i="5"/>
  <c r="W20" i="5"/>
  <c r="X20" i="5"/>
  <c r="Y20" i="5"/>
  <c r="Z20" i="5"/>
  <c r="AA20" i="5"/>
  <c r="AA20" i="10" s="1"/>
  <c r="C21" i="5"/>
  <c r="D21" i="5"/>
  <c r="E21" i="5"/>
  <c r="F21" i="5"/>
  <c r="G21" i="5"/>
  <c r="G21" i="10" s="1"/>
  <c r="H21" i="5"/>
  <c r="H21" i="10" s="1"/>
  <c r="I21" i="5"/>
  <c r="J21" i="5"/>
  <c r="K21" i="5"/>
  <c r="L21" i="5"/>
  <c r="L21" i="10" s="1"/>
  <c r="M21" i="5"/>
  <c r="M21" i="10" s="1"/>
  <c r="N21" i="5"/>
  <c r="N21" i="10" s="1"/>
  <c r="O21" i="5"/>
  <c r="P21" i="5"/>
  <c r="Q21" i="5"/>
  <c r="R21" i="5"/>
  <c r="S21" i="5"/>
  <c r="S21" i="10" s="1"/>
  <c r="T21" i="5"/>
  <c r="U21" i="5"/>
  <c r="V21" i="5"/>
  <c r="W21" i="5"/>
  <c r="X21" i="5"/>
  <c r="Y21" i="5"/>
  <c r="Y21" i="10" s="1"/>
  <c r="Z21" i="5"/>
  <c r="Z21" i="10" s="1"/>
  <c r="AA21" i="5"/>
  <c r="C22" i="5"/>
  <c r="D22" i="5"/>
  <c r="E22" i="5"/>
  <c r="E22" i="10" s="1"/>
  <c r="F22" i="5"/>
  <c r="F22" i="10" s="1"/>
  <c r="G22" i="5"/>
  <c r="G22" i="10" s="1"/>
  <c r="H22" i="5"/>
  <c r="I22" i="5"/>
  <c r="J22" i="5"/>
  <c r="K22" i="5"/>
  <c r="L22" i="5"/>
  <c r="M22" i="5"/>
  <c r="M22" i="10" s="1"/>
  <c r="N22" i="5"/>
  <c r="O22" i="5"/>
  <c r="P22" i="5"/>
  <c r="Q22" i="5"/>
  <c r="R22" i="5"/>
  <c r="R22" i="10" s="1"/>
  <c r="S22" i="5"/>
  <c r="S22" i="10" s="1"/>
  <c r="T22" i="5"/>
  <c r="U22" i="5"/>
  <c r="V22" i="5"/>
  <c r="W22" i="5"/>
  <c r="W22" i="10" s="1"/>
  <c r="X22" i="5"/>
  <c r="X22" i="10" s="1"/>
  <c r="Y22" i="5"/>
  <c r="Y22" i="10" s="1"/>
  <c r="Z22" i="5"/>
  <c r="AA22" i="5"/>
  <c r="C23" i="5"/>
  <c r="D23" i="5"/>
  <c r="E23" i="5"/>
  <c r="E23" i="10" s="1"/>
  <c r="F23" i="5"/>
  <c r="F23" i="10" s="1"/>
  <c r="G23" i="5"/>
  <c r="H23" i="5"/>
  <c r="I23" i="5"/>
  <c r="J23" i="5"/>
  <c r="K23" i="5"/>
  <c r="K23" i="10" s="1"/>
  <c r="L23" i="5"/>
  <c r="M23" i="5"/>
  <c r="N23" i="5"/>
  <c r="O23" i="5"/>
  <c r="P23" i="5"/>
  <c r="P23" i="10" s="1"/>
  <c r="Q23" i="5"/>
  <c r="Q23" i="10" s="1"/>
  <c r="R23" i="5"/>
  <c r="R23" i="10" s="1"/>
  <c r="S23" i="5"/>
  <c r="T23" i="5"/>
  <c r="U23" i="5"/>
  <c r="V23" i="5"/>
  <c r="W23" i="5"/>
  <c r="W23" i="10" s="1"/>
  <c r="X23" i="5"/>
  <c r="X23" i="10" s="1"/>
  <c r="Y23" i="5"/>
  <c r="Z23" i="5"/>
  <c r="AA23" i="5"/>
  <c r="C24" i="5"/>
  <c r="D24" i="5"/>
  <c r="D24" i="10" s="1"/>
  <c r="E24" i="5"/>
  <c r="E24" i="10" s="1"/>
  <c r="F24" i="5"/>
  <c r="G24" i="5"/>
  <c r="H24" i="5"/>
  <c r="I24" i="5"/>
  <c r="I24" i="10" s="1"/>
  <c r="J24" i="5"/>
  <c r="J24" i="10" s="1"/>
  <c r="K24" i="5"/>
  <c r="K24" i="10" s="1"/>
  <c r="L24" i="5"/>
  <c r="M24" i="5"/>
  <c r="N24" i="5"/>
  <c r="O24" i="5"/>
  <c r="P24" i="5"/>
  <c r="P24" i="10" s="1"/>
  <c r="Q24" i="5"/>
  <c r="Q24" i="10" s="1"/>
  <c r="R24" i="5"/>
  <c r="S24" i="5"/>
  <c r="T24" i="5"/>
  <c r="U24" i="5"/>
  <c r="V24" i="5"/>
  <c r="V24" i="10" s="1"/>
  <c r="W24" i="5"/>
  <c r="X24" i="5"/>
  <c r="Y24" i="5"/>
  <c r="Z24" i="5"/>
  <c r="AA24" i="5"/>
  <c r="C25" i="5"/>
  <c r="C25" i="10" s="1"/>
  <c r="D25" i="5"/>
  <c r="E25" i="5"/>
  <c r="F25" i="5"/>
  <c r="G25" i="5"/>
  <c r="H25" i="5"/>
  <c r="H25" i="10" s="1"/>
  <c r="I25" i="5"/>
  <c r="I25" i="10" s="1"/>
  <c r="J25" i="5"/>
  <c r="K25" i="5"/>
  <c r="L25" i="5"/>
  <c r="M25" i="5"/>
  <c r="N25" i="5"/>
  <c r="O25" i="5"/>
  <c r="O25" i="10" s="1"/>
  <c r="P25" i="5"/>
  <c r="Q25" i="5"/>
  <c r="R25" i="5"/>
  <c r="S25" i="5"/>
  <c r="T25" i="5"/>
  <c r="T25" i="10" s="1"/>
  <c r="U25" i="5"/>
  <c r="U25" i="10" s="1"/>
  <c r="V25" i="5"/>
  <c r="V25" i="10" s="1"/>
  <c r="W25" i="5"/>
  <c r="X25" i="5"/>
  <c r="Y25" i="5"/>
  <c r="Z25" i="5"/>
  <c r="AA25" i="5"/>
  <c r="AA25" i="10" s="1"/>
  <c r="C26" i="5"/>
  <c r="C26" i="10" s="1"/>
  <c r="D26" i="5"/>
  <c r="E26" i="5"/>
  <c r="F26" i="5"/>
  <c r="G26" i="5"/>
  <c r="H26" i="5"/>
  <c r="H26" i="10" s="1"/>
  <c r="I26" i="5"/>
  <c r="J26" i="5"/>
  <c r="K26" i="5"/>
  <c r="L26" i="5"/>
  <c r="M26" i="5"/>
  <c r="N26" i="5"/>
  <c r="N26" i="10" s="1"/>
  <c r="O26" i="5"/>
  <c r="P26" i="5"/>
  <c r="Q26" i="5"/>
  <c r="R26" i="5"/>
  <c r="S26" i="5"/>
  <c r="T26" i="5"/>
  <c r="U26" i="5"/>
  <c r="U26" i="10" s="1"/>
  <c r="V26" i="5"/>
  <c r="W26" i="5"/>
  <c r="X26" i="5"/>
  <c r="Y26" i="5"/>
  <c r="Z26" i="5"/>
  <c r="Z26" i="10" s="1"/>
  <c r="AA26" i="5"/>
  <c r="C27" i="5"/>
  <c r="D27" i="5"/>
  <c r="E27" i="5"/>
  <c r="F27" i="5"/>
  <c r="F27" i="10" s="1"/>
  <c r="G27" i="5"/>
  <c r="G27" i="10" s="1"/>
  <c r="H27" i="5"/>
  <c r="H27" i="10" s="1"/>
  <c r="I27" i="5"/>
  <c r="J27" i="5"/>
  <c r="K27" i="5"/>
  <c r="L27" i="5"/>
  <c r="M27" i="5"/>
  <c r="M27" i="10" s="1"/>
  <c r="N27" i="5"/>
  <c r="N27" i="10" s="1"/>
  <c r="O27" i="5"/>
  <c r="P27" i="5"/>
  <c r="Q27" i="5"/>
  <c r="R27" i="5"/>
  <c r="S27" i="5"/>
  <c r="S27" i="10" s="1"/>
  <c r="T27" i="5"/>
  <c r="T27" i="10" s="1"/>
  <c r="U27" i="5"/>
  <c r="V27" i="5"/>
  <c r="W27" i="5"/>
  <c r="X27" i="5"/>
  <c r="Y27" i="5"/>
  <c r="Y27" i="10" s="1"/>
  <c r="Z27" i="5"/>
  <c r="Z27" i="10" s="1"/>
  <c r="AA27" i="5"/>
  <c r="C28" i="5"/>
  <c r="D28" i="5"/>
  <c r="D28" i="10" s="1"/>
  <c r="E28" i="5"/>
  <c r="E28" i="10" s="1"/>
  <c r="F28" i="5"/>
  <c r="G28" i="5"/>
  <c r="G28" i="10" s="1"/>
  <c r="H28" i="5"/>
  <c r="I28" i="5"/>
  <c r="J28" i="5"/>
  <c r="J28" i="10" s="1"/>
  <c r="K28" i="5"/>
  <c r="L28" i="5"/>
  <c r="M28" i="5"/>
  <c r="M28" i="10" s="1"/>
  <c r="N28" i="5"/>
  <c r="O28" i="5"/>
  <c r="P28" i="5"/>
  <c r="Q28" i="5"/>
  <c r="Q28" i="10" s="1"/>
  <c r="R28" i="5"/>
  <c r="S28" i="5"/>
  <c r="S28" i="10" s="1"/>
  <c r="T28" i="5"/>
  <c r="U28" i="5"/>
  <c r="V28" i="5"/>
  <c r="V28" i="10" s="1"/>
  <c r="W28" i="5"/>
  <c r="W28" i="10" s="1"/>
  <c r="X28" i="5"/>
  <c r="Y28" i="5"/>
  <c r="Y28" i="10" s="1"/>
  <c r="Z28" i="5"/>
  <c r="AA28" i="5"/>
  <c r="C29" i="5"/>
  <c r="D29" i="5"/>
  <c r="D29" i="10" s="1"/>
  <c r="E29" i="5"/>
  <c r="F29" i="5"/>
  <c r="F29" i="10" s="1"/>
  <c r="G29" i="5"/>
  <c r="H29" i="5"/>
  <c r="I29" i="5"/>
  <c r="J29" i="5"/>
  <c r="J29" i="10" s="1"/>
  <c r="K29" i="5"/>
  <c r="L29" i="5"/>
  <c r="L29" i="10" s="1"/>
  <c r="M29" i="5"/>
  <c r="N29" i="5"/>
  <c r="O29" i="5"/>
  <c r="O29" i="10" s="1"/>
  <c r="P29" i="5"/>
  <c r="P29" i="10" s="1"/>
  <c r="Q29" i="5"/>
  <c r="R29" i="5"/>
  <c r="R29" i="10" s="1"/>
  <c r="S29" i="5"/>
  <c r="T29" i="5"/>
  <c r="U29" i="5"/>
  <c r="U29" i="10" s="1"/>
  <c r="V29" i="5"/>
  <c r="V29" i="10" s="1"/>
  <c r="W29" i="5"/>
  <c r="X29" i="5"/>
  <c r="X29" i="10" s="1"/>
  <c r="Y29" i="5"/>
  <c r="Z29" i="5"/>
  <c r="AA29" i="5"/>
  <c r="AA29" i="10" s="1"/>
  <c r="C30" i="5"/>
  <c r="C30" i="10" s="1"/>
  <c r="D30" i="5"/>
  <c r="E30" i="5"/>
  <c r="E30" i="10" s="1"/>
  <c r="F30" i="5"/>
  <c r="G30" i="5"/>
  <c r="H30" i="5"/>
  <c r="H30" i="10" s="1"/>
  <c r="I30" i="5"/>
  <c r="I30" i="10" s="1"/>
  <c r="J30" i="5"/>
  <c r="K30" i="5"/>
  <c r="L30" i="5"/>
  <c r="M30" i="5"/>
  <c r="N30" i="5"/>
  <c r="N30" i="10" s="1"/>
  <c r="O30" i="5"/>
  <c r="O30" i="10" s="1"/>
  <c r="P30" i="5"/>
  <c r="Q30" i="5"/>
  <c r="Q30" i="10" s="1"/>
  <c r="R30" i="5"/>
  <c r="S30" i="5"/>
  <c r="T30" i="5"/>
  <c r="T30" i="10" s="1"/>
  <c r="U30" i="5"/>
  <c r="U30" i="10" s="1"/>
  <c r="V30" i="5"/>
  <c r="W30" i="5"/>
  <c r="W30" i="10" s="1"/>
  <c r="X30" i="5"/>
  <c r="Y30" i="5"/>
  <c r="Z30" i="5"/>
  <c r="Z30" i="10" s="1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10"/>
  <c r="D7" i="10"/>
  <c r="A160" i="1" l="1"/>
  <c r="CJ963" i="1"/>
  <c r="BF950" i="1"/>
  <c r="BG950" i="1"/>
  <c r="CK963" i="1"/>
  <c r="J25" i="10"/>
  <c r="P28" i="10"/>
  <c r="I29" i="10"/>
  <c r="P11" i="10"/>
  <c r="N7" i="10"/>
  <c r="K30" i="10"/>
  <c r="L23" i="10"/>
  <c r="C29" i="10"/>
  <c r="T21" i="10"/>
  <c r="O20" i="10"/>
  <c r="L22" i="10"/>
  <c r="K28" i="10"/>
  <c r="K12" i="10"/>
  <c r="X11" i="10"/>
  <c r="Y14" i="10"/>
  <c r="G14" i="10"/>
  <c r="G8" i="10"/>
  <c r="AA30" i="10"/>
  <c r="T26" i="10"/>
  <c r="Z20" i="10"/>
  <c r="V17" i="10"/>
  <c r="I19" i="10"/>
  <c r="B9" i="10"/>
  <c r="U12" i="10"/>
  <c r="J11" i="10"/>
  <c r="S15" i="10"/>
  <c r="B27" i="10"/>
  <c r="B21" i="10"/>
  <c r="B15" i="10"/>
  <c r="B23" i="10"/>
  <c r="B29" i="10"/>
  <c r="B11" i="10"/>
  <c r="B13" i="10"/>
  <c r="B17" i="10"/>
  <c r="S30" i="10"/>
  <c r="T29" i="10"/>
  <c r="U28" i="10"/>
  <c r="E14" i="10"/>
  <c r="M30" i="10"/>
  <c r="N29" i="10"/>
  <c r="O28" i="10"/>
  <c r="F7" i="10"/>
  <c r="G30" i="10"/>
  <c r="H29" i="10"/>
  <c r="I28" i="10"/>
  <c r="X7" i="10"/>
  <c r="T7" i="10"/>
  <c r="Y30" i="10"/>
  <c r="Z29" i="10"/>
  <c r="AA28" i="10"/>
  <c r="C28" i="10"/>
  <c r="Z11" i="10"/>
  <c r="B31" i="8"/>
  <c r="Y18" i="10"/>
  <c r="V9" i="10"/>
  <c r="X30" i="10"/>
  <c r="R30" i="10"/>
  <c r="L30" i="10"/>
  <c r="F30" i="10"/>
  <c r="Y29" i="10"/>
  <c r="S29" i="10"/>
  <c r="M29" i="10"/>
  <c r="G29" i="10"/>
  <c r="Z28" i="10"/>
  <c r="T28" i="10"/>
  <c r="N28" i="10"/>
  <c r="H28" i="10"/>
  <c r="AA27" i="10"/>
  <c r="I27" i="10"/>
  <c r="V26" i="10"/>
  <c r="Z22" i="10"/>
  <c r="T16" i="10"/>
  <c r="L12" i="10"/>
  <c r="W7" i="10"/>
  <c r="Q7" i="10"/>
  <c r="K7" i="10"/>
  <c r="E7" i="10"/>
  <c r="V27" i="10"/>
  <c r="J27" i="10"/>
  <c r="W26" i="10"/>
  <c r="K26" i="10"/>
  <c r="X25" i="10"/>
  <c r="L25" i="10"/>
  <c r="Y24" i="10"/>
  <c r="M24" i="10"/>
  <c r="Z23" i="10"/>
  <c r="N23" i="10"/>
  <c r="AA22" i="10"/>
  <c r="O22" i="10"/>
  <c r="C22" i="10"/>
  <c r="P21" i="10"/>
  <c r="D21" i="10"/>
  <c r="Q20" i="10"/>
  <c r="E20" i="10"/>
  <c r="R19" i="10"/>
  <c r="F19" i="10"/>
  <c r="M18" i="10"/>
  <c r="Z17" i="10"/>
  <c r="N17" i="10"/>
  <c r="AA16" i="10"/>
  <c r="O16" i="10"/>
  <c r="C16" i="10"/>
  <c r="P15" i="10"/>
  <c r="D15" i="10"/>
  <c r="Q14" i="10"/>
  <c r="R13" i="10"/>
  <c r="F13" i="10"/>
  <c r="S12" i="10"/>
  <c r="G12" i="10"/>
  <c r="T11" i="10"/>
  <c r="H11" i="10"/>
  <c r="U10" i="10"/>
  <c r="I10" i="10"/>
  <c r="J9" i="10"/>
  <c r="W8" i="10"/>
  <c r="K8" i="10"/>
  <c r="L7" i="10"/>
  <c r="P27" i="10"/>
  <c r="D27" i="10"/>
  <c r="Q26" i="10"/>
  <c r="E26" i="10"/>
  <c r="R25" i="10"/>
  <c r="F25" i="10"/>
  <c r="S24" i="10"/>
  <c r="G24" i="10"/>
  <c r="T23" i="10"/>
  <c r="H23" i="10"/>
  <c r="U22" i="10"/>
  <c r="I22" i="10"/>
  <c r="V21" i="10"/>
  <c r="J21" i="10"/>
  <c r="W20" i="10"/>
  <c r="K20" i="10"/>
  <c r="X19" i="10"/>
  <c r="L19" i="10"/>
  <c r="S18" i="10"/>
  <c r="G18" i="10"/>
  <c r="T17" i="10"/>
  <c r="H17" i="10"/>
  <c r="U16" i="10"/>
  <c r="I16" i="10"/>
  <c r="V15" i="10"/>
  <c r="J15" i="10"/>
  <c r="W14" i="10"/>
  <c r="K14" i="10"/>
  <c r="X13" i="10"/>
  <c r="L13" i="10"/>
  <c r="Y12" i="10"/>
  <c r="M12" i="10"/>
  <c r="N11" i="10"/>
  <c r="AA10" i="10"/>
  <c r="O10" i="10"/>
  <c r="C10" i="10"/>
  <c r="P9" i="10"/>
  <c r="D9" i="10"/>
  <c r="Q8" i="10"/>
  <c r="E8" i="10"/>
  <c r="R7" i="10"/>
  <c r="P30" i="10"/>
  <c r="D30" i="10"/>
  <c r="Q29" i="10"/>
  <c r="E29" i="10"/>
  <c r="R28" i="10"/>
  <c r="F28" i="10"/>
  <c r="AA7" i="10"/>
  <c r="O7" i="10"/>
  <c r="I7" i="10"/>
  <c r="V30" i="10"/>
  <c r="J30" i="10"/>
  <c r="W29" i="10"/>
  <c r="K29" i="10"/>
  <c r="X28" i="10"/>
  <c r="L28" i="10"/>
  <c r="B26" i="10"/>
  <c r="B20" i="10"/>
  <c r="B14" i="10"/>
  <c r="B8" i="10"/>
  <c r="B28" i="10"/>
  <c r="B22" i="10"/>
  <c r="B16" i="10"/>
  <c r="B10" i="10"/>
  <c r="U27" i="10"/>
  <c r="O27" i="10"/>
  <c r="C27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B30" i="10"/>
  <c r="Y7" i="10"/>
  <c r="S7" i="10"/>
  <c r="M7" i="10"/>
  <c r="G7" i="10"/>
  <c r="X27" i="10"/>
  <c r="R27" i="10"/>
  <c r="L27" i="10"/>
  <c r="S26" i="10"/>
  <c r="W27" i="10"/>
  <c r="Q27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191" i="1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222" i="1" l="1"/>
  <c r="AB529" i="1"/>
  <c r="AB312" i="1"/>
  <c r="D16" i="11" s="1"/>
  <c r="AC312" i="1"/>
  <c r="E16" i="11" s="1"/>
  <c r="A253" i="1" l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BG940" i="1" s="1"/>
  <c r="AC912" i="1"/>
  <c r="BG939" i="1" s="1"/>
  <c r="AC911" i="1"/>
  <c r="AC910" i="1"/>
  <c r="AC909" i="1"/>
  <c r="AC908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30" i="1"/>
  <c r="AC31" i="1"/>
  <c r="AC32" i="1"/>
  <c r="A284" i="1" l="1"/>
  <c r="BG942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315" i="1" l="1"/>
  <c r="AC281" i="1"/>
  <c r="AB281" i="1"/>
  <c r="D15" i="11" s="1"/>
  <c r="A346" i="1" l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377" i="1" l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X421" i="1"/>
  <c r="AI544" i="1"/>
  <c r="AK576" i="1"/>
  <c r="AN637" i="1"/>
  <c r="AS693" i="1"/>
  <c r="BB731" i="1"/>
  <c r="BB755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W885" i="1"/>
  <c r="AJ886" i="1"/>
  <c r="AZ886" i="1"/>
  <c r="AL887" i="1"/>
  <c r="AT916" i="1"/>
  <c r="AL91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E144" i="1" s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BD725" i="1" s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W918" i="1"/>
  <c r="AM792" i="1"/>
  <c r="AX792" i="1"/>
  <c r="AS885" i="1"/>
  <c r="AL886" i="1"/>
  <c r="AT886" i="1"/>
  <c r="BB886" i="1"/>
  <c r="AI909" i="1"/>
  <c r="AQ917" i="1"/>
  <c r="AG918" i="1"/>
  <c r="BB91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J846" i="1"/>
  <c r="AO846" i="1"/>
  <c r="AT846" i="1"/>
  <c r="AZ846" i="1"/>
  <c r="BE846" i="1"/>
  <c r="AK908" i="1"/>
  <c r="AS908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M451" i="1"/>
  <c r="AQ451" i="1"/>
  <c r="AU451" i="1"/>
  <c r="AY451" i="1"/>
  <c r="AI475" i="1"/>
  <c r="AM475" i="1"/>
  <c r="AQ475" i="1"/>
  <c r="AU475" i="1"/>
  <c r="AY475" i="1"/>
  <c r="AI513" i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I918" i="1"/>
  <c r="AM918" i="1"/>
  <c r="AQ918" i="1"/>
  <c r="AU918" i="1"/>
  <c r="AY918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P51" i="1"/>
  <c r="A408" i="1"/>
  <c r="AJ51" i="1"/>
  <c r="AX330" i="1"/>
  <c r="BE105" i="1"/>
  <c r="BA640" i="1"/>
  <c r="AK516" i="1"/>
  <c r="AI454" i="1"/>
  <c r="AR51" i="1"/>
  <c r="AJ702" i="1"/>
  <c r="AV206" i="1"/>
  <c r="AV671" i="1"/>
  <c r="BC516" i="1"/>
  <c r="AF392" i="1"/>
  <c r="AK578" i="1"/>
  <c r="AV547" i="1"/>
  <c r="AL330" i="1"/>
  <c r="AN113" i="1"/>
  <c r="AP485" i="1"/>
  <c r="BE911" i="1"/>
  <c r="AS733" i="1"/>
  <c r="AV578" i="1"/>
  <c r="AG888" i="1"/>
  <c r="AO330" i="1"/>
  <c r="AI516" i="1"/>
  <c r="BB330" i="1"/>
  <c r="BC880" i="1"/>
  <c r="AH601" i="1"/>
  <c r="BE454" i="1"/>
  <c r="AH454" i="1"/>
  <c r="AY454" i="1"/>
  <c r="AR454" i="1"/>
  <c r="AU632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BG917" i="1"/>
  <c r="AY849" i="1"/>
  <c r="BG878" i="1"/>
  <c r="AM818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AX888" i="1"/>
  <c r="BF825" i="1"/>
  <c r="BF917" i="1"/>
  <c r="AX919" i="1"/>
  <c r="AU911" i="1"/>
  <c r="AS919" i="1"/>
  <c r="BC888" i="1"/>
  <c r="BB888" i="1"/>
  <c r="BF848" i="1"/>
  <c r="AU826" i="1"/>
  <c r="AL880" i="1"/>
  <c r="AG826" i="1"/>
  <c r="BG823" i="1"/>
  <c r="AM787" i="1"/>
  <c r="AR795" i="1"/>
  <c r="AY795" i="1"/>
  <c r="BG784" i="1"/>
  <c r="AU756" i="1"/>
  <c r="BE756" i="1"/>
  <c r="BG722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A439" i="1" l="1"/>
  <c r="BF353" i="1"/>
  <c r="BF206" i="1"/>
  <c r="BF477" i="1"/>
  <c r="BG330" i="1"/>
  <c r="BF113" i="1"/>
  <c r="BF167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470" i="1" l="1"/>
  <c r="AC746" i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BJ134" i="1" s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501" i="1" l="1"/>
  <c r="C9" i="1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F910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G16" i="11" s="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G15" i="11" s="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E37" i="1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AB250" i="1"/>
  <c r="D14" i="11" s="1"/>
  <c r="G14" i="11" s="1"/>
  <c r="AC653" i="1"/>
  <c r="E27" i="11" s="1"/>
  <c r="D37" i="11"/>
  <c r="AB622" i="1"/>
  <c r="AB374" i="1"/>
  <c r="D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A532" i="1" l="1"/>
  <c r="G18" i="11"/>
  <c r="G19" i="11"/>
  <c r="G27" i="11"/>
  <c r="CK238" i="1"/>
  <c r="CJ855" i="1"/>
  <c r="G33" i="11"/>
  <c r="CJ817" i="1"/>
  <c r="CK512" i="1"/>
  <c r="CK506" i="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825" i="1"/>
  <c r="CJ861" i="1"/>
  <c r="CK678" i="1"/>
  <c r="CK692" i="1"/>
  <c r="CJ524" i="1"/>
  <c r="CJ351" i="1"/>
  <c r="CJ675" i="1"/>
  <c r="CK109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U91" i="5"/>
  <c r="L89" i="5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A563" i="1"/>
  <c r="B65" i="5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594" i="1" l="1"/>
  <c r="D42" i="1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AC72" i="10"/>
  <c r="A625" i="1" l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A656" i="1" l="1"/>
  <c r="X63" i="9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687" i="1" l="1"/>
  <c r="AB64" i="10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  <c r="A718" i="1" l="1"/>
  <c r="A749" i="1" l="1"/>
  <c r="A780" i="1" l="1"/>
  <c r="A811" i="1" l="1"/>
  <c r="A842" i="1" l="1"/>
  <c r="A873" i="1" l="1"/>
  <c r="A904" i="1" l="1"/>
  <c r="A935" i="1" l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<sst xmlns="http://schemas.openxmlformats.org/spreadsheetml/2006/main" count="7877" uniqueCount="88">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</sst>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1" fontId="21" fillId="0" borderId="0" xfId="5" applyNumberFormat="1" applyFont="1"/>
    <xf numFmtId="166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22" fillId="0" borderId="0" xfId="0" applyFo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66" fontId="18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1" fontId="7" fillId="2" borderId="4" xfId="0" applyNumberFormat="1" applyFont="1" applyFill="1" applyBorder="1" applyAlignment="1">
      <alignment horizontal="right"/>
    </xf>
    <xf numFmtId="1" fontId="7" fillId="2" borderId="5" xfId="1" applyNumberFormat="1" applyFont="1" applyFill="1" applyBorder="1" applyAlignment="1">
      <alignment horizontal="right"/>
    </xf>
    <xf numFmtId="1" fontId="7" fillId="2" borderId="6" xfId="0" applyNumberFormat="1" applyFont="1" applyFill="1" applyBorder="1" applyAlignment="1">
      <alignment horizontal="right"/>
    </xf>
    <xf numFmtId="1" fontId="7" fillId="2" borderId="7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" fontId="7" fillId="2" borderId="8" xfId="0" applyNumberFormat="1" applyFont="1" applyFill="1" applyBorder="1" applyAlignment="1">
      <alignment horizontal="right"/>
    </xf>
    <xf numFmtId="1" fontId="7" fillId="2" borderId="9" xfId="0" applyNumberFormat="1" applyFont="1" applyFill="1" applyBorder="1" applyAlignment="1">
      <alignment horizontal="right"/>
    </xf>
    <xf numFmtId="1" fontId="7" fillId="2" borderId="0" xfId="0" applyNumberFormat="1" applyFont="1" applyFill="1" applyAlignment="1">
      <alignment horizontal="right"/>
    </xf>
    <xf numFmtId="1" fontId="7" fillId="2" borderId="10" xfId="1" applyNumberFormat="1" applyFont="1" applyFill="1" applyBorder="1" applyAlignment="1">
      <alignment horizontal="right"/>
    </xf>
    <xf numFmtId="1" fontId="7" fillId="2" borderId="11" xfId="0" applyNumberFormat="1" applyFont="1" applyFill="1" applyBorder="1" applyAlignment="1">
      <alignment horizontal="right"/>
    </xf>
    <xf numFmtId="1" fontId="7" fillId="2" borderId="12" xfId="0" applyNumberFormat="1" applyFont="1" applyFill="1" applyBorder="1" applyAlignment="1">
      <alignment horizontal="right"/>
    </xf>
    <xf numFmtId="1" fontId="7" fillId="2" borderId="10" xfId="0" applyNumberFormat="1" applyFont="1" applyFill="1" applyBorder="1" applyAlignment="1">
      <alignment horizontal="right"/>
    </xf>
    <xf numFmtId="1" fontId="7" fillId="2" borderId="13" xfId="0" applyNumberFormat="1" applyFont="1" applyFill="1" applyBorder="1" applyAlignment="1">
      <alignment horizontal="right"/>
    </xf>
    <xf numFmtId="1" fontId="7" fillId="2" borderId="14" xfId="0" applyNumberFormat="1" applyFont="1" applyFill="1" applyBorder="1" applyAlignment="1">
      <alignment horizontal="right"/>
    </xf>
    <xf numFmtId="1" fontId="7" fillId="2" borderId="4" xfId="1" applyNumberFormat="1" applyFont="1" applyFill="1" applyBorder="1" applyAlignment="1">
      <alignment horizontal="right"/>
    </xf>
    <xf numFmtId="1" fontId="7" fillId="2" borderId="9" xfId="1" applyNumberFormat="1" applyFont="1" applyFill="1" applyBorder="1" applyAlignment="1">
      <alignment horizontal="right"/>
    </xf>
    <xf numFmtId="1" fontId="7" fillId="2" borderId="7" xfId="1" applyNumberFormat="1" applyFont="1" applyFill="1" applyBorder="1" applyAlignment="1">
      <alignment horizontal="right"/>
    </xf>
    <xf numFmtId="1" fontId="7" fillId="2" borderId="0" xfId="1" applyNumberFormat="1" applyFont="1" applyFill="1" applyBorder="1" applyAlignment="1">
      <alignment horizontal="right"/>
    </xf>
    <xf numFmtId="1" fontId="7" fillId="2" borderId="14" xfId="1" applyNumberFormat="1" applyFont="1" applyFill="1" applyBorder="1" applyAlignment="1">
      <alignment horizontal="right"/>
    </xf>
    <xf numFmtId="1" fontId="7" fillId="2" borderId="12" xfId="1" applyNumberFormat="1" applyFont="1" applyFill="1" applyBorder="1" applyAlignment="1">
      <alignment horizontal="right"/>
    </xf>
    <xf numFmtId="166" fontId="8" fillId="2" borderId="21" xfId="1" applyNumberFormat="1" applyFont="1" applyFill="1" applyBorder="1" applyAlignment="1">
      <alignment horizontal="right"/>
    </xf>
    <xf numFmtId="166" fontId="8" fillId="2" borderId="9" xfId="1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left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30726</xdr:colOff>
      <xdr:row>0</xdr:row>
      <xdr:rowOff>71694</xdr:rowOff>
    </xdr:from>
    <xdr:to>
      <xdr:col>2</xdr:col>
      <xdr:colOff>668901</xdr:colOff>
      <xdr:row>2</xdr:row>
      <xdr:rowOff>231331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B58A5-8B70-4CDC-8218-125A3F886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1694" y="71694"/>
          <a:ext cx="638175" cy="6307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90" zoomScale="80" zoomScaleNormal="80" zoomScalePageLayoutView="50" workbookViewId="0">
      <selection activeCell="A890" sqref="A1:A1048576"/>
    </sheetView>
  </sheetViews>
  <sheetFormatPr defaultColWidth="8.88671875" defaultRowHeight="13.2" x14ac:dyDescent="0.25"/>
  <cols>
    <col min="1" max="1" width="10.44140625" style="212" customWidth="1"/>
    <col min="2" max="2" width="8.33203125" style="212" customWidth="1"/>
    <col min="3" max="3" width="7.44140625" style="212" customWidth="1"/>
    <col min="4" max="4" width="6.6640625" style="212" customWidth="1"/>
    <col min="5" max="5" width="7.44140625" style="212" customWidth="1"/>
    <col min="6" max="6" width="8.44140625" style="212" customWidth="1"/>
    <col min="7" max="7" width="8" style="212" customWidth="1"/>
    <col min="8" max="8" width="7" style="212" customWidth="1"/>
    <col min="9" max="9" width="7.33203125" style="212" customWidth="1"/>
    <col min="10" max="10" width="6.109375" style="212" customWidth="1"/>
    <col min="11" max="11" width="7.33203125" style="212" customWidth="1"/>
    <col min="12" max="12" width="7.6640625" style="212" customWidth="1"/>
    <col min="13" max="14" width="7.109375" style="212" customWidth="1"/>
    <col min="15" max="15" width="7.88671875" style="212" customWidth="1"/>
    <col min="16" max="16" width="7.5546875" style="212" customWidth="1"/>
    <col min="17" max="17" width="7.109375" style="212" customWidth="1"/>
    <col min="18" max="18" width="7.33203125" style="212" customWidth="1"/>
    <col min="19" max="19" width="7.88671875" style="212" customWidth="1"/>
    <col min="20" max="20" width="7.5546875" style="212" customWidth="1"/>
    <col min="21" max="21" width="7" style="212" customWidth="1"/>
    <col min="22" max="22" width="7.44140625" style="212" customWidth="1"/>
    <col min="23" max="23" width="8" style="212" customWidth="1"/>
    <col min="24" max="24" width="7.109375" style="212" customWidth="1"/>
    <col min="25" max="25" width="7.44140625" style="212" customWidth="1"/>
    <col min="26" max="26" width="7.44140625" style="213" customWidth="1"/>
    <col min="27" max="27" width="8" style="213" customWidth="1"/>
    <col min="28" max="28" width="9.88671875" style="214" customWidth="1"/>
    <col min="29" max="29" width="10.109375" style="214" customWidth="1"/>
    <col min="30" max="30" width="9.109375" style="212" customWidth="1"/>
    <col min="31" max="59" width="9.109375" style="212" hidden="1" customWidth="1"/>
    <col min="60" max="60" width="9.109375" style="212" customWidth="1"/>
    <col min="61" max="61" width="11.6640625" style="212" customWidth="1"/>
    <col min="62" max="85" width="8.44140625" style="212" customWidth="1"/>
    <col min="86" max="87" width="8.44140625" style="213" customWidth="1"/>
    <col min="88" max="89" width="8.44140625" style="212" customWidth="1"/>
    <col min="90" max="90" width="8.88671875" style="212"/>
    <col min="91" max="91" width="13" style="212" customWidth="1"/>
    <col min="92" max="92" width="12.88671875" style="212" customWidth="1"/>
    <col min="93" max="113" width="8.88671875" style="212" customWidth="1"/>
    <col min="114" max="16384" width="8.88671875" style="212"/>
  </cols>
  <sheetData>
    <row r="2" spans="1:93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BI2" s="300" t="s">
        <v>56</v>
      </c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  <c r="CE2" s="300"/>
      <c r="CF2" s="300"/>
      <c r="CG2" s="300"/>
      <c r="CH2" s="300"/>
      <c r="CI2" s="300"/>
      <c r="CJ2" s="300"/>
      <c r="CK2" s="300"/>
    </row>
    <row r="5" spans="1:93" x14ac:dyDescent="0.25">
      <c r="A5" s="294">
        <v>45170</v>
      </c>
      <c r="B5" s="294"/>
      <c r="C5" s="294"/>
      <c r="D5" s="294"/>
      <c r="BI5" s="299">
        <f>A5</f>
        <v>45170</v>
      </c>
      <c r="BJ5" s="299"/>
      <c r="BK5" s="299"/>
      <c r="BL5" s="299"/>
    </row>
    <row r="6" spans="1:93" ht="13.8" thickBot="1" x14ac:dyDescent="0.3">
      <c r="AE6" t="s">
        <v>84</v>
      </c>
    </row>
    <row r="7" spans="1:93" ht="14.4" thickTop="1" thickBot="1" x14ac:dyDescent="0.3">
      <c r="A7" s="292" t="s">
        <v>0</v>
      </c>
      <c r="B7" s="290" t="s">
        <v>1</v>
      </c>
      <c r="C7" s="291"/>
      <c r="D7" s="290" t="s">
        <v>2</v>
      </c>
      <c r="E7" s="291"/>
      <c r="F7" s="290" t="s">
        <v>3</v>
      </c>
      <c r="G7" s="291"/>
      <c r="H7" s="290" t="s">
        <v>4</v>
      </c>
      <c r="I7" s="291"/>
      <c r="J7" s="290" t="s">
        <v>5</v>
      </c>
      <c r="K7" s="291"/>
      <c r="L7" s="290" t="s">
        <v>6</v>
      </c>
      <c r="M7" s="291"/>
      <c r="N7" s="290" t="s">
        <v>7</v>
      </c>
      <c r="O7" s="291"/>
      <c r="P7" s="290" t="s">
        <v>8</v>
      </c>
      <c r="Q7" s="291"/>
      <c r="R7" s="290" t="s">
        <v>9</v>
      </c>
      <c r="S7" s="291"/>
      <c r="T7" s="290" t="s">
        <v>10</v>
      </c>
      <c r="U7" s="291"/>
      <c r="V7" s="290" t="s">
        <v>11</v>
      </c>
      <c r="W7" s="291"/>
      <c r="X7" s="290" t="s">
        <v>12</v>
      </c>
      <c r="Y7" s="291"/>
      <c r="Z7" s="297" t="s">
        <v>40</v>
      </c>
      <c r="AA7" s="298"/>
      <c r="AB7" s="295" t="s">
        <v>41</v>
      </c>
      <c r="AC7" s="296"/>
      <c r="AE7" s="292" t="s">
        <v>0</v>
      </c>
      <c r="AF7" s="290" t="s">
        <v>1</v>
      </c>
      <c r="AG7" s="291"/>
      <c r="AH7" s="290" t="s">
        <v>2</v>
      </c>
      <c r="AI7" s="291"/>
      <c r="AJ7" s="290" t="s">
        <v>3</v>
      </c>
      <c r="AK7" s="291"/>
      <c r="AL7" s="290" t="s">
        <v>4</v>
      </c>
      <c r="AM7" s="291"/>
      <c r="AN7" s="290" t="s">
        <v>5</v>
      </c>
      <c r="AO7" s="291"/>
      <c r="AP7" s="290" t="s">
        <v>6</v>
      </c>
      <c r="AQ7" s="291"/>
      <c r="AR7" s="290" t="s">
        <v>7</v>
      </c>
      <c r="AS7" s="291"/>
      <c r="AT7" s="290" t="s">
        <v>8</v>
      </c>
      <c r="AU7" s="291"/>
      <c r="AV7" s="290" t="s">
        <v>9</v>
      </c>
      <c r="AW7" s="291"/>
      <c r="AX7" s="290" t="s">
        <v>10</v>
      </c>
      <c r="AY7" s="291"/>
      <c r="AZ7" s="290" t="s">
        <v>11</v>
      </c>
      <c r="BA7" s="291"/>
      <c r="BB7" s="290" t="s">
        <v>12</v>
      </c>
      <c r="BC7" s="291"/>
      <c r="BD7" s="297" t="s">
        <v>40</v>
      </c>
      <c r="BE7" s="298"/>
      <c r="BF7" s="295" t="s">
        <v>41</v>
      </c>
      <c r="BG7" s="296"/>
      <c r="BH7" s="252"/>
      <c r="BI7" s="292" t="s">
        <v>0</v>
      </c>
      <c r="BJ7" s="290" t="s">
        <v>1</v>
      </c>
      <c r="BK7" s="291"/>
      <c r="BL7" s="290" t="s">
        <v>2</v>
      </c>
      <c r="BM7" s="291"/>
      <c r="BN7" s="290" t="s">
        <v>3</v>
      </c>
      <c r="BO7" s="291"/>
      <c r="BP7" s="290" t="s">
        <v>4</v>
      </c>
      <c r="BQ7" s="291"/>
      <c r="BR7" s="290" t="s">
        <v>5</v>
      </c>
      <c r="BS7" s="291"/>
      <c r="BT7" s="290" t="s">
        <v>6</v>
      </c>
      <c r="BU7" s="291"/>
      <c r="BV7" s="290" t="s">
        <v>7</v>
      </c>
      <c r="BW7" s="291"/>
      <c r="BX7" s="290" t="s">
        <v>8</v>
      </c>
      <c r="BY7" s="291"/>
      <c r="BZ7" s="290" t="s">
        <v>9</v>
      </c>
      <c r="CA7" s="291"/>
      <c r="CB7" s="290" t="s">
        <v>10</v>
      </c>
      <c r="CC7" s="291"/>
      <c r="CD7" s="290" t="s">
        <v>11</v>
      </c>
      <c r="CE7" s="291"/>
      <c r="CF7" s="290" t="s">
        <v>12</v>
      </c>
      <c r="CG7" s="291"/>
      <c r="CH7" s="297" t="s">
        <v>40</v>
      </c>
      <c r="CI7" s="298"/>
      <c r="CJ7" s="290" t="s">
        <v>41</v>
      </c>
      <c r="CK7" s="291"/>
    </row>
    <row r="8" spans="1:93" ht="15" thickTop="1" thickBot="1" x14ac:dyDescent="0.35">
      <c r="A8" s="293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68" t="s">
        <v>14</v>
      </c>
      <c r="AC8" s="169" t="s">
        <v>15</v>
      </c>
      <c r="AE8" s="293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68" t="s">
        <v>14</v>
      </c>
      <c r="BG8" s="169" t="s">
        <v>15</v>
      </c>
      <c r="BH8" s="253"/>
      <c r="BI8" s="293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8" thickTop="1" x14ac:dyDescent="0.25">
      <c r="A9" s="119" t="s">
        <v>16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1"/>
      <c r="AA9" s="176"/>
      <c r="AB9" s="162">
        <f>B9+D9+F9+H9+J9+L9+N9+P9+R9+T9+V9+X9+Z9</f>
        <v>0</v>
      </c>
      <c r="AC9" s="163">
        <f>C9+E9+G9+I9+K9+M9+O9+Q9+S9+U9+W9+Y9+AA9</f>
        <v>0</v>
      </c>
      <c r="AE9" s="254" t="s">
        <v>20</v>
      </c>
      <c r="AF9" s="120">
        <f t="shared" ref="AF9:AO10" si="0">SUMIF($A$9:$A$32,$AE9,B$9:B$32)</f>
        <v>4250</v>
      </c>
      <c r="AG9" s="177">
        <f t="shared" si="0"/>
        <v>1783.6</v>
      </c>
      <c r="AH9" s="121">
        <f t="shared" si="0"/>
        <v>1747</v>
      </c>
      <c r="AI9" s="172">
        <f t="shared" si="0"/>
        <v>1224.4000000000001</v>
      </c>
      <c r="AJ9" s="120">
        <f t="shared" si="0"/>
        <v>3074</v>
      </c>
      <c r="AK9" s="122">
        <f t="shared" si="0"/>
        <v>1481.4</v>
      </c>
      <c r="AL9" s="121">
        <f t="shared" si="0"/>
        <v>3888</v>
      </c>
      <c r="AM9" s="172">
        <f t="shared" si="0"/>
        <v>2568.8000000000002</v>
      </c>
      <c r="AN9" s="120">
        <f t="shared" si="0"/>
        <v>325</v>
      </c>
      <c r="AO9" s="122">
        <f t="shared" si="0"/>
        <v>1155.4000000000001</v>
      </c>
      <c r="AP9" s="121">
        <f t="shared" ref="AP9:AY10" si="1">SUMIF($A$9:$A$32,$AE9,L$9:L$32)</f>
        <v>1206</v>
      </c>
      <c r="AQ9" s="120">
        <f t="shared" si="1"/>
        <v>4206.2</v>
      </c>
      <c r="AR9" s="171">
        <f t="shared" si="1"/>
        <v>3248</v>
      </c>
      <c r="AS9" s="173">
        <f t="shared" si="1"/>
        <v>4770.3999999999996</v>
      </c>
      <c r="AT9" s="120">
        <f t="shared" si="1"/>
        <v>2233</v>
      </c>
      <c r="AU9" s="122">
        <f t="shared" si="1"/>
        <v>2283.6999999999998</v>
      </c>
      <c r="AV9" s="121">
        <f t="shared" si="1"/>
        <v>2804</v>
      </c>
      <c r="AW9" s="172">
        <f t="shared" si="1"/>
        <v>2323.6999999999998</v>
      </c>
      <c r="AX9" s="120">
        <f t="shared" si="1"/>
        <v>438</v>
      </c>
      <c r="AY9" s="122">
        <f t="shared" si="1"/>
        <v>1817.6</v>
      </c>
      <c r="AZ9" s="121">
        <f t="shared" ref="AZ9:BE10" si="2">SUMIF($A$9:$A$32,$AE9,V$9:V$32)</f>
        <v>1447</v>
      </c>
      <c r="BA9" s="172">
        <f t="shared" si="2"/>
        <v>3970.2</v>
      </c>
      <c r="BB9" s="120">
        <f t="shared" si="2"/>
        <v>1760</v>
      </c>
      <c r="BC9" s="122">
        <f t="shared" si="2"/>
        <v>2061.6</v>
      </c>
      <c r="BD9" s="21">
        <f t="shared" si="2"/>
        <v>5082</v>
      </c>
      <c r="BE9" s="176">
        <f t="shared" si="2"/>
        <v>3011</v>
      </c>
      <c r="BF9" s="162">
        <f>AF9+AH9+AJ9+AL9+AN9+AP9+AR9+AT9+AV9+AX9+AZ9+BB9+BD9</f>
        <v>31502</v>
      </c>
      <c r="BG9" s="163">
        <f>AG9+AI9+AK9+AM9+AO9+AQ9+AS9+AU9+AW9+AY9+BA9+BC9+BE9</f>
        <v>32657.999999999996</v>
      </c>
      <c r="BH9" s="255"/>
      <c r="BI9" s="119" t="s">
        <v>16</v>
      </c>
      <c r="BJ9" s="123">
        <f t="shared" ref="BJ9:CK9" si="3">B9/B33</f>
        <v>0</v>
      </c>
      <c r="BK9" s="124">
        <f t="shared" si="3"/>
        <v>0</v>
      </c>
      <c r="BL9" s="125">
        <f t="shared" si="3"/>
        <v>0</v>
      </c>
      <c r="BM9" s="126">
        <f t="shared" si="3"/>
        <v>0</v>
      </c>
      <c r="BN9" s="123">
        <f t="shared" si="3"/>
        <v>0</v>
      </c>
      <c r="BO9" s="124">
        <f t="shared" si="3"/>
        <v>0</v>
      </c>
      <c r="BP9" s="125">
        <f t="shared" si="3"/>
        <v>0</v>
      </c>
      <c r="BQ9" s="126">
        <f t="shared" si="3"/>
        <v>0</v>
      </c>
      <c r="BR9" s="123">
        <f t="shared" si="3"/>
        <v>0</v>
      </c>
      <c r="BS9" s="124">
        <f t="shared" si="3"/>
        <v>0</v>
      </c>
      <c r="BT9" s="125">
        <f t="shared" si="3"/>
        <v>0</v>
      </c>
      <c r="BU9" s="123">
        <f t="shared" si="3"/>
        <v>0</v>
      </c>
      <c r="BV9" s="127">
        <f t="shared" si="3"/>
        <v>0</v>
      </c>
      <c r="BW9" s="128">
        <f t="shared" si="3"/>
        <v>0</v>
      </c>
      <c r="BX9" s="123">
        <f t="shared" si="3"/>
        <v>0</v>
      </c>
      <c r="BY9" s="124">
        <f t="shared" si="3"/>
        <v>0</v>
      </c>
      <c r="BZ9" s="125">
        <f t="shared" si="3"/>
        <v>0</v>
      </c>
      <c r="CA9" s="126">
        <f t="shared" si="3"/>
        <v>0</v>
      </c>
      <c r="CB9" s="123">
        <f t="shared" si="3"/>
        <v>0</v>
      </c>
      <c r="CC9" s="124">
        <f t="shared" si="3"/>
        <v>0</v>
      </c>
      <c r="CD9" s="125">
        <f t="shared" si="3"/>
        <v>0</v>
      </c>
      <c r="CE9" s="126">
        <f t="shared" si="3"/>
        <v>0</v>
      </c>
      <c r="CF9" s="123">
        <f t="shared" si="3"/>
        <v>0</v>
      </c>
      <c r="CG9" s="124">
        <f t="shared" si="3"/>
        <v>0</v>
      </c>
      <c r="CH9" s="125">
        <f t="shared" si="3"/>
        <v>0</v>
      </c>
      <c r="CI9" s="123">
        <f t="shared" si="3"/>
        <v>0</v>
      </c>
      <c r="CJ9" s="129">
        <f t="shared" si="3"/>
        <v>0</v>
      </c>
      <c r="CK9" s="130">
        <f t="shared" si="3"/>
        <v>0</v>
      </c>
      <c r="CN9" s="215"/>
      <c r="CO9" s="215"/>
    </row>
    <row r="10" spans="1:93" x14ac:dyDescent="0.25">
      <c r="A10" s="131" t="s">
        <v>17</v>
      </c>
      <c r="B10" s="180">
        <v>470</v>
      </c>
      <c r="C10" s="181">
        <v>0</v>
      </c>
      <c r="D10" s="182">
        <v>309</v>
      </c>
      <c r="E10" s="183">
        <v>1</v>
      </c>
      <c r="F10" s="180">
        <v>545</v>
      </c>
      <c r="G10" s="184">
        <v>12</v>
      </c>
      <c r="H10" s="182">
        <v>462</v>
      </c>
      <c r="I10" s="183">
        <v>46</v>
      </c>
      <c r="J10" s="180">
        <v>10</v>
      </c>
      <c r="K10" s="184">
        <v>23</v>
      </c>
      <c r="L10" s="182">
        <v>50</v>
      </c>
      <c r="M10" s="180">
        <v>136</v>
      </c>
      <c r="N10" s="185">
        <v>201</v>
      </c>
      <c r="O10" s="186">
        <v>143</v>
      </c>
      <c r="P10" s="180">
        <v>95</v>
      </c>
      <c r="Q10" s="184">
        <v>63</v>
      </c>
      <c r="R10" s="182">
        <v>41</v>
      </c>
      <c r="S10" s="183">
        <v>106</v>
      </c>
      <c r="T10" s="180">
        <v>2</v>
      </c>
      <c r="U10" s="184">
        <v>42</v>
      </c>
      <c r="V10" s="182">
        <v>18</v>
      </c>
      <c r="W10" s="183">
        <v>101</v>
      </c>
      <c r="X10" s="180">
        <v>4</v>
      </c>
      <c r="Y10" s="184">
        <v>42</v>
      </c>
      <c r="Z10" s="182">
        <v>0</v>
      </c>
      <c r="AA10" s="180">
        <v>2</v>
      </c>
      <c r="AB10" s="162">
        <f t="shared" ref="AB10:AB32" si="4">B10+D10+F10+H10+J10+L10+N10+P10+R10+T10+V10+X10+Z10</f>
        <v>2207</v>
      </c>
      <c r="AC10" s="165">
        <f t="shared" ref="AC10:AC32" si="5">SUM(C10,E10,G10,I10,K10,M10,O10,Q10,S10,U10,W10,Y10,AA10)</f>
        <v>717</v>
      </c>
      <c r="AE10" s="256" t="s">
        <v>21</v>
      </c>
      <c r="AF10" s="120">
        <f t="shared" si="0"/>
        <v>3033</v>
      </c>
      <c r="AG10" s="181">
        <f t="shared" si="0"/>
        <v>1375.4</v>
      </c>
      <c r="AH10" s="182">
        <f t="shared" si="0"/>
        <v>1428</v>
      </c>
      <c r="AI10" s="183">
        <f t="shared" si="0"/>
        <v>846.3</v>
      </c>
      <c r="AJ10" s="180">
        <f t="shared" si="0"/>
        <v>2183</v>
      </c>
      <c r="AK10" s="184">
        <f t="shared" si="0"/>
        <v>1229.3</v>
      </c>
      <c r="AL10" s="182">
        <f t="shared" si="0"/>
        <v>3236</v>
      </c>
      <c r="AM10" s="183">
        <f t="shared" si="0"/>
        <v>2242.6999999999998</v>
      </c>
      <c r="AN10" s="180">
        <f t="shared" si="0"/>
        <v>282</v>
      </c>
      <c r="AO10" s="184">
        <f t="shared" si="0"/>
        <v>967.3</v>
      </c>
      <c r="AP10" s="182">
        <f t="shared" si="1"/>
        <v>1084</v>
      </c>
      <c r="AQ10" s="180">
        <f t="shared" si="1"/>
        <v>3423</v>
      </c>
      <c r="AR10" s="185">
        <f t="shared" si="1"/>
        <v>2484</v>
      </c>
      <c r="AS10" s="186">
        <f t="shared" si="1"/>
        <v>4073.2</v>
      </c>
      <c r="AT10" s="180">
        <f t="shared" si="1"/>
        <v>1904</v>
      </c>
      <c r="AU10" s="184">
        <f t="shared" si="1"/>
        <v>1734.5</v>
      </c>
      <c r="AV10" s="182">
        <f t="shared" si="1"/>
        <v>2615</v>
      </c>
      <c r="AW10" s="183">
        <f t="shared" si="1"/>
        <v>1738.5</v>
      </c>
      <c r="AX10" s="180">
        <f t="shared" si="1"/>
        <v>345</v>
      </c>
      <c r="AY10" s="184">
        <f t="shared" si="1"/>
        <v>1207.4000000000001</v>
      </c>
      <c r="AZ10" s="182">
        <f t="shared" si="2"/>
        <v>1082</v>
      </c>
      <c r="BA10" s="183">
        <f t="shared" si="2"/>
        <v>3288.9</v>
      </c>
      <c r="BB10" s="180">
        <f t="shared" si="2"/>
        <v>1524</v>
      </c>
      <c r="BC10" s="184">
        <f t="shared" si="2"/>
        <v>1833.5</v>
      </c>
      <c r="BD10" s="182">
        <f t="shared" si="2"/>
        <v>4067</v>
      </c>
      <c r="BE10" s="180">
        <f t="shared" si="2"/>
        <v>3039.9</v>
      </c>
      <c r="BF10" s="164">
        <f>SUM(AF10,AH10,AJ10,AL10,AN10,AP10,AR10,AT10,AV10,AX10,AZ10,BB10,BD10)</f>
        <v>25267</v>
      </c>
      <c r="BG10" s="165">
        <f>SUM(AG10,AI10,AK10,AM10,AO10,AQ10,AS10,AU10,AW10,AY10,BA10,BC10,BE10)</f>
        <v>26999.900000000005</v>
      </c>
      <c r="BH10" s="255"/>
      <c r="BI10" s="131" t="s">
        <v>17</v>
      </c>
      <c r="BJ10" s="123">
        <f t="shared" ref="BJ10:CK10" si="6">B10/B33</f>
        <v>1.320261805106885E-2</v>
      </c>
      <c r="BK10" s="124">
        <f t="shared" si="6"/>
        <v>0</v>
      </c>
      <c r="BL10" s="125">
        <f t="shared" si="6"/>
        <v>1.8129547054681998E-2</v>
      </c>
      <c r="BM10" s="126">
        <f t="shared" si="6"/>
        <v>6.5531228907135685E-5</v>
      </c>
      <c r="BN10" s="123">
        <f t="shared" si="6"/>
        <v>2.1569636284481736E-2</v>
      </c>
      <c r="BO10" s="124">
        <f t="shared" si="6"/>
        <v>4.7115731942895739E-4</v>
      </c>
      <c r="BP10" s="125">
        <f t="shared" si="6"/>
        <v>1.0928444707273803E-2</v>
      </c>
      <c r="BQ10" s="126">
        <f t="shared" si="6"/>
        <v>9.5998530805093752E-4</v>
      </c>
      <c r="BR10" s="123">
        <f t="shared" si="6"/>
        <v>1.3455328310010765E-3</v>
      </c>
      <c r="BS10" s="124">
        <f t="shared" si="6"/>
        <v>2.9458476356370709E-3</v>
      </c>
      <c r="BT10" s="125">
        <f t="shared" si="6"/>
        <v>1.9397136982581371E-3</v>
      </c>
      <c r="BU10" s="123">
        <f t="shared" si="6"/>
        <v>4.8760025383895568E-3</v>
      </c>
      <c r="BV10" s="127">
        <f t="shared" si="6"/>
        <v>4.503999820736326E-3</v>
      </c>
      <c r="BW10" s="128">
        <f t="shared" si="6"/>
        <v>3.323139274393701E-3</v>
      </c>
      <c r="BX10" s="123">
        <f t="shared" si="6"/>
        <v>3.8945599147296355E-3</v>
      </c>
      <c r="BY10" s="124">
        <f t="shared" si="6"/>
        <v>2.8253528327525663E-3</v>
      </c>
      <c r="BZ10" s="125">
        <f t="shared" si="6"/>
        <v>1.3280212483399733E-3</v>
      </c>
      <c r="CA10" s="126">
        <f t="shared" si="6"/>
        <v>3.5758622550871697E-3</v>
      </c>
      <c r="CB10" s="123">
        <f t="shared" si="6"/>
        <v>2.0565552699228792E-4</v>
      </c>
      <c r="CC10" s="124">
        <f t="shared" si="6"/>
        <v>4.3423868653136343E-3</v>
      </c>
      <c r="CD10" s="125">
        <f t="shared" si="6"/>
        <v>5.8394160583941611E-4</v>
      </c>
      <c r="CE10" s="126">
        <f t="shared" si="6"/>
        <v>2.8024261796549409E-3</v>
      </c>
      <c r="CF10" s="123">
        <f t="shared" si="6"/>
        <v>1.6263468184590365E-4</v>
      </c>
      <c r="CG10" s="124">
        <f t="shared" si="6"/>
        <v>2.8336065739672516E-3</v>
      </c>
      <c r="CH10" s="125">
        <f t="shared" si="6"/>
        <v>0</v>
      </c>
      <c r="CI10" s="123">
        <f t="shared" si="6"/>
        <v>3.8139625354460139E-5</v>
      </c>
      <c r="CJ10" s="129">
        <f t="shared" si="6"/>
        <v>5.9878777355132431E-3</v>
      </c>
      <c r="CK10" s="130">
        <f t="shared" si="6"/>
        <v>1.9499300391209811E-3</v>
      </c>
      <c r="CN10" s="215"/>
      <c r="CO10" s="215"/>
    </row>
    <row r="11" spans="1:93" ht="13.8" thickBot="1" x14ac:dyDescent="0.3">
      <c r="A11" s="139" t="s">
        <v>18</v>
      </c>
      <c r="B11" s="187">
        <v>1893</v>
      </c>
      <c r="C11" s="188">
        <v>490.2</v>
      </c>
      <c r="D11" s="189">
        <v>1103</v>
      </c>
      <c r="E11" s="190">
        <v>319.10000000000002</v>
      </c>
      <c r="F11" s="187">
        <v>2028</v>
      </c>
      <c r="G11" s="191">
        <v>556.1</v>
      </c>
      <c r="H11" s="189">
        <v>2113</v>
      </c>
      <c r="I11" s="190">
        <v>771.2</v>
      </c>
      <c r="J11" s="187">
        <v>93</v>
      </c>
      <c r="K11" s="191">
        <v>341.1</v>
      </c>
      <c r="L11" s="189">
        <v>611</v>
      </c>
      <c r="M11" s="187">
        <v>1206.3</v>
      </c>
      <c r="N11" s="192">
        <v>1662</v>
      </c>
      <c r="O11" s="193">
        <v>1772.4</v>
      </c>
      <c r="P11" s="187">
        <v>870</v>
      </c>
      <c r="Q11" s="191">
        <v>972.2</v>
      </c>
      <c r="R11" s="189">
        <v>1398</v>
      </c>
      <c r="S11" s="190">
        <v>1079.3</v>
      </c>
      <c r="T11" s="187">
        <v>172</v>
      </c>
      <c r="U11" s="191">
        <v>583.1</v>
      </c>
      <c r="V11" s="189">
        <v>726</v>
      </c>
      <c r="W11" s="190">
        <v>1326.3</v>
      </c>
      <c r="X11" s="187">
        <v>837</v>
      </c>
      <c r="Y11" s="191">
        <v>807.2</v>
      </c>
      <c r="Z11" s="189">
        <v>2321</v>
      </c>
      <c r="AA11" s="187">
        <v>1563.4</v>
      </c>
      <c r="AB11" s="162">
        <f t="shared" si="4"/>
        <v>15827</v>
      </c>
      <c r="AC11" s="165">
        <f t="shared" si="5"/>
        <v>11787.9</v>
      </c>
      <c r="AE11" s="254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5"/>
      <c r="BI11" s="139" t="s">
        <v>18</v>
      </c>
      <c r="BJ11" s="123">
        <f t="shared" ref="BJ11:CK11" si="7">B11/B33</f>
        <v>5.3175651001432622E-2</v>
      </c>
      <c r="BK11" s="124">
        <f t="shared" si="7"/>
        <v>1.3842178830107162E-2</v>
      </c>
      <c r="BL11" s="125">
        <f t="shared" si="7"/>
        <v>6.4714855667683646E-2</v>
      </c>
      <c r="BM11" s="126">
        <f t="shared" si="7"/>
        <v>2.0911015144266999E-2</v>
      </c>
      <c r="BN11" s="123">
        <f t="shared" si="7"/>
        <v>8.0262793366842125E-2</v>
      </c>
      <c r="BO11" s="124">
        <f t="shared" si="7"/>
        <v>2.1834215444536936E-2</v>
      </c>
      <c r="BP11" s="125">
        <f t="shared" si="7"/>
        <v>4.9982259018332351E-2</v>
      </c>
      <c r="BQ11" s="126">
        <f t="shared" si="7"/>
        <v>1.609436238193224E-2</v>
      </c>
      <c r="BR11" s="123">
        <f t="shared" si="7"/>
        <v>1.2513455328310011E-2</v>
      </c>
      <c r="BS11" s="124">
        <f t="shared" si="7"/>
        <v>4.3688201239817606E-2</v>
      </c>
      <c r="BT11" s="125">
        <f t="shared" si="7"/>
        <v>2.3703301392714437E-2</v>
      </c>
      <c r="BU11" s="123">
        <f t="shared" si="7"/>
        <v>4.3249425456318547E-2</v>
      </c>
      <c r="BV11" s="127">
        <f t="shared" si="7"/>
        <v>3.7242028368476482E-2</v>
      </c>
      <c r="BW11" s="128">
        <f t="shared" si="7"/>
        <v>4.1188336013534235E-2</v>
      </c>
      <c r="BX11" s="123">
        <f t="shared" si="7"/>
        <v>3.5665969745418767E-2</v>
      </c>
      <c r="BY11" s="124">
        <f t="shared" si="7"/>
        <v>4.3600127365111825E-2</v>
      </c>
      <c r="BZ11" s="125">
        <f t="shared" si="7"/>
        <v>4.528228549217763E-2</v>
      </c>
      <c r="CA11" s="126">
        <f t="shared" si="7"/>
        <v>3.640969935769417E-2</v>
      </c>
      <c r="CB11" s="123">
        <f t="shared" si="7"/>
        <v>1.768637532133676E-2</v>
      </c>
      <c r="CC11" s="124">
        <f t="shared" si="7"/>
        <v>6.0286804313437622E-2</v>
      </c>
      <c r="CD11" s="125">
        <f t="shared" si="7"/>
        <v>2.3552311435523113E-2</v>
      </c>
      <c r="CE11" s="126">
        <f t="shared" si="7"/>
        <v>3.680057269382523E-2</v>
      </c>
      <c r="CF11" s="123">
        <f t="shared" si="7"/>
        <v>3.4031307176255333E-2</v>
      </c>
      <c r="CG11" s="124">
        <f t="shared" si="7"/>
        <v>5.4459219678722991E-2</v>
      </c>
      <c r="CH11" s="125">
        <f t="shared" si="7"/>
        <v>4.6284848243130061E-2</v>
      </c>
      <c r="CI11" s="123">
        <f t="shared" si="7"/>
        <v>2.9813745139581491E-2</v>
      </c>
      <c r="CJ11" s="129">
        <f t="shared" si="7"/>
        <v>4.2940707258707793E-2</v>
      </c>
      <c r="CK11" s="130">
        <f t="shared" si="7"/>
        <v>3.2057992061581886E-2</v>
      </c>
      <c r="CN11" s="215"/>
      <c r="CO11" s="215"/>
    </row>
    <row r="12" spans="1:93" ht="14.4" thickTop="1" thickBot="1" x14ac:dyDescent="0.3">
      <c r="A12" s="131" t="s">
        <v>19</v>
      </c>
      <c r="B12" s="180">
        <v>3825</v>
      </c>
      <c r="C12" s="181">
        <v>1685.8</v>
      </c>
      <c r="D12" s="182">
        <v>1804</v>
      </c>
      <c r="E12" s="183">
        <v>911.4</v>
      </c>
      <c r="F12" s="180">
        <v>3277</v>
      </c>
      <c r="G12" s="184">
        <v>1264.5</v>
      </c>
      <c r="H12" s="182">
        <v>3877</v>
      </c>
      <c r="I12" s="183">
        <v>2161.9</v>
      </c>
      <c r="J12" s="180">
        <v>193</v>
      </c>
      <c r="K12" s="184">
        <v>846.4</v>
      </c>
      <c r="L12" s="182">
        <v>1096</v>
      </c>
      <c r="M12" s="180">
        <v>2843.2</v>
      </c>
      <c r="N12" s="185">
        <v>3035</v>
      </c>
      <c r="O12" s="186">
        <v>3434.6</v>
      </c>
      <c r="P12" s="180">
        <v>1957</v>
      </c>
      <c r="Q12" s="184">
        <v>1711.8</v>
      </c>
      <c r="R12" s="182">
        <v>2458</v>
      </c>
      <c r="S12" s="183">
        <v>1878.8</v>
      </c>
      <c r="T12" s="180">
        <v>395</v>
      </c>
      <c r="U12" s="184">
        <v>1301.5</v>
      </c>
      <c r="V12" s="182">
        <v>1470</v>
      </c>
      <c r="W12" s="183">
        <v>3221.3</v>
      </c>
      <c r="X12" s="180">
        <v>1883</v>
      </c>
      <c r="Y12" s="184">
        <v>1544.6</v>
      </c>
      <c r="Z12" s="182">
        <v>3981</v>
      </c>
      <c r="AA12" s="180">
        <v>2760.2</v>
      </c>
      <c r="AB12" s="162">
        <f t="shared" si="4"/>
        <v>29251</v>
      </c>
      <c r="AC12" s="165">
        <f t="shared" si="5"/>
        <v>25566</v>
      </c>
      <c r="AE12" s="251" t="s">
        <v>13</v>
      </c>
      <c r="AF12" s="14">
        <f t="shared" ref="AF12:BG12" si="8">SUM(AF9:AF11)</f>
        <v>7283</v>
      </c>
      <c r="AG12" s="1">
        <f t="shared" si="8"/>
        <v>3159</v>
      </c>
      <c r="AH12" s="14">
        <f t="shared" si="8"/>
        <v>3175</v>
      </c>
      <c r="AI12" s="1">
        <f t="shared" si="8"/>
        <v>2070.6999999999998</v>
      </c>
      <c r="AJ12" s="14">
        <f t="shared" si="8"/>
        <v>5257</v>
      </c>
      <c r="AK12" s="1">
        <f t="shared" si="8"/>
        <v>2710.7</v>
      </c>
      <c r="AL12" s="14">
        <f t="shared" si="8"/>
        <v>7124</v>
      </c>
      <c r="AM12" s="1">
        <f t="shared" si="8"/>
        <v>4811.5</v>
      </c>
      <c r="AN12" s="14">
        <f t="shared" si="8"/>
        <v>607</v>
      </c>
      <c r="AO12" s="1">
        <f t="shared" si="8"/>
        <v>2122.6999999999998</v>
      </c>
      <c r="AP12" s="14">
        <f t="shared" si="8"/>
        <v>2290</v>
      </c>
      <c r="AQ12" s="1">
        <f t="shared" si="8"/>
        <v>7629.2</v>
      </c>
      <c r="AR12" s="14">
        <f t="shared" si="8"/>
        <v>5732</v>
      </c>
      <c r="AS12" s="1">
        <f t="shared" si="8"/>
        <v>8843.5999999999985</v>
      </c>
      <c r="AT12" s="14">
        <f t="shared" si="8"/>
        <v>4137</v>
      </c>
      <c r="AU12" s="1">
        <f t="shared" si="8"/>
        <v>4018.2</v>
      </c>
      <c r="AV12" s="14">
        <f t="shared" si="8"/>
        <v>5419</v>
      </c>
      <c r="AW12" s="1">
        <f t="shared" si="8"/>
        <v>4062.2</v>
      </c>
      <c r="AX12" s="14">
        <f t="shared" si="8"/>
        <v>783</v>
      </c>
      <c r="AY12" s="1">
        <f t="shared" si="8"/>
        <v>3025</v>
      </c>
      <c r="AZ12" s="14">
        <f t="shared" si="8"/>
        <v>2529</v>
      </c>
      <c r="BA12" s="1">
        <f t="shared" si="8"/>
        <v>7259.1</v>
      </c>
      <c r="BB12" s="14">
        <f t="shared" si="8"/>
        <v>3284</v>
      </c>
      <c r="BC12" s="1">
        <f t="shared" si="8"/>
        <v>3895.1</v>
      </c>
      <c r="BD12" s="14">
        <f t="shared" si="8"/>
        <v>9149</v>
      </c>
      <c r="BE12" s="1">
        <f t="shared" si="8"/>
        <v>6050.9</v>
      </c>
      <c r="BF12" s="166">
        <f t="shared" si="8"/>
        <v>56769</v>
      </c>
      <c r="BG12" s="167">
        <f t="shared" si="8"/>
        <v>59657.9</v>
      </c>
      <c r="BH12" s="257"/>
      <c r="BI12" s="131" t="s">
        <v>19</v>
      </c>
      <c r="BJ12" s="123">
        <f t="shared" ref="BJ12:CK12" si="9">B12/B33</f>
        <v>0.10744683839433691</v>
      </c>
      <c r="BK12" s="124">
        <f t="shared" si="9"/>
        <v>4.7603315119940134E-2</v>
      </c>
      <c r="BL12" s="125">
        <f t="shared" si="9"/>
        <v>0.10584369866228585</v>
      </c>
      <c r="BM12" s="126">
        <f t="shared" si="9"/>
        <v>5.9725162025963466E-2</v>
      </c>
      <c r="BN12" s="123">
        <f t="shared" si="9"/>
        <v>0.12969485890687457</v>
      </c>
      <c r="BO12" s="124">
        <f t="shared" si="9"/>
        <v>4.9648202534826387E-2</v>
      </c>
      <c r="BP12" s="125">
        <f t="shared" si="9"/>
        <v>9.17090479006505E-2</v>
      </c>
      <c r="BQ12" s="126">
        <f t="shared" si="9"/>
        <v>4.5117222553811343E-2</v>
      </c>
      <c r="BR12" s="123">
        <f t="shared" si="9"/>
        <v>2.5968783638320773E-2</v>
      </c>
      <c r="BS12" s="124">
        <f t="shared" si="9"/>
        <v>0.10840719299144422</v>
      </c>
      <c r="BT12" s="125">
        <f t="shared" si="9"/>
        <v>4.2518524265818362E-2</v>
      </c>
      <c r="BU12" s="123">
        <f t="shared" si="9"/>
        <v>0.10193713542021461</v>
      </c>
      <c r="BV12" s="127">
        <f t="shared" si="9"/>
        <v>6.8008156497187805E-2</v>
      </c>
      <c r="BW12" s="128">
        <f t="shared" si="9"/>
        <v>7.9815763299528705E-2</v>
      </c>
      <c r="BX12" s="123">
        <f t="shared" si="9"/>
        <v>8.0227934243430499E-2</v>
      </c>
      <c r="BY12" s="124">
        <f t="shared" si="9"/>
        <v>7.6768872684219724E-2</v>
      </c>
      <c r="BZ12" s="125">
        <f t="shared" si="9"/>
        <v>7.9616493376089142E-2</v>
      </c>
      <c r="CA12" s="126">
        <f t="shared" si="9"/>
        <v>6.3380471743941263E-2</v>
      </c>
      <c r="CB12" s="123">
        <f t="shared" si="9"/>
        <v>4.0616966580976861E-2</v>
      </c>
      <c r="CC12" s="124">
        <f t="shared" si="9"/>
        <v>0.13456229774299272</v>
      </c>
      <c r="CD12" s="125">
        <f t="shared" si="9"/>
        <v>4.7688564476885645E-2</v>
      </c>
      <c r="CE12" s="126">
        <f t="shared" si="9"/>
        <v>8.9380747054677842E-2</v>
      </c>
      <c r="CF12" s="123">
        <f t="shared" si="9"/>
        <v>7.6560276478959133E-2</v>
      </c>
      <c r="CG12" s="124">
        <f t="shared" si="9"/>
        <v>0.10420925509880516</v>
      </c>
      <c r="CH12" s="125">
        <f t="shared" si="9"/>
        <v>7.9388186495433333E-2</v>
      </c>
      <c r="CI12" s="123">
        <f t="shared" si="9"/>
        <v>5.2636496951690433E-2</v>
      </c>
      <c r="CJ12" s="129">
        <f t="shared" si="9"/>
        <v>7.9361763317398221E-2</v>
      </c>
      <c r="CK12" s="130">
        <f t="shared" si="9"/>
        <v>6.9528467754765691E-2</v>
      </c>
      <c r="CN12" s="215"/>
      <c r="CO12" s="215"/>
    </row>
    <row r="13" spans="1:93" ht="13.8" thickTop="1" x14ac:dyDescent="0.25">
      <c r="A13" s="288" t="s">
        <v>20</v>
      </c>
      <c r="B13" s="266">
        <v>4250</v>
      </c>
      <c r="C13" s="267">
        <v>1783.6</v>
      </c>
      <c r="D13" s="268">
        <v>1747</v>
      </c>
      <c r="E13" s="269">
        <v>1224.4000000000001</v>
      </c>
      <c r="F13" s="266">
        <v>3074</v>
      </c>
      <c r="G13" s="270">
        <v>1481.4</v>
      </c>
      <c r="H13" s="268">
        <v>3888</v>
      </c>
      <c r="I13" s="269">
        <v>2568.8000000000002</v>
      </c>
      <c r="J13" s="266">
        <v>325</v>
      </c>
      <c r="K13" s="270">
        <v>1155.4000000000001</v>
      </c>
      <c r="L13" s="268">
        <v>1206</v>
      </c>
      <c r="M13" s="266">
        <v>4206.2</v>
      </c>
      <c r="N13" s="271">
        <v>3248</v>
      </c>
      <c r="O13" s="272">
        <v>4770.3999999999996</v>
      </c>
      <c r="P13" s="266">
        <v>2233</v>
      </c>
      <c r="Q13" s="270">
        <v>2283.6999999999998</v>
      </c>
      <c r="R13" s="268">
        <v>2804</v>
      </c>
      <c r="S13" s="269">
        <v>2323.6999999999998</v>
      </c>
      <c r="T13" s="266">
        <v>438</v>
      </c>
      <c r="U13" s="270">
        <v>1817.6</v>
      </c>
      <c r="V13" s="268">
        <v>1447</v>
      </c>
      <c r="W13" s="269">
        <v>3970.2</v>
      </c>
      <c r="X13" s="266">
        <v>1760</v>
      </c>
      <c r="Y13" s="270">
        <v>2061.6</v>
      </c>
      <c r="Z13" s="268">
        <v>5082</v>
      </c>
      <c r="AA13" s="266">
        <v>3011</v>
      </c>
      <c r="AB13" s="286">
        <f t="shared" si="4"/>
        <v>31502</v>
      </c>
      <c r="AC13" s="287">
        <f t="shared" si="5"/>
        <v>32657.999999999996</v>
      </c>
      <c r="BF13" s="216">
        <f>BF12/2</f>
        <v>28384.5</v>
      </c>
      <c r="BI13" s="139" t="s">
        <v>20</v>
      </c>
      <c r="BJ13" s="123">
        <f t="shared" ref="BJ13:CK13" si="10">B13/B33</f>
        <v>0.11938537599370769</v>
      </c>
      <c r="BK13" s="124">
        <f t="shared" si="10"/>
        <v>5.036497380942296E-2</v>
      </c>
      <c r="BL13" s="125">
        <f t="shared" si="10"/>
        <v>0.10249941328326684</v>
      </c>
      <c r="BM13" s="126">
        <f t="shared" si="10"/>
        <v>8.0236436673896946E-2</v>
      </c>
      <c r="BN13" s="123">
        <f t="shared" si="10"/>
        <v>0.12166066410733367</v>
      </c>
      <c r="BO13" s="124">
        <f t="shared" si="10"/>
        <v>5.8164371083504793E-2</v>
      </c>
      <c r="BP13" s="125">
        <f t="shared" si="10"/>
        <v>9.1969248965109399E-2</v>
      </c>
      <c r="BQ13" s="126">
        <f t="shared" si="10"/>
        <v>5.3608918680896706E-2</v>
      </c>
      <c r="BR13" s="123">
        <f t="shared" si="10"/>
        <v>4.3729817007534984E-2</v>
      </c>
      <c r="BS13" s="124">
        <f t="shared" si="10"/>
        <v>0.14798401557456836</v>
      </c>
      <c r="BT13" s="125">
        <f t="shared" si="10"/>
        <v>4.6785894401986265E-2</v>
      </c>
      <c r="BU13" s="123">
        <f t="shared" si="10"/>
        <v>0.15080471968363346</v>
      </c>
      <c r="BV13" s="127">
        <f t="shared" si="10"/>
        <v>7.278105182960988E-2</v>
      </c>
      <c r="BW13" s="128">
        <f t="shared" si="10"/>
        <v>0.1108580670948791</v>
      </c>
      <c r="BX13" s="123">
        <f t="shared" si="10"/>
        <v>9.1542655679908172E-2</v>
      </c>
      <c r="BY13" s="124">
        <f t="shared" si="10"/>
        <v>0.10241679784376245</v>
      </c>
      <c r="BZ13" s="125">
        <f t="shared" si="10"/>
        <v>9.0823697081592325E-2</v>
      </c>
      <c r="CA13" s="126">
        <f t="shared" si="10"/>
        <v>7.8388972850434488E-2</v>
      </c>
      <c r="CB13" s="123">
        <f t="shared" si="10"/>
        <v>4.5038560411311053E-2</v>
      </c>
      <c r="CC13" s="124">
        <f t="shared" si="10"/>
        <v>0.18792196110462048</v>
      </c>
      <c r="CD13" s="125">
        <f t="shared" si="10"/>
        <v>4.6942416869424165E-2</v>
      </c>
      <c r="CE13" s="126">
        <f t="shared" si="10"/>
        <v>0.11016032097491135</v>
      </c>
      <c r="CF13" s="123">
        <f t="shared" si="10"/>
        <v>7.1559260012197604E-2</v>
      </c>
      <c r="CG13" s="124">
        <f t="shared" si="10"/>
        <v>0.13908960268787823</v>
      </c>
      <c r="CH13" s="125">
        <f t="shared" si="10"/>
        <v>0.10134407530012364</v>
      </c>
      <c r="CI13" s="123">
        <f t="shared" si="10"/>
        <v>5.7419205971139739E-2</v>
      </c>
      <c r="CJ13" s="129">
        <f t="shared" si="10"/>
        <v>8.5469018769432789E-2</v>
      </c>
      <c r="CK13" s="130">
        <f t="shared" si="10"/>
        <v>8.881564186556902E-2</v>
      </c>
      <c r="CN13" s="215"/>
      <c r="CO13" s="215"/>
    </row>
    <row r="14" spans="1:93" ht="13.8" thickBot="1" x14ac:dyDescent="0.3">
      <c r="A14" s="289" t="s">
        <v>21</v>
      </c>
      <c r="B14" s="273">
        <v>3033</v>
      </c>
      <c r="C14" s="274">
        <v>1375.4</v>
      </c>
      <c r="D14" s="275">
        <v>1428</v>
      </c>
      <c r="E14" s="276">
        <v>846.3</v>
      </c>
      <c r="F14" s="273">
        <v>2183</v>
      </c>
      <c r="G14" s="277">
        <v>1229.3</v>
      </c>
      <c r="H14" s="275">
        <v>3236</v>
      </c>
      <c r="I14" s="276">
        <v>2242.6999999999998</v>
      </c>
      <c r="J14" s="273">
        <v>282</v>
      </c>
      <c r="K14" s="277">
        <v>967.3</v>
      </c>
      <c r="L14" s="275">
        <v>1084</v>
      </c>
      <c r="M14" s="273">
        <v>3423</v>
      </c>
      <c r="N14" s="278">
        <v>2484</v>
      </c>
      <c r="O14" s="279">
        <v>4073.2</v>
      </c>
      <c r="P14" s="273">
        <v>1904</v>
      </c>
      <c r="Q14" s="277">
        <v>1734.5</v>
      </c>
      <c r="R14" s="275">
        <v>2615</v>
      </c>
      <c r="S14" s="276">
        <v>1738.5</v>
      </c>
      <c r="T14" s="273">
        <v>345</v>
      </c>
      <c r="U14" s="277">
        <v>1207.4000000000001</v>
      </c>
      <c r="V14" s="275">
        <v>1082</v>
      </c>
      <c r="W14" s="276">
        <v>3288.9</v>
      </c>
      <c r="X14" s="273">
        <v>1524</v>
      </c>
      <c r="Y14" s="277">
        <v>1833.5</v>
      </c>
      <c r="Z14" s="275">
        <v>4067</v>
      </c>
      <c r="AA14" s="273">
        <v>3039.9</v>
      </c>
      <c r="AB14" s="286">
        <f t="shared" si="4"/>
        <v>25267</v>
      </c>
      <c r="AC14" s="287">
        <f t="shared" si="5"/>
        <v>26999.900000000005</v>
      </c>
      <c r="AE14" t="s">
        <v>85</v>
      </c>
      <c r="BI14" s="131" t="s">
        <v>21</v>
      </c>
      <c r="BJ14" s="123">
        <f t="shared" ref="BJ14:CK14" si="11">B14/B33</f>
        <v>8.5199022444450684E-2</v>
      </c>
      <c r="BK14" s="124">
        <f t="shared" si="11"/>
        <v>3.8838296130006923E-2</v>
      </c>
      <c r="BL14" s="125">
        <f t="shared" si="11"/>
        <v>8.3783149495423606E-2</v>
      </c>
      <c r="BM14" s="126">
        <f t="shared" si="11"/>
        <v>5.5459079024108932E-2</v>
      </c>
      <c r="BN14" s="123">
        <f t="shared" si="11"/>
        <v>8.6397277080777296E-2</v>
      </c>
      <c r="BO14" s="124">
        <f t="shared" si="11"/>
        <v>4.8266141064501437E-2</v>
      </c>
      <c r="BP14" s="125">
        <f t="shared" si="11"/>
        <v>7.654642223536369E-2</v>
      </c>
      <c r="BQ14" s="126">
        <f t="shared" si="11"/>
        <v>4.6803457616648635E-2</v>
      </c>
      <c r="BR14" s="123">
        <f t="shared" si="11"/>
        <v>3.7944025834230358E-2</v>
      </c>
      <c r="BS14" s="124">
        <f t="shared" si="11"/>
        <v>0.12389210512833647</v>
      </c>
      <c r="BT14" s="125">
        <f t="shared" si="11"/>
        <v>4.2052992978236413E-2</v>
      </c>
      <c r="BU14" s="123">
        <f t="shared" si="11"/>
        <v>0.12272468153608421</v>
      </c>
      <c r="BV14" s="127">
        <f t="shared" si="11"/>
        <v>5.5661370918950411E-2</v>
      </c>
      <c r="BW14" s="128">
        <f t="shared" si="11"/>
        <v>9.4656020226995957E-2</v>
      </c>
      <c r="BX14" s="123">
        <f t="shared" si="11"/>
        <v>7.8055179764686594E-2</v>
      </c>
      <c r="BY14" s="124">
        <f t="shared" si="11"/>
        <v>7.7786896641417871E-2</v>
      </c>
      <c r="BZ14" s="125">
        <f t="shared" si="11"/>
        <v>8.4701843034366592E-2</v>
      </c>
      <c r="CA14" s="126">
        <f t="shared" si="11"/>
        <v>5.8647514438387213E-2</v>
      </c>
      <c r="CB14" s="123">
        <f t="shared" si="11"/>
        <v>3.5475578406169668E-2</v>
      </c>
      <c r="CC14" s="124">
        <f t="shared" si="11"/>
        <v>0.12483328336142099</v>
      </c>
      <c r="CD14" s="125">
        <f t="shared" si="11"/>
        <v>3.5101378751013788E-2</v>
      </c>
      <c r="CE14" s="126">
        <f t="shared" si="11"/>
        <v>9.1256430319476597E-2</v>
      </c>
      <c r="CF14" s="123">
        <f t="shared" si="11"/>
        <v>6.1963813783289287E-2</v>
      </c>
      <c r="CG14" s="124">
        <f t="shared" si="11"/>
        <v>0.12370042031830847</v>
      </c>
      <c r="CH14" s="125">
        <f t="shared" si="11"/>
        <v>8.1103178718143029E-2</v>
      </c>
      <c r="CI14" s="123">
        <f t="shared" si="11"/>
        <v>5.7970323557511687E-2</v>
      </c>
      <c r="CJ14" s="129">
        <f t="shared" si="11"/>
        <v>6.8552653712375677E-2</v>
      </c>
      <c r="CK14" s="130">
        <f t="shared" si="11"/>
        <v>7.3428055876237922E-2</v>
      </c>
      <c r="CN14" s="215"/>
      <c r="CO14" s="215"/>
    </row>
    <row r="15" spans="1:93" ht="14.4" thickTop="1" thickBot="1" x14ac:dyDescent="0.3">
      <c r="A15" s="139" t="s">
        <v>22</v>
      </c>
      <c r="B15" s="187">
        <v>2345</v>
      </c>
      <c r="C15" s="188">
        <v>1455.9</v>
      </c>
      <c r="D15" s="189">
        <v>1102</v>
      </c>
      <c r="E15" s="190">
        <v>715.5</v>
      </c>
      <c r="F15" s="187">
        <v>1768</v>
      </c>
      <c r="G15" s="191">
        <v>845.5</v>
      </c>
      <c r="H15" s="189">
        <v>2508</v>
      </c>
      <c r="I15" s="190">
        <v>2006.3</v>
      </c>
      <c r="J15" s="187">
        <v>283</v>
      </c>
      <c r="K15" s="191">
        <v>743.5</v>
      </c>
      <c r="L15" s="189">
        <v>733</v>
      </c>
      <c r="M15" s="187">
        <v>2230.4</v>
      </c>
      <c r="N15" s="192">
        <v>2002</v>
      </c>
      <c r="O15" s="193">
        <v>3175.9</v>
      </c>
      <c r="P15" s="187">
        <v>1262</v>
      </c>
      <c r="Q15" s="191">
        <v>1075.7</v>
      </c>
      <c r="R15" s="189">
        <v>2019</v>
      </c>
      <c r="S15" s="190">
        <v>1384.8</v>
      </c>
      <c r="T15" s="187">
        <v>273</v>
      </c>
      <c r="U15" s="191">
        <v>684.4</v>
      </c>
      <c r="V15" s="189">
        <v>753</v>
      </c>
      <c r="W15" s="190">
        <v>2889.7</v>
      </c>
      <c r="X15" s="187">
        <v>1179</v>
      </c>
      <c r="Y15" s="191">
        <v>1027.5999999999999</v>
      </c>
      <c r="Z15" s="189">
        <v>3127</v>
      </c>
      <c r="AA15" s="187">
        <v>2562.6999999999998</v>
      </c>
      <c r="AB15" s="162">
        <f t="shared" si="4"/>
        <v>19354</v>
      </c>
      <c r="AC15" s="165">
        <f t="shared" si="5"/>
        <v>20797.899999999998</v>
      </c>
      <c r="AE15" s="292" t="s">
        <v>0</v>
      </c>
      <c r="AF15" s="290" t="s">
        <v>1</v>
      </c>
      <c r="AG15" s="291"/>
      <c r="AH15" s="290" t="s">
        <v>2</v>
      </c>
      <c r="AI15" s="291"/>
      <c r="AJ15" s="290" t="s">
        <v>3</v>
      </c>
      <c r="AK15" s="291"/>
      <c r="AL15" s="290" t="s">
        <v>4</v>
      </c>
      <c r="AM15" s="291"/>
      <c r="AN15" s="290" t="s">
        <v>5</v>
      </c>
      <c r="AO15" s="291"/>
      <c r="AP15" s="290" t="s">
        <v>6</v>
      </c>
      <c r="AQ15" s="291"/>
      <c r="AR15" s="290" t="s">
        <v>7</v>
      </c>
      <c r="AS15" s="291"/>
      <c r="AT15" s="290" t="s">
        <v>8</v>
      </c>
      <c r="AU15" s="291"/>
      <c r="AV15" s="290" t="s">
        <v>9</v>
      </c>
      <c r="AW15" s="291"/>
      <c r="AX15" s="290" t="s">
        <v>10</v>
      </c>
      <c r="AY15" s="291"/>
      <c r="AZ15" s="290" t="s">
        <v>11</v>
      </c>
      <c r="BA15" s="291"/>
      <c r="BB15" s="290" t="s">
        <v>12</v>
      </c>
      <c r="BC15" s="291"/>
      <c r="BD15" s="297" t="s">
        <v>40</v>
      </c>
      <c r="BE15" s="298"/>
      <c r="BF15" s="295" t="s">
        <v>41</v>
      </c>
      <c r="BG15" s="296"/>
      <c r="BI15" s="139" t="s">
        <v>22</v>
      </c>
      <c r="BJ15" s="123">
        <f t="shared" ref="BJ15:CK15" si="12">B15/B33</f>
        <v>6.5872636871822238E-2</v>
      </c>
      <c r="BK15" s="124">
        <f t="shared" si="12"/>
        <v>4.1111440552331742E-2</v>
      </c>
      <c r="BL15" s="125">
        <f t="shared" si="12"/>
        <v>6.4656183994367525E-2</v>
      </c>
      <c r="BM15" s="126">
        <f t="shared" si="12"/>
        <v>4.6887594283055584E-2</v>
      </c>
      <c r="BN15" s="123">
        <f t="shared" si="12"/>
        <v>6.9972691653144417E-2</v>
      </c>
      <c r="BO15" s="124">
        <f t="shared" si="12"/>
        <v>3.3196959464765287E-2</v>
      </c>
      <c r="BP15" s="125">
        <f t="shared" si="12"/>
        <v>5.9325842696629216E-2</v>
      </c>
      <c r="BQ15" s="126">
        <f t="shared" si="12"/>
        <v>4.1869967903099908E-2</v>
      </c>
      <c r="BR15" s="123">
        <f t="shared" si="12"/>
        <v>3.8078579117330466E-2</v>
      </c>
      <c r="BS15" s="124">
        <f t="shared" si="12"/>
        <v>9.5227726830267923E-2</v>
      </c>
      <c r="BT15" s="125">
        <f t="shared" si="12"/>
        <v>2.8436202816464289E-2</v>
      </c>
      <c r="BU15" s="123">
        <f t="shared" si="12"/>
        <v>7.9966441629588728E-2</v>
      </c>
      <c r="BV15" s="127">
        <f t="shared" si="12"/>
        <v>4.4860734532906087E-2</v>
      </c>
      <c r="BW15" s="128">
        <f t="shared" si="12"/>
        <v>7.3803902248580106E-2</v>
      </c>
      <c r="BX15" s="123">
        <f t="shared" si="12"/>
        <v>5.1736153814618949E-2</v>
      </c>
      <c r="BY15" s="124">
        <f t="shared" si="12"/>
        <v>4.8241778447491036E-2</v>
      </c>
      <c r="BZ15" s="125">
        <f t="shared" si="12"/>
        <v>6.5396948790205037E-2</v>
      </c>
      <c r="CA15" s="126">
        <f t="shared" si="12"/>
        <v>4.6715604253252004E-2</v>
      </c>
      <c r="CB15" s="123">
        <f t="shared" si="12"/>
        <v>2.8071979434447301E-2</v>
      </c>
      <c r="CC15" s="124">
        <f t="shared" si="12"/>
        <v>7.0760227871920267E-2</v>
      </c>
      <c r="CD15" s="125">
        <f t="shared" si="12"/>
        <v>2.4428223844282237E-2</v>
      </c>
      <c r="CE15" s="126">
        <f t="shared" si="12"/>
        <v>8.0179910211375077E-2</v>
      </c>
      <c r="CF15" s="123">
        <f t="shared" si="12"/>
        <v>4.7936572474080098E-2</v>
      </c>
      <c r="CG15" s="124">
        <f t="shared" si="12"/>
        <v>6.9328907509732085E-2</v>
      </c>
      <c r="CH15" s="125">
        <f t="shared" si="12"/>
        <v>6.2357914888525504E-2</v>
      </c>
      <c r="CI15" s="123">
        <f t="shared" si="12"/>
        <v>4.8870208947937491E-2</v>
      </c>
      <c r="CJ15" s="129">
        <f t="shared" si="12"/>
        <v>5.250991648986103E-2</v>
      </c>
      <c r="CK15" s="130">
        <f t="shared" si="12"/>
        <v>5.6561297016226288E-2</v>
      </c>
      <c r="CN15" s="215"/>
      <c r="CO15" s="215"/>
    </row>
    <row r="16" spans="1:93" ht="15" thickTop="1" thickBot="1" x14ac:dyDescent="0.35">
      <c r="A16" s="131" t="s">
        <v>23</v>
      </c>
      <c r="B16" s="180">
        <v>1805</v>
      </c>
      <c r="C16" s="181">
        <v>1317.3</v>
      </c>
      <c r="D16" s="182">
        <v>929</v>
      </c>
      <c r="E16" s="183">
        <v>509.6</v>
      </c>
      <c r="F16" s="180">
        <v>1434</v>
      </c>
      <c r="G16" s="184">
        <v>790.8</v>
      </c>
      <c r="H16" s="182">
        <v>2383</v>
      </c>
      <c r="I16" s="183">
        <v>1851</v>
      </c>
      <c r="J16" s="180">
        <v>295</v>
      </c>
      <c r="K16" s="184">
        <v>599.5</v>
      </c>
      <c r="L16" s="182">
        <v>693</v>
      </c>
      <c r="M16" s="180">
        <v>1649.6</v>
      </c>
      <c r="N16" s="185">
        <v>1684</v>
      </c>
      <c r="O16" s="186">
        <v>2301.1999999999998</v>
      </c>
      <c r="P16" s="180">
        <v>1022</v>
      </c>
      <c r="Q16" s="184">
        <v>786.9</v>
      </c>
      <c r="R16" s="182">
        <v>1579</v>
      </c>
      <c r="S16" s="183">
        <v>1215.2</v>
      </c>
      <c r="T16" s="180">
        <v>286</v>
      </c>
      <c r="U16" s="184">
        <v>431.4</v>
      </c>
      <c r="V16" s="182">
        <v>696</v>
      </c>
      <c r="W16" s="183">
        <v>2110.1999999999998</v>
      </c>
      <c r="X16" s="180">
        <v>893</v>
      </c>
      <c r="Y16" s="184">
        <v>663.7</v>
      </c>
      <c r="Z16" s="182">
        <v>2541</v>
      </c>
      <c r="AA16" s="180">
        <v>2069.6</v>
      </c>
      <c r="AB16" s="162">
        <f t="shared" si="4"/>
        <v>16240</v>
      </c>
      <c r="AC16" s="165">
        <f t="shared" si="5"/>
        <v>16296.000000000002</v>
      </c>
      <c r="AE16" s="293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68" t="s">
        <v>14</v>
      </c>
      <c r="BG16" s="169" t="s">
        <v>15</v>
      </c>
      <c r="BI16" s="131" t="s">
        <v>23</v>
      </c>
      <c r="BJ16" s="123">
        <f t="shared" ref="BJ16:CK16" si="13">B16/B33</f>
        <v>5.0703671451445262E-2</v>
      </c>
      <c r="BK16" s="124">
        <f t="shared" si="13"/>
        <v>3.7197678851285526E-2</v>
      </c>
      <c r="BL16" s="125">
        <f t="shared" si="13"/>
        <v>5.4505984510678243E-2</v>
      </c>
      <c r="BM16" s="126">
        <f t="shared" si="13"/>
        <v>3.3394714251076346E-2</v>
      </c>
      <c r="BN16" s="123">
        <f t="shared" si="13"/>
        <v>5.675386868247121E-2</v>
      </c>
      <c r="BO16" s="124">
        <f t="shared" si="13"/>
        <v>3.1049267350368288E-2</v>
      </c>
      <c r="BP16" s="125">
        <f t="shared" si="13"/>
        <v>5.6369012418687164E-2</v>
      </c>
      <c r="BQ16" s="126">
        <f t="shared" si="13"/>
        <v>3.8628974026136638E-2</v>
      </c>
      <c r="BR16" s="123">
        <f t="shared" si="13"/>
        <v>3.9693218514531753E-2</v>
      </c>
      <c r="BS16" s="124">
        <f t="shared" si="13"/>
        <v>7.678415902454018E-2</v>
      </c>
      <c r="BT16" s="125">
        <f t="shared" si="13"/>
        <v>2.6884431857857782E-2</v>
      </c>
      <c r="BU16" s="123">
        <f t="shared" si="13"/>
        <v>5.9143042553878034E-2</v>
      </c>
      <c r="BV16" s="127">
        <f t="shared" si="13"/>
        <v>3.7735003473233691E-2</v>
      </c>
      <c r="BW16" s="128">
        <f t="shared" si="13"/>
        <v>5.3476979707935551E-2</v>
      </c>
      <c r="BX16" s="123">
        <f t="shared" si="13"/>
        <v>4.1897265608986184E-2</v>
      </c>
      <c r="BY16" s="124">
        <f t="shared" si="13"/>
        <v>3.5290002287190383E-2</v>
      </c>
      <c r="BZ16" s="125">
        <f t="shared" si="13"/>
        <v>5.1145013442166293E-2</v>
      </c>
      <c r="CA16" s="126">
        <f t="shared" si="13"/>
        <v>4.0994224645112536E-2</v>
      </c>
      <c r="CB16" s="123">
        <f t="shared" si="13"/>
        <v>2.9408740359897174E-2</v>
      </c>
      <c r="CC16" s="124">
        <f t="shared" si="13"/>
        <v>4.4602516516578608E-2</v>
      </c>
      <c r="CD16" s="125">
        <f t="shared" si="13"/>
        <v>2.2579075425790754E-2</v>
      </c>
      <c r="CE16" s="126">
        <f t="shared" si="13"/>
        <v>5.8551284399087689E-2</v>
      </c>
      <c r="CF16" s="123">
        <f t="shared" si="13"/>
        <v>3.6308192722097989E-2</v>
      </c>
      <c r="CG16" s="124">
        <f t="shared" si="13"/>
        <v>4.4777730551001545E-2</v>
      </c>
      <c r="CH16" s="125">
        <f t="shared" si="13"/>
        <v>5.067203765006182E-2</v>
      </c>
      <c r="CI16" s="123">
        <f t="shared" si="13"/>
        <v>3.9466884316795348E-2</v>
      </c>
      <c r="CJ16" s="129">
        <f t="shared" si="13"/>
        <v>4.4061229916055759E-2</v>
      </c>
      <c r="CK16" s="130">
        <f t="shared" si="13"/>
        <v>4.4318075198766405E-2</v>
      </c>
      <c r="CN16" s="215"/>
      <c r="CO16" s="215"/>
    </row>
    <row r="17" spans="1:93" ht="13.8" thickTop="1" x14ac:dyDescent="0.25">
      <c r="A17" s="139" t="s">
        <v>24</v>
      </c>
      <c r="B17" s="194">
        <v>1757</v>
      </c>
      <c r="C17" s="188">
        <v>1272.8</v>
      </c>
      <c r="D17" s="189">
        <v>823</v>
      </c>
      <c r="E17" s="190">
        <v>550.6</v>
      </c>
      <c r="F17" s="187">
        <v>1387</v>
      </c>
      <c r="G17" s="191">
        <v>645.79999999999995</v>
      </c>
      <c r="H17" s="189">
        <v>2258</v>
      </c>
      <c r="I17" s="190">
        <v>1789.2</v>
      </c>
      <c r="J17" s="187">
        <v>329</v>
      </c>
      <c r="K17" s="191">
        <v>449.5</v>
      </c>
      <c r="L17" s="189">
        <v>693</v>
      </c>
      <c r="M17" s="187">
        <v>1422.5</v>
      </c>
      <c r="N17" s="192">
        <v>1569</v>
      </c>
      <c r="O17" s="195">
        <v>2267.6</v>
      </c>
      <c r="P17" s="187">
        <v>1000</v>
      </c>
      <c r="Q17" s="191">
        <v>747.9</v>
      </c>
      <c r="R17" s="189">
        <v>1616</v>
      </c>
      <c r="S17" s="190">
        <v>1126.2</v>
      </c>
      <c r="T17" s="187">
        <v>263</v>
      </c>
      <c r="U17" s="191">
        <v>380.5</v>
      </c>
      <c r="V17" s="189">
        <v>811</v>
      </c>
      <c r="W17" s="196">
        <v>2097.4</v>
      </c>
      <c r="X17" s="187">
        <v>1035</v>
      </c>
      <c r="Y17" s="191">
        <v>648.70000000000005</v>
      </c>
      <c r="Z17" s="189">
        <v>2541</v>
      </c>
      <c r="AA17" s="187">
        <v>2475.5</v>
      </c>
      <c r="AB17" s="162">
        <f t="shared" si="4"/>
        <v>16082</v>
      </c>
      <c r="AC17" s="165">
        <f t="shared" si="5"/>
        <v>15874.2</v>
      </c>
      <c r="AE17" s="254" t="s">
        <v>30</v>
      </c>
      <c r="AF17" s="120">
        <f t="shared" ref="AF17:AO18" si="14">SUMIF($A$9:$A$32,$AE17,B$9:B$32)</f>
        <v>1757</v>
      </c>
      <c r="AG17" s="177">
        <f t="shared" si="14"/>
        <v>3831</v>
      </c>
      <c r="AH17" s="121">
        <f t="shared" si="14"/>
        <v>1179</v>
      </c>
      <c r="AI17" s="172">
        <f t="shared" si="14"/>
        <v>1378.4</v>
      </c>
      <c r="AJ17" s="120">
        <f t="shared" si="14"/>
        <v>1196</v>
      </c>
      <c r="AK17" s="122">
        <f t="shared" si="14"/>
        <v>3203.8</v>
      </c>
      <c r="AL17" s="121">
        <f t="shared" si="14"/>
        <v>2607</v>
      </c>
      <c r="AM17" s="172">
        <f t="shared" si="14"/>
        <v>5099.3999999999996</v>
      </c>
      <c r="AN17" s="120">
        <f t="shared" si="14"/>
        <v>1104</v>
      </c>
      <c r="AO17" s="122">
        <f t="shared" si="14"/>
        <v>298.10000000000002</v>
      </c>
      <c r="AP17" s="121">
        <f t="shared" ref="AP17:AY18" si="15">SUMIF($A$9:$A$32,$AE17,L$9:L$32)</f>
        <v>3319</v>
      </c>
      <c r="AQ17" s="120">
        <f t="shared" si="15"/>
        <v>991.3</v>
      </c>
      <c r="AR17" s="171">
        <f t="shared" si="15"/>
        <v>4274</v>
      </c>
      <c r="AS17" s="173">
        <f t="shared" si="15"/>
        <v>2546.6999999999998</v>
      </c>
      <c r="AT17" s="120">
        <f t="shared" si="15"/>
        <v>2186</v>
      </c>
      <c r="AU17" s="122">
        <f t="shared" si="15"/>
        <v>1600.4</v>
      </c>
      <c r="AV17" s="121">
        <f t="shared" si="15"/>
        <v>2225</v>
      </c>
      <c r="AW17" s="172">
        <f t="shared" si="15"/>
        <v>2508.6999999999998</v>
      </c>
      <c r="AX17" s="120">
        <f t="shared" si="15"/>
        <v>1447</v>
      </c>
      <c r="AY17" s="122">
        <f t="shared" si="15"/>
        <v>332.1</v>
      </c>
      <c r="AZ17" s="121">
        <f t="shared" ref="AZ17:BE18" si="16">SUMIF($A$9:$A$32,$AE17,V$9:V$32)</f>
        <v>3374</v>
      </c>
      <c r="BA17" s="172">
        <f t="shared" si="16"/>
        <v>1958.5</v>
      </c>
      <c r="BB17" s="120">
        <f t="shared" si="16"/>
        <v>2615</v>
      </c>
      <c r="BC17" s="122">
        <f t="shared" si="16"/>
        <v>796.2</v>
      </c>
      <c r="BD17" s="21">
        <f t="shared" si="16"/>
        <v>3265</v>
      </c>
      <c r="BE17" s="176">
        <f t="shared" si="16"/>
        <v>4801.3999999999996</v>
      </c>
      <c r="BF17" s="162">
        <f>AF17+AH17+AJ17+AL17+AN17+AP17+AR17+AT17+AV17+AX17+AZ17+BB17+BD17</f>
        <v>30548</v>
      </c>
      <c r="BG17" s="163">
        <f>AG17+AI17+AK17+AM17+AO17+AQ17+AS17+AU17+AW17+AY17+BA17+BC17+BE17</f>
        <v>29346</v>
      </c>
      <c r="BI17" s="139" t="s">
        <v>24</v>
      </c>
      <c r="BJ17" s="123">
        <f t="shared" ref="BJ17:CK17" si="17">B17/B33</f>
        <v>4.9355318969633979E-2</v>
      </c>
      <c r="BK17" s="124">
        <f t="shared" si="17"/>
        <v>3.5941095909751933E-2</v>
      </c>
      <c r="BL17" s="125">
        <f t="shared" si="17"/>
        <v>4.8286787139169209E-2</v>
      </c>
      <c r="BM17" s="126">
        <f t="shared" si="17"/>
        <v>3.6081494636268911E-2</v>
      </c>
      <c r="BN17" s="123">
        <f t="shared" si="17"/>
        <v>5.4893734911148927E-2</v>
      </c>
      <c r="BO17" s="124">
        <f t="shared" si="17"/>
        <v>2.5356116407268387E-2</v>
      </c>
      <c r="BP17" s="125">
        <f t="shared" si="17"/>
        <v>5.3412182140745119E-2</v>
      </c>
      <c r="BQ17" s="126">
        <f t="shared" si="17"/>
        <v>3.7339254634016029E-2</v>
      </c>
      <c r="BR17" s="123">
        <f t="shared" si="17"/>
        <v>4.4268030139935417E-2</v>
      </c>
      <c r="BS17" s="124">
        <f t="shared" si="17"/>
        <v>5.7572109226907107E-2</v>
      </c>
      <c r="BT17" s="125">
        <f t="shared" si="17"/>
        <v>2.6884431857857782E-2</v>
      </c>
      <c r="BU17" s="123">
        <f t="shared" si="17"/>
        <v>5.1000835373964298E-2</v>
      </c>
      <c r="BV17" s="127">
        <f t="shared" si="17"/>
        <v>3.5158088152911916E-2</v>
      </c>
      <c r="BW17" s="128">
        <f t="shared" si="17"/>
        <v>5.269615817213396E-2</v>
      </c>
      <c r="BX17" s="123">
        <f t="shared" si="17"/>
        <v>4.0995367523469849E-2</v>
      </c>
      <c r="BY17" s="124">
        <f t="shared" si="17"/>
        <v>3.3540974343105462E-2</v>
      </c>
      <c r="BZ17" s="125">
        <f t="shared" si="17"/>
        <v>5.2343471641887733E-2</v>
      </c>
      <c r="CA17" s="126">
        <f t="shared" si="17"/>
        <v>3.7991849732822366E-2</v>
      </c>
      <c r="CB17" s="123">
        <f t="shared" si="17"/>
        <v>2.7043701799485863E-2</v>
      </c>
      <c r="CC17" s="124">
        <f t="shared" si="17"/>
        <v>3.9339957196472326E-2</v>
      </c>
      <c r="CD17" s="125">
        <f t="shared" si="17"/>
        <v>2.6309813463098134E-2</v>
      </c>
      <c r="CE17" s="126">
        <f t="shared" si="17"/>
        <v>5.8196125437705679E-2</v>
      </c>
      <c r="CF17" s="123">
        <f t="shared" si="17"/>
        <v>4.2081723927627566E-2</v>
      </c>
      <c r="CG17" s="124">
        <f t="shared" si="17"/>
        <v>4.37657282031561E-2</v>
      </c>
      <c r="CH17" s="125">
        <f t="shared" si="17"/>
        <v>5.067203765006182E-2</v>
      </c>
      <c r="CI17" s="123">
        <f t="shared" si="17"/>
        <v>4.7207321282483033E-2</v>
      </c>
      <c r="CJ17" s="129">
        <f t="shared" si="17"/>
        <v>4.3632555388547337E-2</v>
      </c>
      <c r="CK17" s="130">
        <f t="shared" si="17"/>
        <v>4.3170961543952967E-2</v>
      </c>
      <c r="CN17" s="215"/>
      <c r="CO17" s="215"/>
    </row>
    <row r="18" spans="1:93" x14ac:dyDescent="0.25">
      <c r="A18" s="131" t="s">
        <v>25</v>
      </c>
      <c r="B18" s="197">
        <v>1819</v>
      </c>
      <c r="C18" s="181">
        <v>1537.1</v>
      </c>
      <c r="D18" s="182">
        <v>861</v>
      </c>
      <c r="E18" s="183">
        <v>549.79999999999995</v>
      </c>
      <c r="F18" s="180">
        <v>1210</v>
      </c>
      <c r="G18" s="184">
        <v>714</v>
      </c>
      <c r="H18" s="182">
        <v>2447</v>
      </c>
      <c r="I18" s="183">
        <v>2049.8000000000002</v>
      </c>
      <c r="J18" s="180">
        <v>320</v>
      </c>
      <c r="K18" s="181">
        <v>404.5</v>
      </c>
      <c r="L18" s="182">
        <v>744</v>
      </c>
      <c r="M18" s="180">
        <v>1591</v>
      </c>
      <c r="N18" s="185">
        <v>1746</v>
      </c>
      <c r="O18" s="198">
        <v>2105.9</v>
      </c>
      <c r="P18" s="180">
        <v>1111</v>
      </c>
      <c r="Q18" s="181">
        <v>762.2</v>
      </c>
      <c r="R18" s="182">
        <v>1566</v>
      </c>
      <c r="S18" s="183">
        <v>1210.5999999999999</v>
      </c>
      <c r="T18" s="189">
        <v>327</v>
      </c>
      <c r="U18" s="180">
        <v>433.5</v>
      </c>
      <c r="V18" s="182">
        <v>898</v>
      </c>
      <c r="W18" s="199">
        <v>2130.6999999999998</v>
      </c>
      <c r="X18" s="180">
        <v>961</v>
      </c>
      <c r="Y18" s="184">
        <v>526.70000000000005</v>
      </c>
      <c r="Z18" s="182">
        <v>2573</v>
      </c>
      <c r="AA18" s="180">
        <v>2610.3000000000002</v>
      </c>
      <c r="AB18" s="162">
        <f t="shared" si="4"/>
        <v>16583</v>
      </c>
      <c r="AC18" s="165">
        <f t="shared" si="5"/>
        <v>16626.100000000002</v>
      </c>
      <c r="AE18" s="256" t="s">
        <v>31</v>
      </c>
      <c r="AF18" s="120">
        <f t="shared" si="14"/>
        <v>1916</v>
      </c>
      <c r="AG18" s="181">
        <f t="shared" si="14"/>
        <v>4341.8999999999996</v>
      </c>
      <c r="AH18" s="182">
        <f t="shared" si="14"/>
        <v>930</v>
      </c>
      <c r="AI18" s="183">
        <f t="shared" si="14"/>
        <v>1441.7</v>
      </c>
      <c r="AJ18" s="180">
        <f t="shared" si="14"/>
        <v>1081</v>
      </c>
      <c r="AK18" s="184">
        <f t="shared" si="14"/>
        <v>2805.3</v>
      </c>
      <c r="AL18" s="182">
        <f t="shared" si="14"/>
        <v>2630</v>
      </c>
      <c r="AM18" s="183">
        <f t="shared" si="14"/>
        <v>5229.5</v>
      </c>
      <c r="AN18" s="180">
        <f t="shared" si="14"/>
        <v>729</v>
      </c>
      <c r="AO18" s="184">
        <f t="shared" si="14"/>
        <v>264.10000000000002</v>
      </c>
      <c r="AP18" s="182">
        <f t="shared" si="15"/>
        <v>3384</v>
      </c>
      <c r="AQ18" s="180">
        <f t="shared" si="15"/>
        <v>996.5</v>
      </c>
      <c r="AR18" s="185">
        <f t="shared" si="15"/>
        <v>4295</v>
      </c>
      <c r="AS18" s="186">
        <f t="shared" si="15"/>
        <v>2431.1</v>
      </c>
      <c r="AT18" s="180">
        <f t="shared" si="15"/>
        <v>2275</v>
      </c>
      <c r="AU18" s="184">
        <f t="shared" si="15"/>
        <v>2089.9</v>
      </c>
      <c r="AV18" s="182">
        <f t="shared" si="15"/>
        <v>2104</v>
      </c>
      <c r="AW18" s="183">
        <f t="shared" si="15"/>
        <v>2993.2</v>
      </c>
      <c r="AX18" s="180">
        <f t="shared" si="15"/>
        <v>1437</v>
      </c>
      <c r="AY18" s="184">
        <f t="shared" si="15"/>
        <v>312.10000000000002</v>
      </c>
      <c r="AZ18" s="182">
        <f t="shared" si="16"/>
        <v>4203</v>
      </c>
      <c r="BA18" s="183">
        <f t="shared" si="16"/>
        <v>2010.8</v>
      </c>
      <c r="BB18" s="180">
        <f t="shared" si="16"/>
        <v>2598</v>
      </c>
      <c r="BC18" s="184">
        <f t="shared" si="16"/>
        <v>808.4</v>
      </c>
      <c r="BD18" s="182">
        <f t="shared" si="16"/>
        <v>3236</v>
      </c>
      <c r="BE18" s="180">
        <f t="shared" si="16"/>
        <v>5293.3</v>
      </c>
      <c r="BF18" s="164">
        <f>SUM(AF18,AH18,AJ18,AL18,AN18,AP18,AR18,AT18,AV18,AX18,AZ18,BB18,BD18)</f>
        <v>30818</v>
      </c>
      <c r="BG18" s="165">
        <f>SUM(AG18,AI18,AK18,AM18,AO18,AQ18,AS18,AU18,AW18,AY18,BA18,BC18,BE18)</f>
        <v>31017.8</v>
      </c>
      <c r="BI18" s="131" t="s">
        <v>25</v>
      </c>
      <c r="BJ18" s="123">
        <f t="shared" ref="BJ18:CK18" si="18">B18/B33</f>
        <v>5.1096940925306894E-2</v>
      </c>
      <c r="BK18" s="124">
        <f t="shared" si="18"/>
        <v>4.340435144789416E-2</v>
      </c>
      <c r="BL18" s="125">
        <f t="shared" si="18"/>
        <v>5.0516310725181882E-2</v>
      </c>
      <c r="BM18" s="126">
        <f t="shared" si="18"/>
        <v>3.6029069653143196E-2</v>
      </c>
      <c r="BN18" s="123">
        <f t="shared" si="18"/>
        <v>4.7888550282977796E-2</v>
      </c>
      <c r="BO18" s="124">
        <f t="shared" si="18"/>
        <v>2.8033860506022964E-2</v>
      </c>
      <c r="BP18" s="125">
        <f t="shared" si="18"/>
        <v>5.7882909520993495E-2</v>
      </c>
      <c r="BQ18" s="126">
        <f t="shared" si="18"/>
        <v>4.2777780096582868E-2</v>
      </c>
      <c r="BR18" s="123">
        <f t="shared" si="18"/>
        <v>4.3057050592034449E-2</v>
      </c>
      <c r="BS18" s="124">
        <f t="shared" si="18"/>
        <v>5.1808494287617184E-2</v>
      </c>
      <c r="BT18" s="125">
        <f t="shared" si="18"/>
        <v>2.8862939830081081E-2</v>
      </c>
      <c r="BU18" s="123">
        <f t="shared" si="18"/>
        <v>5.704205910718959E-2</v>
      </c>
      <c r="BV18" s="127">
        <f t="shared" si="18"/>
        <v>3.9124296950276735E-2</v>
      </c>
      <c r="BW18" s="128">
        <f t="shared" si="18"/>
        <v>4.8938454531088776E-2</v>
      </c>
      <c r="BX18" s="123">
        <f t="shared" si="18"/>
        <v>4.5545853318575004E-2</v>
      </c>
      <c r="BY18" s="124">
        <f t="shared" si="18"/>
        <v>3.4182284589269939E-2</v>
      </c>
      <c r="BZ18" s="125">
        <f t="shared" si="18"/>
        <v>5.0723933534156058E-2</v>
      </c>
      <c r="CA18" s="126">
        <f t="shared" si="18"/>
        <v>4.0839045717061574E-2</v>
      </c>
      <c r="CB18" s="123">
        <f t="shared" si="18"/>
        <v>3.3624678663239073E-2</v>
      </c>
      <c r="CC18" s="124">
        <f t="shared" si="18"/>
        <v>4.481963585984429E-2</v>
      </c>
      <c r="CD18" s="125">
        <f t="shared" si="18"/>
        <v>2.913219789132198E-2</v>
      </c>
      <c r="CE18" s="126">
        <f t="shared" si="18"/>
        <v>5.9120093673176062E-2</v>
      </c>
      <c r="CF18" s="123">
        <f t="shared" si="18"/>
        <v>3.9072982313478347E-2</v>
      </c>
      <c r="CG18" s="124">
        <f t="shared" si="18"/>
        <v>3.5534775774013129E-2</v>
      </c>
      <c r="CH18" s="125">
        <f t="shared" si="18"/>
        <v>5.1310174291070078E-2</v>
      </c>
      <c r="CI18" s="123">
        <f t="shared" si="18"/>
        <v>4.9777932031373651E-2</v>
      </c>
      <c r="CJ18" s="129">
        <f t="shared" si="18"/>
        <v>4.4991833478937975E-2</v>
      </c>
      <c r="CK18" s="130">
        <f t="shared" si="18"/>
        <v>4.5215804495717361E-2</v>
      </c>
      <c r="CN18" s="215"/>
      <c r="CO18" s="215"/>
    </row>
    <row r="19" spans="1:93" ht="13.8" thickBot="1" x14ac:dyDescent="0.3">
      <c r="A19" s="139" t="s">
        <v>26</v>
      </c>
      <c r="B19" s="194">
        <v>1420</v>
      </c>
      <c r="C19" s="188">
        <v>1418</v>
      </c>
      <c r="D19" s="189">
        <v>694</v>
      </c>
      <c r="E19" s="190">
        <v>549.70000000000005</v>
      </c>
      <c r="F19" s="187">
        <v>1104</v>
      </c>
      <c r="G19" s="191">
        <v>744</v>
      </c>
      <c r="H19" s="189">
        <v>2071</v>
      </c>
      <c r="I19" s="190">
        <v>1849.6</v>
      </c>
      <c r="J19" s="187">
        <v>261</v>
      </c>
      <c r="K19" s="188">
        <v>364.4</v>
      </c>
      <c r="L19" s="189">
        <v>751</v>
      </c>
      <c r="M19" s="187">
        <v>1295.7</v>
      </c>
      <c r="N19" s="192">
        <v>1594</v>
      </c>
      <c r="O19" s="195">
        <v>1863.2</v>
      </c>
      <c r="P19" s="187">
        <v>968</v>
      </c>
      <c r="Q19" s="188">
        <v>846.1</v>
      </c>
      <c r="R19" s="189">
        <v>1413</v>
      </c>
      <c r="S19" s="190">
        <v>1167.5999999999999</v>
      </c>
      <c r="T19" s="187">
        <v>278</v>
      </c>
      <c r="U19" s="191">
        <v>360.5</v>
      </c>
      <c r="V19" s="189">
        <v>998</v>
      </c>
      <c r="W19" s="196">
        <v>1747.3</v>
      </c>
      <c r="X19" s="187">
        <v>956</v>
      </c>
      <c r="Y19" s="191">
        <v>636.70000000000005</v>
      </c>
      <c r="Z19" s="189">
        <v>2375</v>
      </c>
      <c r="AA19" s="187">
        <v>2403.1999999999998</v>
      </c>
      <c r="AB19" s="162">
        <f t="shared" si="4"/>
        <v>14883</v>
      </c>
      <c r="AC19" s="165">
        <f t="shared" si="5"/>
        <v>15246</v>
      </c>
      <c r="AE19" s="254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26</v>
      </c>
      <c r="BJ19" s="123">
        <f t="shared" ref="BJ19:CK19" si="19">B19/B33</f>
        <v>3.9888760920250566E-2</v>
      </c>
      <c r="BK19" s="124">
        <f t="shared" si="19"/>
        <v>4.0041227215609869E-2</v>
      </c>
      <c r="BL19" s="125">
        <f t="shared" si="19"/>
        <v>4.0718141281389349E-2</v>
      </c>
      <c r="BM19" s="126">
        <f t="shared" si="19"/>
        <v>3.6022516530252492E-2</v>
      </c>
      <c r="BN19" s="123">
        <f t="shared" si="19"/>
        <v>4.3693354968931807E-2</v>
      </c>
      <c r="BO19" s="124">
        <f t="shared" si="19"/>
        <v>2.9211753804595359E-2</v>
      </c>
      <c r="BP19" s="125">
        <f t="shared" si="19"/>
        <v>4.8988764044943824E-2</v>
      </c>
      <c r="BQ19" s="126">
        <f t="shared" si="19"/>
        <v>3.8599757081978561E-2</v>
      </c>
      <c r="BR19" s="123">
        <f t="shared" si="19"/>
        <v>3.5118406889128095E-2</v>
      </c>
      <c r="BS19" s="124">
        <f t="shared" si="19"/>
        <v>4.6672472975049943E-2</v>
      </c>
      <c r="BT19" s="125">
        <f t="shared" si="19"/>
        <v>2.913449974783722E-2</v>
      </c>
      <c r="BU19" s="123">
        <f t="shared" si="19"/>
        <v>4.6454680066112856E-2</v>
      </c>
      <c r="BV19" s="127">
        <f t="shared" si="19"/>
        <v>3.5718287135590561E-2</v>
      </c>
      <c r="BW19" s="128">
        <f t="shared" si="19"/>
        <v>4.329841325909331E-2</v>
      </c>
      <c r="BX19" s="123">
        <f t="shared" si="19"/>
        <v>3.9683515762718814E-2</v>
      </c>
      <c r="BY19" s="124">
        <f t="shared" si="19"/>
        <v>3.7944937012570575E-2</v>
      </c>
      <c r="BZ19" s="125">
        <f t="shared" si="19"/>
        <v>4.5768146924497134E-2</v>
      </c>
      <c r="CA19" s="126">
        <f t="shared" si="19"/>
        <v>3.9388460085280935E-2</v>
      </c>
      <c r="CB19" s="123">
        <f t="shared" si="19"/>
        <v>2.8586118251928021E-2</v>
      </c>
      <c r="CC19" s="124">
        <f t="shared" si="19"/>
        <v>3.7272153927275356E-2</v>
      </c>
      <c r="CD19" s="125">
        <f t="shared" si="19"/>
        <v>3.2376317923763179E-2</v>
      </c>
      <c r="CE19" s="126">
        <f t="shared" si="19"/>
        <v>4.8481972908030482E-2</v>
      </c>
      <c r="CF19" s="123">
        <f t="shared" si="19"/>
        <v>3.8869688961170969E-2</v>
      </c>
      <c r="CG19" s="124">
        <f t="shared" si="19"/>
        <v>4.2956126324879745E-2</v>
      </c>
      <c r="CH19" s="125">
        <f t="shared" si="19"/>
        <v>4.7361703824831493E-2</v>
      </c>
      <c r="CI19" s="123">
        <f t="shared" si="19"/>
        <v>4.5828573825919296E-2</v>
      </c>
      <c r="CJ19" s="129">
        <f t="shared" si="19"/>
        <v>4.0379512613341002E-2</v>
      </c>
      <c r="CK19" s="130">
        <f t="shared" si="19"/>
        <v>4.1462529116371653E-2</v>
      </c>
      <c r="CN19" s="215"/>
      <c r="CO19" s="215"/>
    </row>
    <row r="20" spans="1:93" ht="14.4" thickTop="1" thickBot="1" x14ac:dyDescent="0.3">
      <c r="A20" s="131" t="s">
        <v>27</v>
      </c>
      <c r="B20" s="197">
        <v>1332</v>
      </c>
      <c r="C20" s="181">
        <v>1638.5</v>
      </c>
      <c r="D20" s="182">
        <v>652</v>
      </c>
      <c r="E20" s="183">
        <v>575.6</v>
      </c>
      <c r="F20" s="180">
        <v>821</v>
      </c>
      <c r="G20" s="184">
        <v>920.8</v>
      </c>
      <c r="H20" s="182">
        <v>1922</v>
      </c>
      <c r="I20" s="183">
        <v>2164.9</v>
      </c>
      <c r="J20" s="180">
        <v>410</v>
      </c>
      <c r="K20" s="181">
        <v>285.3</v>
      </c>
      <c r="L20" s="182">
        <v>1043</v>
      </c>
      <c r="M20" s="180">
        <v>1017.8</v>
      </c>
      <c r="N20" s="185">
        <v>1867</v>
      </c>
      <c r="O20" s="198">
        <v>1618.4</v>
      </c>
      <c r="P20" s="180">
        <v>1146</v>
      </c>
      <c r="Q20" s="181">
        <v>845.7</v>
      </c>
      <c r="R20" s="182">
        <v>1281</v>
      </c>
      <c r="S20" s="183">
        <v>1189.9000000000001</v>
      </c>
      <c r="T20" s="180">
        <v>408</v>
      </c>
      <c r="U20" s="184">
        <v>335.2</v>
      </c>
      <c r="V20" s="182">
        <v>1293</v>
      </c>
      <c r="W20" s="199">
        <v>1494.2</v>
      </c>
      <c r="X20" s="180">
        <v>1000</v>
      </c>
      <c r="Y20" s="184">
        <v>531.4</v>
      </c>
      <c r="Z20" s="182">
        <v>2400</v>
      </c>
      <c r="AA20" s="180">
        <v>2629.3</v>
      </c>
      <c r="AB20" s="162">
        <f t="shared" si="4"/>
        <v>15575</v>
      </c>
      <c r="AC20" s="165">
        <f t="shared" si="5"/>
        <v>15247</v>
      </c>
      <c r="AE20" s="251" t="s">
        <v>13</v>
      </c>
      <c r="AF20" s="14">
        <f t="shared" ref="AF20:BG20" si="20">SUM(AF17:AF19)</f>
        <v>3673</v>
      </c>
      <c r="AG20" s="1">
        <f t="shared" si="20"/>
        <v>8172.9</v>
      </c>
      <c r="AH20" s="14">
        <f t="shared" si="20"/>
        <v>2109</v>
      </c>
      <c r="AI20" s="1">
        <f t="shared" si="20"/>
        <v>2820.1000000000004</v>
      </c>
      <c r="AJ20" s="14">
        <f t="shared" si="20"/>
        <v>2277</v>
      </c>
      <c r="AK20" s="1">
        <f t="shared" si="20"/>
        <v>6009.1</v>
      </c>
      <c r="AL20" s="14">
        <f t="shared" si="20"/>
        <v>5237</v>
      </c>
      <c r="AM20" s="1">
        <f t="shared" si="20"/>
        <v>10328.9</v>
      </c>
      <c r="AN20" s="14">
        <f t="shared" si="20"/>
        <v>1833</v>
      </c>
      <c r="AO20" s="1">
        <f t="shared" si="20"/>
        <v>562.20000000000005</v>
      </c>
      <c r="AP20" s="14">
        <f t="shared" si="20"/>
        <v>6703</v>
      </c>
      <c r="AQ20" s="1">
        <f t="shared" si="20"/>
        <v>1987.8</v>
      </c>
      <c r="AR20" s="14">
        <f t="shared" si="20"/>
        <v>8569</v>
      </c>
      <c r="AS20" s="1">
        <f t="shared" si="20"/>
        <v>4977.7999999999993</v>
      </c>
      <c r="AT20" s="14">
        <f t="shared" si="20"/>
        <v>4461</v>
      </c>
      <c r="AU20" s="1">
        <f t="shared" si="20"/>
        <v>3690.3</v>
      </c>
      <c r="AV20" s="14">
        <f t="shared" si="20"/>
        <v>4329</v>
      </c>
      <c r="AW20" s="1">
        <f t="shared" si="20"/>
        <v>5501.9</v>
      </c>
      <c r="AX20" s="14">
        <f t="shared" si="20"/>
        <v>2884</v>
      </c>
      <c r="AY20" s="1">
        <f t="shared" si="20"/>
        <v>644.20000000000005</v>
      </c>
      <c r="AZ20" s="14">
        <f t="shared" si="20"/>
        <v>7577</v>
      </c>
      <c r="BA20" s="1">
        <f t="shared" si="20"/>
        <v>3969.3</v>
      </c>
      <c r="BB20" s="14">
        <f t="shared" si="20"/>
        <v>5213</v>
      </c>
      <c r="BC20" s="1">
        <f t="shared" si="20"/>
        <v>1604.6</v>
      </c>
      <c r="BD20" s="14">
        <f t="shared" si="20"/>
        <v>6501</v>
      </c>
      <c r="BE20" s="1">
        <f t="shared" si="20"/>
        <v>10094.700000000001</v>
      </c>
      <c r="BF20" s="166">
        <f t="shared" si="20"/>
        <v>61366</v>
      </c>
      <c r="BG20" s="167">
        <f t="shared" si="20"/>
        <v>60363.8</v>
      </c>
      <c r="BI20" s="131" t="s">
        <v>27</v>
      </c>
      <c r="BJ20" s="123">
        <f t="shared" ref="BJ20:CK20" si="21">B20/B33</f>
        <v>3.7416781370263212E-2</v>
      </c>
      <c r="BK20" s="124">
        <f t="shared" si="21"/>
        <v>4.6267666285456109E-2</v>
      </c>
      <c r="BL20" s="125">
        <f t="shared" si="21"/>
        <v>3.8253931002112183E-2</v>
      </c>
      <c r="BM20" s="126">
        <f t="shared" si="21"/>
        <v>3.7719775358947306E-2</v>
      </c>
      <c r="BN20" s="123">
        <f t="shared" si="21"/>
        <v>3.2492975026714686E-2</v>
      </c>
      <c r="BO20" s="124">
        <f t="shared" si="21"/>
        <v>3.6153471644181992E-2</v>
      </c>
      <c r="BP20" s="125">
        <f t="shared" si="21"/>
        <v>4.5464222353636903E-2</v>
      </c>
      <c r="BQ20" s="126">
        <f t="shared" si="21"/>
        <v>4.5179830291292924E-2</v>
      </c>
      <c r="BR20" s="123">
        <f t="shared" si="21"/>
        <v>5.5166846071044134E-2</v>
      </c>
      <c r="BS20" s="124">
        <f t="shared" si="21"/>
        <v>3.6541318715098102E-2</v>
      </c>
      <c r="BT20" s="125">
        <f t="shared" si="21"/>
        <v>4.046242774566474E-2</v>
      </c>
      <c r="BU20" s="123">
        <f t="shared" si="21"/>
        <v>3.6491142526271253E-2</v>
      </c>
      <c r="BV20" s="127">
        <f t="shared" si="21"/>
        <v>4.1835660026441394E-2</v>
      </c>
      <c r="BW20" s="128">
        <f t="shared" si="21"/>
        <v>3.760957064111025E-2</v>
      </c>
      <c r="BX20" s="123">
        <f t="shared" si="21"/>
        <v>4.6980691181896447E-2</v>
      </c>
      <c r="BY20" s="124">
        <f t="shared" si="21"/>
        <v>3.7926998264426116E-2</v>
      </c>
      <c r="BZ20" s="125">
        <f t="shared" si="21"/>
        <v>4.1492566320085508E-2</v>
      </c>
      <c r="CA20" s="126">
        <f t="shared" si="21"/>
        <v>4.0140740540832297E-2</v>
      </c>
      <c r="CB20" s="123">
        <f t="shared" si="21"/>
        <v>4.1953727506426737E-2</v>
      </c>
      <c r="CC20" s="124">
        <f t="shared" si="21"/>
        <v>3.4656382791741193E-2</v>
      </c>
      <c r="CD20" s="125">
        <f t="shared" si="21"/>
        <v>4.194647201946472E-2</v>
      </c>
      <c r="CE20" s="126">
        <f t="shared" si="21"/>
        <v>4.1459259382578349E-2</v>
      </c>
      <c r="CF20" s="123">
        <f t="shared" si="21"/>
        <v>4.0658670461475907E-2</v>
      </c>
      <c r="CG20" s="124">
        <f t="shared" si="21"/>
        <v>3.5851869843004702E-2</v>
      </c>
      <c r="CH20" s="125">
        <f t="shared" si="21"/>
        <v>4.7860248075619193E-2</v>
      </c>
      <c r="CI20" s="123">
        <f t="shared" si="21"/>
        <v>5.0140258472241024E-2</v>
      </c>
      <c r="CJ20" s="129">
        <f t="shared" si="21"/>
        <v>4.2256998518631066E-2</v>
      </c>
      <c r="CK20" s="130">
        <f t="shared" si="21"/>
        <v>4.1465248684069173E-2</v>
      </c>
      <c r="CN20" s="215"/>
      <c r="CO20" s="215"/>
    </row>
    <row r="21" spans="1:93" ht="13.8" thickTop="1" x14ac:dyDescent="0.25">
      <c r="A21" s="139" t="s">
        <v>28</v>
      </c>
      <c r="B21" s="194">
        <v>1303</v>
      </c>
      <c r="C21" s="188">
        <v>1749.3</v>
      </c>
      <c r="D21" s="189">
        <v>784</v>
      </c>
      <c r="E21" s="190">
        <v>653.79999999999995</v>
      </c>
      <c r="F21" s="187">
        <v>861</v>
      </c>
      <c r="G21" s="191">
        <v>1010.6</v>
      </c>
      <c r="H21" s="189">
        <v>2051</v>
      </c>
      <c r="I21" s="190">
        <v>2087.9</v>
      </c>
      <c r="J21" s="187">
        <v>428</v>
      </c>
      <c r="K21" s="188">
        <v>216.2</v>
      </c>
      <c r="L21" s="189">
        <v>1614</v>
      </c>
      <c r="M21" s="187">
        <v>743</v>
      </c>
      <c r="N21" s="192">
        <v>2382</v>
      </c>
      <c r="O21" s="195">
        <v>1179.8</v>
      </c>
      <c r="P21" s="187">
        <v>1129</v>
      </c>
      <c r="Q21" s="188">
        <v>600.9</v>
      </c>
      <c r="R21" s="189">
        <v>1132</v>
      </c>
      <c r="S21" s="190">
        <v>1175.4000000000001</v>
      </c>
      <c r="T21" s="187">
        <v>614</v>
      </c>
      <c r="U21" s="191">
        <v>235.2</v>
      </c>
      <c r="V21" s="189">
        <v>1609</v>
      </c>
      <c r="W21" s="196">
        <v>1215.3</v>
      </c>
      <c r="X21" s="187">
        <v>1345</v>
      </c>
      <c r="Y21" s="191">
        <v>386.5</v>
      </c>
      <c r="Z21" s="189">
        <v>2423</v>
      </c>
      <c r="AA21" s="187">
        <v>2384.1</v>
      </c>
      <c r="AB21" s="162">
        <f t="shared" si="4"/>
        <v>17675</v>
      </c>
      <c r="AC21" s="165">
        <f t="shared" si="5"/>
        <v>13638</v>
      </c>
      <c r="BF21" s="216">
        <f>BF20/2</f>
        <v>30683</v>
      </c>
      <c r="BI21" s="139" t="s">
        <v>28</v>
      </c>
      <c r="BJ21" s="123">
        <f t="shared" ref="BJ21:CK21" si="22">B21/B33</f>
        <v>3.6602151745835559E-2</v>
      </c>
      <c r="BK21" s="124">
        <f t="shared" si="22"/>
        <v>4.9396416620780211E-2</v>
      </c>
      <c r="BL21" s="125">
        <f t="shared" si="22"/>
        <v>4.5998591879840414E-2</v>
      </c>
      <c r="BM21" s="126">
        <f t="shared" si="22"/>
        <v>4.2844317459485311E-2</v>
      </c>
      <c r="BN21" s="123">
        <f t="shared" si="22"/>
        <v>3.4076067598052796E-2</v>
      </c>
      <c r="BO21" s="124">
        <f t="shared" si="22"/>
        <v>3.9679298917908695E-2</v>
      </c>
      <c r="BP21" s="125">
        <f t="shared" si="22"/>
        <v>4.8515671200473093E-2</v>
      </c>
      <c r="BQ21" s="126">
        <f t="shared" si="22"/>
        <v>4.3572898362598964E-2</v>
      </c>
      <c r="BR21" s="123">
        <f t="shared" si="22"/>
        <v>5.7588805166846072E-2</v>
      </c>
      <c r="BS21" s="124">
        <f t="shared" si="22"/>
        <v>2.7690967774988466E-2</v>
      </c>
      <c r="BT21" s="125">
        <f t="shared" si="22"/>
        <v>6.2613958179772666E-2</v>
      </c>
      <c r="BU21" s="123">
        <f t="shared" si="22"/>
        <v>2.6638749161937064E-2</v>
      </c>
      <c r="BV21" s="127">
        <f t="shared" si="22"/>
        <v>5.3375759069621533E-2</v>
      </c>
      <c r="BW21" s="128">
        <f t="shared" si="22"/>
        <v>2.7417060950557261E-2</v>
      </c>
      <c r="BX21" s="123">
        <f t="shared" si="22"/>
        <v>4.6283769933997458E-2</v>
      </c>
      <c r="BY21" s="124">
        <f t="shared" si="22"/>
        <v>2.694848440001614E-2</v>
      </c>
      <c r="BZ21" s="125">
        <f t="shared" si="22"/>
        <v>3.6666342759045123E-2</v>
      </c>
      <c r="CA21" s="126">
        <f t="shared" si="22"/>
        <v>3.965158957197603E-2</v>
      </c>
      <c r="CB21" s="123">
        <f t="shared" si="22"/>
        <v>6.3136246786632391E-2</v>
      </c>
      <c r="CC21" s="124">
        <f t="shared" si="22"/>
        <v>2.4317366445756348E-2</v>
      </c>
      <c r="CD21" s="125">
        <f t="shared" si="22"/>
        <v>5.2197891321978912E-2</v>
      </c>
      <c r="CE21" s="126">
        <f t="shared" si="22"/>
        <v>3.3720678575590593E-2</v>
      </c>
      <c r="CF21" s="123">
        <f t="shared" si="22"/>
        <v>5.4685911770685096E-2</v>
      </c>
      <c r="CG21" s="124">
        <f t="shared" si="22"/>
        <v>2.6075927162817685E-2</v>
      </c>
      <c r="CH21" s="125">
        <f t="shared" si="22"/>
        <v>4.8318908786343873E-2</v>
      </c>
      <c r="CI21" s="123">
        <f t="shared" si="22"/>
        <v>4.5464340403784206E-2</v>
      </c>
      <c r="CJ21" s="129">
        <f t="shared" si="22"/>
        <v>4.7954571352603788E-2</v>
      </c>
      <c r="CK21" s="130">
        <f t="shared" si="22"/>
        <v>3.7089464258761425E-2</v>
      </c>
      <c r="CN21" s="215"/>
      <c r="CO21" s="215"/>
    </row>
    <row r="22" spans="1:93" x14ac:dyDescent="0.25">
      <c r="A22" s="131" t="s">
        <v>29</v>
      </c>
      <c r="B22" s="197">
        <v>1718</v>
      </c>
      <c r="C22" s="181">
        <v>2970.2</v>
      </c>
      <c r="D22" s="182">
        <v>1074</v>
      </c>
      <c r="E22" s="183">
        <v>1097.5</v>
      </c>
      <c r="F22" s="180">
        <v>1101</v>
      </c>
      <c r="G22" s="184">
        <v>2226.9</v>
      </c>
      <c r="H22" s="182">
        <v>2189</v>
      </c>
      <c r="I22" s="183">
        <v>3976.7</v>
      </c>
      <c r="J22" s="180">
        <v>794</v>
      </c>
      <c r="K22" s="181">
        <v>334.1</v>
      </c>
      <c r="L22" s="182">
        <v>2322</v>
      </c>
      <c r="M22" s="180">
        <v>1083.4000000000001</v>
      </c>
      <c r="N22" s="185">
        <v>3529</v>
      </c>
      <c r="O22" s="198">
        <v>2433.9</v>
      </c>
      <c r="P22" s="180">
        <v>1831</v>
      </c>
      <c r="Q22" s="181">
        <v>1322.5</v>
      </c>
      <c r="R22" s="182">
        <v>1932</v>
      </c>
      <c r="S22" s="183">
        <v>2413.9</v>
      </c>
      <c r="T22" s="180">
        <v>1219</v>
      </c>
      <c r="U22" s="184">
        <v>262.10000000000002</v>
      </c>
      <c r="V22" s="182">
        <v>2913</v>
      </c>
      <c r="W22" s="199">
        <v>1782.7</v>
      </c>
      <c r="X22" s="180">
        <v>2021</v>
      </c>
      <c r="Y22" s="184">
        <v>737.3</v>
      </c>
      <c r="Z22" s="182">
        <v>2817</v>
      </c>
      <c r="AA22" s="180">
        <v>4484.6000000000004</v>
      </c>
      <c r="AB22" s="162">
        <f t="shared" si="4"/>
        <v>25460</v>
      </c>
      <c r="AC22" s="165">
        <f t="shared" si="5"/>
        <v>25125.799999999996</v>
      </c>
      <c r="BI22" s="131" t="s">
        <v>29</v>
      </c>
      <c r="BJ22" s="123">
        <f t="shared" ref="BJ22:CK22" si="23">B22/B33</f>
        <v>4.8259782578162311E-2</v>
      </c>
      <c r="BK22" s="124">
        <f t="shared" si="23"/>
        <v>8.3871969729058124E-2</v>
      </c>
      <c r="BL22" s="125">
        <f t="shared" si="23"/>
        <v>6.3013377141516072E-2</v>
      </c>
      <c r="BM22" s="126">
        <f t="shared" si="23"/>
        <v>7.1920523725581414E-2</v>
      </c>
      <c r="BN22" s="123">
        <f t="shared" si="23"/>
        <v>4.3574623026081449E-2</v>
      </c>
      <c r="BO22" s="124">
        <f t="shared" si="23"/>
        <v>8.7435019553028764E-2</v>
      </c>
      <c r="BP22" s="125">
        <f t="shared" si="23"/>
        <v>5.1780011827321115E-2</v>
      </c>
      <c r="BQ22" s="126">
        <f t="shared" si="23"/>
        <v>8.2990729881003547E-2</v>
      </c>
      <c r="BR22" s="123">
        <f t="shared" si="23"/>
        <v>0.10683530678148546</v>
      </c>
      <c r="BS22" s="124">
        <f t="shared" si="23"/>
        <v>4.2791638915928069E-2</v>
      </c>
      <c r="BT22" s="125">
        <f t="shared" si="23"/>
        <v>9.0080304147107881E-2</v>
      </c>
      <c r="BU22" s="123">
        <f t="shared" si="23"/>
        <v>3.8843096691847399E-2</v>
      </c>
      <c r="BV22" s="127">
        <f t="shared" si="23"/>
        <v>7.9077688394917869E-2</v>
      </c>
      <c r="BW22" s="128">
        <f t="shared" si="23"/>
        <v>5.6560759999628174E-2</v>
      </c>
      <c r="BX22" s="123">
        <f t="shared" si="23"/>
        <v>7.5062517935473291E-2</v>
      </c>
      <c r="BY22" s="124">
        <f t="shared" si="23"/>
        <v>5.9309986052623311E-2</v>
      </c>
      <c r="BZ22" s="125">
        <f t="shared" si="23"/>
        <v>6.2578952482751915E-2</v>
      </c>
      <c r="CA22" s="126">
        <f t="shared" si="23"/>
        <v>8.1431829222216215E-2</v>
      </c>
      <c r="CB22" s="123">
        <f t="shared" si="23"/>
        <v>0.1253470437017995</v>
      </c>
      <c r="CC22" s="124">
        <f t="shared" si="23"/>
        <v>2.7098561842826274E-2</v>
      </c>
      <c r="CD22" s="125">
        <f t="shared" si="23"/>
        <v>9.4501216545012159E-2</v>
      </c>
      <c r="CE22" s="126">
        <f t="shared" si="23"/>
        <v>4.946420941060261E-2</v>
      </c>
      <c r="CF22" s="123">
        <f t="shared" si="23"/>
        <v>8.2171173002642817E-2</v>
      </c>
      <c r="CG22" s="124">
        <f t="shared" si="23"/>
        <v>4.9743288737763201E-2</v>
      </c>
      <c r="CH22" s="125">
        <f t="shared" si="23"/>
        <v>5.617596617875803E-2</v>
      </c>
      <c r="CI22" s="123">
        <f t="shared" si="23"/>
        <v>8.5520481932305978E-2</v>
      </c>
      <c r="CJ22" s="129">
        <f t="shared" si="23"/>
        <v>6.9076287787116969E-2</v>
      </c>
      <c r="CK22" s="130">
        <f t="shared" si="23"/>
        <v>6.8331314054317902E-2</v>
      </c>
      <c r="CN22" s="215"/>
      <c r="CO22" s="215"/>
    </row>
    <row r="23" spans="1:93" x14ac:dyDescent="0.25">
      <c r="A23" s="288" t="s">
        <v>30</v>
      </c>
      <c r="B23" s="280">
        <v>1757</v>
      </c>
      <c r="C23" s="267">
        <v>3831</v>
      </c>
      <c r="D23" s="268">
        <v>1179</v>
      </c>
      <c r="E23" s="269">
        <v>1378.4</v>
      </c>
      <c r="F23" s="266">
        <v>1196</v>
      </c>
      <c r="G23" s="270">
        <v>3203.8</v>
      </c>
      <c r="H23" s="268">
        <v>2607</v>
      </c>
      <c r="I23" s="269">
        <v>5099.3999999999996</v>
      </c>
      <c r="J23" s="266">
        <v>1104</v>
      </c>
      <c r="K23" s="267">
        <v>298.10000000000002</v>
      </c>
      <c r="L23" s="268">
        <v>3319</v>
      </c>
      <c r="M23" s="266">
        <v>991.3</v>
      </c>
      <c r="N23" s="271">
        <v>4274</v>
      </c>
      <c r="O23" s="281">
        <v>2546.6999999999998</v>
      </c>
      <c r="P23" s="266">
        <v>2186</v>
      </c>
      <c r="Q23" s="267">
        <v>1600.4</v>
      </c>
      <c r="R23" s="268">
        <v>2225</v>
      </c>
      <c r="S23" s="269">
        <v>2508.6999999999998</v>
      </c>
      <c r="T23" s="266">
        <v>1447</v>
      </c>
      <c r="U23" s="270">
        <v>332.1</v>
      </c>
      <c r="V23" s="268">
        <v>3374</v>
      </c>
      <c r="W23" s="282">
        <v>1958.5</v>
      </c>
      <c r="X23" s="266">
        <v>2615</v>
      </c>
      <c r="Y23" s="270">
        <v>796.2</v>
      </c>
      <c r="Z23" s="268">
        <v>3265</v>
      </c>
      <c r="AA23" s="266">
        <v>4801.3999999999996</v>
      </c>
      <c r="AB23" s="286">
        <f t="shared" si="4"/>
        <v>30548</v>
      </c>
      <c r="AC23" s="287">
        <f t="shared" si="5"/>
        <v>29346</v>
      </c>
      <c r="BI23" s="139" t="s">
        <v>30</v>
      </c>
      <c r="BJ23" s="123">
        <f t="shared" ref="BJ23:CK23" si="24">B23/B33</f>
        <v>4.9355318969633979E-2</v>
      </c>
      <c r="BK23" s="124">
        <f t="shared" si="24"/>
        <v>0.10817908424753273</v>
      </c>
      <c r="BL23" s="125">
        <f t="shared" si="24"/>
        <v>6.9173902839708992E-2</v>
      </c>
      <c r="BM23" s="126">
        <f t="shared" si="24"/>
        <v>9.0328245925595838E-2</v>
      </c>
      <c r="BN23" s="123">
        <f t="shared" si="24"/>
        <v>4.7334467883009462E-2</v>
      </c>
      <c r="BO23" s="124">
        <f t="shared" si="24"/>
        <v>0.12579115166554114</v>
      </c>
      <c r="BP23" s="125">
        <f t="shared" si="24"/>
        <v>6.1667652276759313E-2</v>
      </c>
      <c r="BQ23" s="126">
        <f t="shared" si="24"/>
        <v>0.10642063217119457</v>
      </c>
      <c r="BR23" s="123">
        <f t="shared" si="24"/>
        <v>0.14854682454251883</v>
      </c>
      <c r="BS23" s="124">
        <f t="shared" si="24"/>
        <v>3.818074696449613E-2</v>
      </c>
      <c r="BT23" s="125">
        <f t="shared" si="24"/>
        <v>0.12875819529037513</v>
      </c>
      <c r="BU23" s="123">
        <f t="shared" si="24"/>
        <v>3.5541039090482111E-2</v>
      </c>
      <c r="BV23" s="127">
        <f t="shared" si="24"/>
        <v>9.5771618078741572E-2</v>
      </c>
      <c r="BW23" s="128">
        <f t="shared" si="24"/>
        <v>5.9182089441247816E-2</v>
      </c>
      <c r="BX23" s="123">
        <f t="shared" si="24"/>
        <v>8.9615873406305085E-2</v>
      </c>
      <c r="BY23" s="124">
        <f t="shared" si="24"/>
        <v>7.1772931325987416E-2</v>
      </c>
      <c r="BZ23" s="125">
        <f t="shared" si="24"/>
        <v>7.2069445794059536E-2</v>
      </c>
      <c r="CA23" s="126">
        <f t="shared" si="24"/>
        <v>8.4629864522048889E-2</v>
      </c>
      <c r="CB23" s="123">
        <f t="shared" si="24"/>
        <v>0.14879177377892031</v>
      </c>
      <c r="CC23" s="124">
        <f t="shared" si="24"/>
        <v>3.4335873285015667E-2</v>
      </c>
      <c r="CD23" s="125">
        <f t="shared" si="24"/>
        <v>0.1094566098945661</v>
      </c>
      <c r="CE23" s="126">
        <f t="shared" si="24"/>
        <v>5.4342095770833682E-2</v>
      </c>
      <c r="CF23" s="123">
        <f t="shared" si="24"/>
        <v>0.1063224232567595</v>
      </c>
      <c r="CG23" s="124">
        <f t="shared" si="24"/>
        <v>5.3717084623636328E-2</v>
      </c>
      <c r="CH23" s="125">
        <f t="shared" si="24"/>
        <v>6.5109879152873612E-2</v>
      </c>
      <c r="CI23" s="123">
        <f t="shared" si="24"/>
        <v>9.1561798588452439E-2</v>
      </c>
      <c r="CJ23" s="129">
        <f t="shared" si="24"/>
        <v>8.2880692824856605E-2</v>
      </c>
      <c r="CK23" s="130">
        <f t="shared" si="24"/>
        <v>7.9808433651386762E-2</v>
      </c>
      <c r="CN23" s="215"/>
      <c r="CO23" s="215"/>
    </row>
    <row r="24" spans="1:93" x14ac:dyDescent="0.25">
      <c r="A24" s="289" t="s">
        <v>31</v>
      </c>
      <c r="B24" s="283">
        <v>1916</v>
      </c>
      <c r="C24" s="274">
        <v>4341.8999999999996</v>
      </c>
      <c r="D24" s="275">
        <v>930</v>
      </c>
      <c r="E24" s="276">
        <v>1441.7</v>
      </c>
      <c r="F24" s="273">
        <v>1081</v>
      </c>
      <c r="G24" s="277">
        <v>2805.3</v>
      </c>
      <c r="H24" s="275">
        <v>2630</v>
      </c>
      <c r="I24" s="276">
        <v>5229.5</v>
      </c>
      <c r="J24" s="273">
        <v>729</v>
      </c>
      <c r="K24" s="274">
        <v>264.10000000000002</v>
      </c>
      <c r="L24" s="275">
        <v>3384</v>
      </c>
      <c r="M24" s="273">
        <v>996.5</v>
      </c>
      <c r="N24" s="278">
        <v>4295</v>
      </c>
      <c r="O24" s="284">
        <v>2431.1</v>
      </c>
      <c r="P24" s="273">
        <v>2275</v>
      </c>
      <c r="Q24" s="274">
        <v>2089.9</v>
      </c>
      <c r="R24" s="275">
        <v>2104</v>
      </c>
      <c r="S24" s="276">
        <v>2993.2</v>
      </c>
      <c r="T24" s="273">
        <v>1437</v>
      </c>
      <c r="U24" s="277">
        <v>312.10000000000002</v>
      </c>
      <c r="V24" s="275">
        <v>4203</v>
      </c>
      <c r="W24" s="285">
        <v>2010.8</v>
      </c>
      <c r="X24" s="273">
        <v>2598</v>
      </c>
      <c r="Y24" s="277">
        <v>808.4</v>
      </c>
      <c r="Z24" s="275">
        <v>3236</v>
      </c>
      <c r="AA24" s="273">
        <v>5293.3</v>
      </c>
      <c r="AB24" s="286">
        <f t="shared" si="4"/>
        <v>30818</v>
      </c>
      <c r="AC24" s="287">
        <f t="shared" si="5"/>
        <v>31017.8</v>
      </c>
      <c r="BI24" s="131" t="s">
        <v>31</v>
      </c>
      <c r="BJ24" s="123">
        <f t="shared" ref="BJ24:CK24" si="25">B24/B33</f>
        <v>5.3821736565633868E-2</v>
      </c>
      <c r="BK24" s="124">
        <f t="shared" si="25"/>
        <v>0.12260578592909482</v>
      </c>
      <c r="BL24" s="125">
        <f t="shared" si="25"/>
        <v>5.4564656183994364E-2</v>
      </c>
      <c r="BM24" s="126">
        <f t="shared" si="25"/>
        <v>9.447637271541752E-2</v>
      </c>
      <c r="BN24" s="123">
        <f t="shared" si="25"/>
        <v>4.2783076740412394E-2</v>
      </c>
      <c r="BO24" s="124">
        <f t="shared" si="25"/>
        <v>0.11014480234950452</v>
      </c>
      <c r="BP24" s="125">
        <f t="shared" si="25"/>
        <v>6.2211709047900653E-2</v>
      </c>
      <c r="BQ24" s="126">
        <f t="shared" si="25"/>
        <v>0.10913572105331255</v>
      </c>
      <c r="BR24" s="123">
        <f t="shared" si="25"/>
        <v>9.8089343379978475E-2</v>
      </c>
      <c r="BS24" s="124">
        <f t="shared" si="25"/>
        <v>3.3826015677032632E-2</v>
      </c>
      <c r="BT24" s="125">
        <f t="shared" si="25"/>
        <v>0.13127982309811073</v>
      </c>
      <c r="BU24" s="123">
        <f t="shared" si="25"/>
        <v>3.5727474481655835E-2</v>
      </c>
      <c r="BV24" s="127">
        <f t="shared" si="25"/>
        <v>9.6242185224191631E-2</v>
      </c>
      <c r="BW24" s="128">
        <f t="shared" si="25"/>
        <v>5.6495691538311368E-2</v>
      </c>
      <c r="BX24" s="123">
        <f t="shared" si="25"/>
        <v>9.3264461115893899E-2</v>
      </c>
      <c r="BY24" s="124">
        <f t="shared" si="25"/>
        <v>9.3725474367771233E-2</v>
      </c>
      <c r="BZ24" s="125">
        <f t="shared" si="25"/>
        <v>6.8150163573348882E-2</v>
      </c>
      <c r="CA24" s="126">
        <f t="shared" si="25"/>
        <v>0.10097425379176335</v>
      </c>
      <c r="CB24" s="123">
        <f t="shared" si="25"/>
        <v>0.14776349614395887</v>
      </c>
      <c r="CC24" s="124">
        <f t="shared" si="25"/>
        <v>3.2268070015818696E-2</v>
      </c>
      <c r="CD24" s="125">
        <f t="shared" si="25"/>
        <v>0.13635036496350364</v>
      </c>
      <c r="CE24" s="126">
        <f t="shared" si="25"/>
        <v>5.5793253089605498E-2</v>
      </c>
      <c r="CF24" s="123">
        <f t="shared" si="25"/>
        <v>0.10563122585891441</v>
      </c>
      <c r="CG24" s="124">
        <f t="shared" si="25"/>
        <v>5.4540179866550624E-2</v>
      </c>
      <c r="CH24" s="125">
        <f t="shared" si="25"/>
        <v>6.4531567821959873E-2</v>
      </c>
      <c r="CI24" s="123">
        <f t="shared" si="25"/>
        <v>0.10094223944438192</v>
      </c>
      <c r="CJ24" s="129">
        <f t="shared" si="25"/>
        <v>8.3613237903510246E-2</v>
      </c>
      <c r="CK24" s="130">
        <f t="shared" si="25"/>
        <v>8.4355006928098691E-2</v>
      </c>
      <c r="CN24" s="215"/>
      <c r="CO24" s="215"/>
    </row>
    <row r="25" spans="1:93" x14ac:dyDescent="0.25">
      <c r="A25" s="139" t="s">
        <v>32</v>
      </c>
      <c r="B25" s="194">
        <v>2125</v>
      </c>
      <c r="C25" s="188">
        <v>3478.7</v>
      </c>
      <c r="D25" s="189">
        <v>751</v>
      </c>
      <c r="E25" s="190">
        <v>1458.7</v>
      </c>
      <c r="F25" s="187">
        <v>881</v>
      </c>
      <c r="G25" s="191">
        <v>2646.3</v>
      </c>
      <c r="H25" s="189">
        <v>2474</v>
      </c>
      <c r="I25" s="190">
        <v>5041.3</v>
      </c>
      <c r="J25" s="187">
        <v>619</v>
      </c>
      <c r="K25" s="188">
        <v>236.1</v>
      </c>
      <c r="L25" s="189">
        <v>2598</v>
      </c>
      <c r="M25" s="187">
        <v>1059.5</v>
      </c>
      <c r="N25" s="192">
        <v>3787</v>
      </c>
      <c r="O25" s="195">
        <v>2570.1999999999998</v>
      </c>
      <c r="P25" s="187">
        <v>1553</v>
      </c>
      <c r="Q25" s="188">
        <v>1882.8</v>
      </c>
      <c r="R25" s="189">
        <v>1976</v>
      </c>
      <c r="S25" s="190">
        <v>2568.1999999999998</v>
      </c>
      <c r="T25" s="187">
        <v>866</v>
      </c>
      <c r="U25" s="191">
        <v>318.10000000000002</v>
      </c>
      <c r="V25" s="189">
        <v>3368</v>
      </c>
      <c r="W25" s="196">
        <v>1849.9</v>
      </c>
      <c r="X25" s="187">
        <v>1880</v>
      </c>
      <c r="Y25" s="191">
        <v>675.3</v>
      </c>
      <c r="Z25" s="189">
        <v>3021</v>
      </c>
      <c r="AA25" s="187">
        <v>4480.8999999999996</v>
      </c>
      <c r="AB25" s="162">
        <f t="shared" si="4"/>
        <v>25899</v>
      </c>
      <c r="AC25" s="165">
        <f t="shared" si="5"/>
        <v>28266</v>
      </c>
      <c r="BI25" s="139" t="s">
        <v>32</v>
      </c>
      <c r="BJ25" s="123">
        <f t="shared" ref="BJ25:CK25" si="26">B25/B33</f>
        <v>5.9692687996853844E-2</v>
      </c>
      <c r="BK25" s="124">
        <f t="shared" si="26"/>
        <v>9.8230900645234154E-2</v>
      </c>
      <c r="BL25" s="125">
        <f t="shared" si="26"/>
        <v>4.4062426660408355E-2</v>
      </c>
      <c r="BM25" s="126">
        <f t="shared" si="26"/>
        <v>9.5590403606838834E-2</v>
      </c>
      <c r="BN25" s="123">
        <f t="shared" si="26"/>
        <v>3.4867613883721851E-2</v>
      </c>
      <c r="BO25" s="124">
        <f t="shared" si="26"/>
        <v>0.10390196786707083</v>
      </c>
      <c r="BP25" s="125">
        <f t="shared" si="26"/>
        <v>5.8521584861028979E-2</v>
      </c>
      <c r="BQ25" s="126">
        <f t="shared" si="26"/>
        <v>0.10520812898863459</v>
      </c>
      <c r="BR25" s="123">
        <f t="shared" si="26"/>
        <v>8.3288482238966635E-2</v>
      </c>
      <c r="BS25" s="124">
        <f t="shared" si="26"/>
        <v>3.0239766381474454E-2</v>
      </c>
      <c r="BT25" s="125">
        <f t="shared" si="26"/>
        <v>0.1007875237614928</v>
      </c>
      <c r="BU25" s="123">
        <f t="shared" si="26"/>
        <v>3.7986210951645109E-2</v>
      </c>
      <c r="BV25" s="127">
        <f t="shared" si="26"/>
        <v>8.4858941896161513E-2</v>
      </c>
      <c r="BW25" s="128">
        <f t="shared" si="26"/>
        <v>5.972819974158524E-2</v>
      </c>
      <c r="BX25" s="123">
        <f t="shared" si="26"/>
        <v>6.3665805763948674E-2</v>
      </c>
      <c r="BY25" s="124">
        <f t="shared" si="26"/>
        <v>8.4437687515976689E-2</v>
      </c>
      <c r="BZ25" s="125">
        <f t="shared" si="26"/>
        <v>6.4004146017555788E-2</v>
      </c>
      <c r="CA25" s="126">
        <f t="shared" si="26"/>
        <v>8.6637070221838378E-2</v>
      </c>
      <c r="CB25" s="123">
        <f t="shared" si="26"/>
        <v>8.9048843187660667E-2</v>
      </c>
      <c r="CC25" s="124">
        <f t="shared" si="26"/>
        <v>3.2888410996577785E-2</v>
      </c>
      <c r="CD25" s="125">
        <f t="shared" si="26"/>
        <v>0.10926196269261963</v>
      </c>
      <c r="CE25" s="126">
        <f t="shared" si="26"/>
        <v>5.1328793957858179E-2</v>
      </c>
      <c r="CF25" s="123">
        <f t="shared" si="26"/>
        <v>7.6438300467574716E-2</v>
      </c>
      <c r="CG25" s="124">
        <f t="shared" si="26"/>
        <v>4.5560345700002017E-2</v>
      </c>
      <c r="CH25" s="125">
        <f t="shared" si="26"/>
        <v>6.024408726518566E-2</v>
      </c>
      <c r="CI25" s="123">
        <f t="shared" si="26"/>
        <v>8.5449923625400201E-2</v>
      </c>
      <c r="CJ25" s="129">
        <f t="shared" si="26"/>
        <v>7.0267351822409369E-2</v>
      </c>
      <c r="CK25" s="130">
        <f t="shared" si="26"/>
        <v>7.6871300538066456E-2</v>
      </c>
      <c r="CN25" s="215"/>
      <c r="CO25" s="215"/>
    </row>
    <row r="26" spans="1:93" x14ac:dyDescent="0.25">
      <c r="A26" s="131" t="s">
        <v>33</v>
      </c>
      <c r="B26" s="197">
        <v>2069</v>
      </c>
      <c r="C26" s="181">
        <v>2480</v>
      </c>
      <c r="D26" s="182">
        <v>576</v>
      </c>
      <c r="E26" s="183">
        <v>1048.9000000000001</v>
      </c>
      <c r="F26" s="180">
        <v>908</v>
      </c>
      <c r="G26" s="184">
        <v>1972.5</v>
      </c>
      <c r="H26" s="182">
        <v>2008</v>
      </c>
      <c r="I26" s="183">
        <v>3369.8</v>
      </c>
      <c r="J26" s="180">
        <v>471</v>
      </c>
      <c r="K26" s="181">
        <v>138.1</v>
      </c>
      <c r="L26" s="182">
        <v>1807</v>
      </c>
      <c r="M26" s="180">
        <v>1108.9000000000001</v>
      </c>
      <c r="N26" s="185">
        <v>2553</v>
      </c>
      <c r="O26" s="198">
        <v>2354.9</v>
      </c>
      <c r="P26" s="180">
        <v>1021</v>
      </c>
      <c r="Q26" s="181">
        <v>1563.2</v>
      </c>
      <c r="R26" s="182">
        <v>1538</v>
      </c>
      <c r="S26" s="183">
        <v>1890.4</v>
      </c>
      <c r="T26" s="180">
        <v>539</v>
      </c>
      <c r="U26" s="184">
        <v>345.3</v>
      </c>
      <c r="V26" s="182">
        <v>2645</v>
      </c>
      <c r="W26" s="199">
        <v>1617.2</v>
      </c>
      <c r="X26" s="180">
        <v>1257</v>
      </c>
      <c r="Y26" s="184">
        <v>620.5</v>
      </c>
      <c r="Z26" s="182">
        <v>2524</v>
      </c>
      <c r="AA26" s="180">
        <v>3448.4</v>
      </c>
      <c r="AB26" s="162">
        <f t="shared" si="4"/>
        <v>19916</v>
      </c>
      <c r="AC26" s="165">
        <f t="shared" si="5"/>
        <v>21958.100000000002</v>
      </c>
      <c r="BI26" s="131" t="s">
        <v>33</v>
      </c>
      <c r="BJ26" s="123">
        <f t="shared" ref="BJ26:CK26" si="27">B26/B33</f>
        <v>5.8119610101407343E-2</v>
      </c>
      <c r="BK26" s="124">
        <f t="shared" si="27"/>
        <v>7.0029790898950964E-2</v>
      </c>
      <c r="BL26" s="125">
        <f t="shared" si="27"/>
        <v>3.3794883830086837E-2</v>
      </c>
      <c r="BM26" s="126">
        <f t="shared" si="27"/>
        <v>6.8735706000694632E-2</v>
      </c>
      <c r="BN26" s="123">
        <f t="shared" si="27"/>
        <v>3.5936201369375073E-2</v>
      </c>
      <c r="BO26" s="124">
        <f t="shared" si="27"/>
        <v>7.744648438113487E-2</v>
      </c>
      <c r="BP26" s="125">
        <f t="shared" si="27"/>
        <v>4.749852158486103E-2</v>
      </c>
      <c r="BQ26" s="126">
        <f t="shared" si="27"/>
        <v>7.0325184588479334E-2</v>
      </c>
      <c r="BR26" s="123">
        <f t="shared" si="27"/>
        <v>6.3374596340150705E-2</v>
      </c>
      <c r="BS26" s="124">
        <f t="shared" si="27"/>
        <v>1.7687893847020849E-2</v>
      </c>
      <c r="BT26" s="125">
        <f t="shared" si="27"/>
        <v>7.0101253055049079E-2</v>
      </c>
      <c r="BU26" s="123">
        <f t="shared" si="27"/>
        <v>3.9757347167795443E-2</v>
      </c>
      <c r="BV26" s="127">
        <f t="shared" si="27"/>
        <v>5.7207520111143481E-2</v>
      </c>
      <c r="BW26" s="128">
        <f t="shared" si="27"/>
        <v>5.4724899841047038E-2</v>
      </c>
      <c r="BX26" s="123">
        <f t="shared" si="27"/>
        <v>4.1856270241462712E-2</v>
      </c>
      <c r="BY26" s="124">
        <f t="shared" si="27"/>
        <v>7.0104627748552556E-2</v>
      </c>
      <c r="BZ26" s="125">
        <f t="shared" si="27"/>
        <v>4.981699219382632E-2</v>
      </c>
      <c r="CA26" s="126">
        <f t="shared" si="27"/>
        <v>6.3771792519026274E-2</v>
      </c>
      <c r="CB26" s="123">
        <f t="shared" si="27"/>
        <v>5.5424164524421594E-2</v>
      </c>
      <c r="CC26" s="124">
        <f t="shared" si="27"/>
        <v>3.570062344268566E-2</v>
      </c>
      <c r="CD26" s="125">
        <f t="shared" si="27"/>
        <v>8.5806974858069748E-2</v>
      </c>
      <c r="CE26" s="126">
        <f t="shared" si="27"/>
        <v>4.4872115027108625E-2</v>
      </c>
      <c r="CF26" s="123">
        <f t="shared" si="27"/>
        <v>5.1107948770075219E-2</v>
      </c>
      <c r="CG26" s="124">
        <f t="shared" si="27"/>
        <v>4.1863163789206653E-2</v>
      </c>
      <c r="CH26" s="125">
        <f t="shared" si="27"/>
        <v>5.0333027559526185E-2</v>
      </c>
      <c r="CI26" s="123">
        <f t="shared" si="27"/>
        <v>6.5760342036160171E-2</v>
      </c>
      <c r="CJ26" s="129">
        <f t="shared" si="27"/>
        <v>5.403469550542897E-2</v>
      </c>
      <c r="CK26" s="130">
        <f t="shared" si="27"/>
        <v>5.9716539458887614E-2</v>
      </c>
      <c r="CN26" s="215"/>
      <c r="CO26" s="215"/>
    </row>
    <row r="27" spans="1:93" x14ac:dyDescent="0.25">
      <c r="A27" s="139" t="s">
        <v>34</v>
      </c>
      <c r="B27" s="194">
        <v>762</v>
      </c>
      <c r="C27" s="188">
        <v>1662</v>
      </c>
      <c r="D27" s="189">
        <v>291</v>
      </c>
      <c r="E27" s="190">
        <v>835.4</v>
      </c>
      <c r="F27" s="187">
        <v>390</v>
      </c>
      <c r="G27" s="191">
        <v>1520.8</v>
      </c>
      <c r="H27" s="189">
        <v>1022</v>
      </c>
      <c r="I27" s="190">
        <v>2334.3000000000002</v>
      </c>
      <c r="J27" s="187">
        <v>401</v>
      </c>
      <c r="K27" s="188">
        <v>95</v>
      </c>
      <c r="L27" s="189">
        <v>1260</v>
      </c>
      <c r="M27" s="187">
        <v>760.3</v>
      </c>
      <c r="N27" s="192">
        <v>2217</v>
      </c>
      <c r="O27" s="195">
        <v>1684.9</v>
      </c>
      <c r="P27" s="187">
        <v>695</v>
      </c>
      <c r="Q27" s="188">
        <v>1192.5</v>
      </c>
      <c r="R27" s="189">
        <v>996</v>
      </c>
      <c r="S27" s="190">
        <v>1499.7</v>
      </c>
      <c r="T27" s="187">
        <v>378</v>
      </c>
      <c r="U27" s="191">
        <v>284.10000000000002</v>
      </c>
      <c r="V27" s="189">
        <v>2055</v>
      </c>
      <c r="W27" s="196">
        <v>1193.5999999999999</v>
      </c>
      <c r="X27" s="187">
        <v>755</v>
      </c>
      <c r="Y27" s="191">
        <v>459.2</v>
      </c>
      <c r="Z27" s="189">
        <v>1798</v>
      </c>
      <c r="AA27" s="187">
        <v>2307.1</v>
      </c>
      <c r="AB27" s="162">
        <f t="shared" si="4"/>
        <v>13020</v>
      </c>
      <c r="AC27" s="165">
        <f t="shared" si="5"/>
        <v>15828.900000000003</v>
      </c>
      <c r="BI27" s="139" t="s">
        <v>34</v>
      </c>
      <c r="BJ27" s="123">
        <f t="shared" ref="BJ27:CK27" si="28">B27/B33</f>
        <v>2.1405095648754178E-2</v>
      </c>
      <c r="BK27" s="124">
        <f t="shared" si="28"/>
        <v>4.6931255029861493E-2</v>
      </c>
      <c r="BL27" s="125">
        <f t="shared" si="28"/>
        <v>1.7073456934991786E-2</v>
      </c>
      <c r="BM27" s="126">
        <f t="shared" si="28"/>
        <v>5.474478862902115E-2</v>
      </c>
      <c r="BN27" s="123">
        <f t="shared" si="28"/>
        <v>1.5435152570546562E-2</v>
      </c>
      <c r="BO27" s="124">
        <f t="shared" si="28"/>
        <v>5.9711337615629863E-2</v>
      </c>
      <c r="BP27" s="125">
        <f t="shared" si="28"/>
        <v>2.417504435245417E-2</v>
      </c>
      <c r="BQ27" s="126">
        <f t="shared" si="28"/>
        <v>4.8715080534419641E-2</v>
      </c>
      <c r="BR27" s="123">
        <f t="shared" si="28"/>
        <v>5.3955866523143166E-2</v>
      </c>
      <c r="BS27" s="124">
        <f t="shared" si="28"/>
        <v>1.2167631538500945E-2</v>
      </c>
      <c r="BT27" s="125">
        <f t="shared" si="28"/>
        <v>4.8880785196105052E-2</v>
      </c>
      <c r="BU27" s="123">
        <f t="shared" si="28"/>
        <v>2.7259005367188085E-2</v>
      </c>
      <c r="BV27" s="127">
        <f t="shared" si="28"/>
        <v>4.9678445783942454E-2</v>
      </c>
      <c r="BW27" s="128">
        <f t="shared" si="28"/>
        <v>3.9154946597384242E-2</v>
      </c>
      <c r="BX27" s="123">
        <f t="shared" si="28"/>
        <v>2.8491780428811543E-2</v>
      </c>
      <c r="BY27" s="124">
        <f t="shared" si="28"/>
        <v>5.3479892905673572E-2</v>
      </c>
      <c r="BZ27" s="125">
        <f t="shared" si="28"/>
        <v>3.2261199106014965E-2</v>
      </c>
      <c r="CA27" s="126">
        <f t="shared" si="28"/>
        <v>5.0591703999568194E-2</v>
      </c>
      <c r="CB27" s="123">
        <f t="shared" si="28"/>
        <v>3.8868894601542414E-2</v>
      </c>
      <c r="CC27" s="124">
        <f t="shared" si="28"/>
        <v>2.9373145438942941E-2</v>
      </c>
      <c r="CD27" s="125">
        <f t="shared" si="28"/>
        <v>6.6666666666666666E-2</v>
      </c>
      <c r="CE27" s="126">
        <f t="shared" si="28"/>
        <v>3.3118573148872649E-2</v>
      </c>
      <c r="CF27" s="123">
        <f t="shared" si="28"/>
        <v>3.0697296198414312E-2</v>
      </c>
      <c r="CG27" s="124">
        <f t="shared" si="28"/>
        <v>3.0980765208708617E-2</v>
      </c>
      <c r="CH27" s="125">
        <f t="shared" si="28"/>
        <v>3.585530251665138E-2</v>
      </c>
      <c r="CI27" s="123">
        <f t="shared" si="28"/>
        <v>4.3995964827637492E-2</v>
      </c>
      <c r="CJ27" s="129">
        <f t="shared" si="28"/>
        <v>3.5324951570630911E-2</v>
      </c>
      <c r="CK27" s="130">
        <f t="shared" si="28"/>
        <v>4.3047765127255375E-2</v>
      </c>
      <c r="CN27" s="215"/>
      <c r="CO27" s="215"/>
    </row>
    <row r="28" spans="1:93" x14ac:dyDescent="0.25">
      <c r="A28" s="131" t="s">
        <v>35</v>
      </c>
      <c r="B28" s="197">
        <v>0</v>
      </c>
      <c r="C28" s="181">
        <v>925.8</v>
      </c>
      <c r="D28" s="182">
        <v>7</v>
      </c>
      <c r="E28" s="183">
        <v>592.5</v>
      </c>
      <c r="F28" s="180">
        <v>18</v>
      </c>
      <c r="G28" s="184">
        <v>878.8</v>
      </c>
      <c r="H28" s="182">
        <v>129</v>
      </c>
      <c r="I28" s="183">
        <v>1277.0999999999999</v>
      </c>
      <c r="J28" s="180">
        <v>85</v>
      </c>
      <c r="K28" s="181">
        <v>46</v>
      </c>
      <c r="L28" s="182">
        <v>769</v>
      </c>
      <c r="M28" s="180">
        <v>127.1</v>
      </c>
      <c r="N28" s="185">
        <v>498</v>
      </c>
      <c r="O28" s="198">
        <v>304.3</v>
      </c>
      <c r="P28" s="180">
        <v>135</v>
      </c>
      <c r="Q28" s="181">
        <v>216.2</v>
      </c>
      <c r="R28" s="182">
        <v>180</v>
      </c>
      <c r="S28" s="183">
        <v>173.1</v>
      </c>
      <c r="T28" s="180">
        <v>38</v>
      </c>
      <c r="U28" s="184">
        <v>6</v>
      </c>
      <c r="V28" s="182">
        <v>466</v>
      </c>
      <c r="W28" s="199">
        <v>35</v>
      </c>
      <c r="X28" s="180">
        <v>92</v>
      </c>
      <c r="Y28" s="184">
        <v>15</v>
      </c>
      <c r="Z28" s="182">
        <v>54</v>
      </c>
      <c r="AA28" s="180">
        <v>112</v>
      </c>
      <c r="AB28" s="162">
        <f t="shared" si="4"/>
        <v>2471</v>
      </c>
      <c r="AC28" s="165">
        <f t="shared" si="5"/>
        <v>4708.8999999999996</v>
      </c>
      <c r="BI28" s="131" t="s">
        <v>35</v>
      </c>
      <c r="BJ28" s="123">
        <f t="shared" ref="BJ28:CK28" si="29">B28/B33</f>
        <v>0</v>
      </c>
      <c r="BK28" s="124">
        <f t="shared" si="29"/>
        <v>2.6142572747680969E-2</v>
      </c>
      <c r="BL28" s="125">
        <f t="shared" si="29"/>
        <v>4.1070171321286081E-4</v>
      </c>
      <c r="BM28" s="126">
        <f t="shared" si="29"/>
        <v>3.8827253127477895E-2</v>
      </c>
      <c r="BN28" s="123">
        <f t="shared" si="29"/>
        <v>7.12391657102149E-4</v>
      </c>
      <c r="BO28" s="124">
        <f t="shared" si="29"/>
        <v>3.4504421026180641E-2</v>
      </c>
      <c r="BP28" s="125">
        <f t="shared" si="29"/>
        <v>3.0514488468361915E-3</v>
      </c>
      <c r="BQ28" s="126">
        <f t="shared" si="29"/>
        <v>2.665211384590983E-2</v>
      </c>
      <c r="BR28" s="123">
        <f t="shared" si="29"/>
        <v>1.1437029063509149E-2</v>
      </c>
      <c r="BS28" s="124">
        <f t="shared" si="29"/>
        <v>5.8916952712741418E-3</v>
      </c>
      <c r="BT28" s="125">
        <f t="shared" si="29"/>
        <v>2.9832796679210148E-2</v>
      </c>
      <c r="BU28" s="123">
        <f t="shared" si="29"/>
        <v>4.5569111958037693E-3</v>
      </c>
      <c r="BV28" s="127">
        <f t="shared" si="29"/>
        <v>1.1159163734958658E-2</v>
      </c>
      <c r="BW28" s="128">
        <f t="shared" si="29"/>
        <v>7.0715474209650572E-3</v>
      </c>
      <c r="BX28" s="123">
        <f t="shared" si="29"/>
        <v>5.5343746156684293E-3</v>
      </c>
      <c r="BY28" s="124">
        <f t="shared" si="29"/>
        <v>9.695893372081028E-3</v>
      </c>
      <c r="BZ28" s="125">
        <f t="shared" si="29"/>
        <v>5.8303371878340301E-3</v>
      </c>
      <c r="CA28" s="126">
        <f t="shared" si="29"/>
        <v>5.8394505316565004E-3</v>
      </c>
      <c r="CB28" s="123">
        <f t="shared" si="29"/>
        <v>3.9074550128534707E-3</v>
      </c>
      <c r="CC28" s="124">
        <f t="shared" si="29"/>
        <v>6.2034098075909052E-4</v>
      </c>
      <c r="CD28" s="125">
        <f t="shared" si="29"/>
        <v>1.5117599351175993E-2</v>
      </c>
      <c r="CE28" s="126">
        <f t="shared" si="29"/>
        <v>9.7113778502894003E-4</v>
      </c>
      <c r="CF28" s="123">
        <f t="shared" si="29"/>
        <v>3.7405976824557837E-3</v>
      </c>
      <c r="CG28" s="124">
        <f t="shared" si="29"/>
        <v>1.012002347845447E-3</v>
      </c>
      <c r="CH28" s="125">
        <f t="shared" si="29"/>
        <v>1.0768555817014319E-3</v>
      </c>
      <c r="CI28" s="123">
        <f t="shared" si="29"/>
        <v>2.1358190198497678E-3</v>
      </c>
      <c r="CJ28" s="129">
        <f t="shared" si="29"/>
        <v>6.7041440346412426E-3</v>
      </c>
      <c r="CK28" s="130">
        <f t="shared" si="29"/>
        <v>1.2806172330846285E-2</v>
      </c>
      <c r="CN28" s="215"/>
      <c r="CO28" s="215"/>
    </row>
    <row r="29" spans="1:93" x14ac:dyDescent="0.25">
      <c r="A29" s="139" t="s">
        <v>36</v>
      </c>
      <c r="B29" s="194"/>
      <c r="C29" s="188"/>
      <c r="D29" s="189"/>
      <c r="E29" s="190"/>
      <c r="F29" s="187"/>
      <c r="G29" s="191"/>
      <c r="H29" s="189"/>
      <c r="I29" s="190"/>
      <c r="J29" s="187"/>
      <c r="K29" s="191"/>
      <c r="L29" s="189"/>
      <c r="M29" s="187"/>
      <c r="N29" s="192"/>
      <c r="O29" s="195"/>
      <c r="P29" s="187"/>
      <c r="Q29" s="191"/>
      <c r="R29" s="189"/>
      <c r="S29" s="190"/>
      <c r="T29" s="187"/>
      <c r="U29" s="191"/>
      <c r="V29" s="189"/>
      <c r="W29" s="190"/>
      <c r="X29" s="187"/>
      <c r="Y29" s="191"/>
      <c r="Z29" s="189"/>
      <c r="AA29" s="187"/>
      <c r="AB29" s="162">
        <f t="shared" si="4"/>
        <v>0</v>
      </c>
      <c r="AC29" s="165">
        <f t="shared" si="5"/>
        <v>0</v>
      </c>
      <c r="BI29" s="139" t="s">
        <v>36</v>
      </c>
      <c r="BJ29" s="123">
        <f t="shared" ref="BJ29:CK29" si="30">B29/B33</f>
        <v>0</v>
      </c>
      <c r="BK29" s="124">
        <f t="shared" si="30"/>
        <v>0</v>
      </c>
      <c r="BL29" s="125">
        <f t="shared" si="30"/>
        <v>0</v>
      </c>
      <c r="BM29" s="126">
        <f t="shared" si="30"/>
        <v>0</v>
      </c>
      <c r="BN29" s="123">
        <f t="shared" si="30"/>
        <v>0</v>
      </c>
      <c r="BO29" s="124">
        <f t="shared" si="30"/>
        <v>0</v>
      </c>
      <c r="BP29" s="125">
        <f t="shared" si="30"/>
        <v>0</v>
      </c>
      <c r="BQ29" s="126">
        <f t="shared" si="30"/>
        <v>0</v>
      </c>
      <c r="BR29" s="123">
        <f t="shared" si="30"/>
        <v>0</v>
      </c>
      <c r="BS29" s="124">
        <f t="shared" si="30"/>
        <v>0</v>
      </c>
      <c r="BT29" s="125">
        <f t="shared" si="30"/>
        <v>0</v>
      </c>
      <c r="BU29" s="123">
        <f t="shared" si="30"/>
        <v>0</v>
      </c>
      <c r="BV29" s="127">
        <f t="shared" si="30"/>
        <v>0</v>
      </c>
      <c r="BW29" s="128">
        <f t="shared" si="30"/>
        <v>0</v>
      </c>
      <c r="BX29" s="123">
        <f t="shared" si="30"/>
        <v>0</v>
      </c>
      <c r="BY29" s="124">
        <f t="shared" si="30"/>
        <v>0</v>
      </c>
      <c r="BZ29" s="125">
        <f t="shared" si="30"/>
        <v>0</v>
      </c>
      <c r="CA29" s="126">
        <f t="shared" si="30"/>
        <v>0</v>
      </c>
      <c r="CB29" s="123">
        <f t="shared" si="30"/>
        <v>0</v>
      </c>
      <c r="CC29" s="124">
        <f t="shared" si="30"/>
        <v>0</v>
      </c>
      <c r="CD29" s="125">
        <f t="shared" si="30"/>
        <v>0</v>
      </c>
      <c r="CE29" s="126">
        <f t="shared" si="30"/>
        <v>0</v>
      </c>
      <c r="CF29" s="123">
        <f t="shared" si="30"/>
        <v>0</v>
      </c>
      <c r="CG29" s="124">
        <f t="shared" si="30"/>
        <v>0</v>
      </c>
      <c r="CH29" s="125">
        <f t="shared" si="30"/>
        <v>0</v>
      </c>
      <c r="CI29" s="123">
        <f t="shared" si="30"/>
        <v>0</v>
      </c>
      <c r="CJ29" s="129">
        <f t="shared" si="30"/>
        <v>0</v>
      </c>
      <c r="CK29" s="130">
        <f t="shared" si="30"/>
        <v>0</v>
      </c>
      <c r="CN29" s="215"/>
      <c r="CO29" s="215"/>
    </row>
    <row r="30" spans="1:93" x14ac:dyDescent="0.25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62">
        <f t="shared" si="4"/>
        <v>0</v>
      </c>
      <c r="AC30" s="165">
        <f t="shared" si="5"/>
        <v>0</v>
      </c>
      <c r="BI30" s="131" t="s">
        <v>37</v>
      </c>
      <c r="BJ30" s="123">
        <f t="shared" ref="BJ30:CK30" si="31">B30/B33</f>
        <v>0</v>
      </c>
      <c r="BK30" s="124">
        <f t="shared" si="31"/>
        <v>0</v>
      </c>
      <c r="BL30" s="125">
        <f t="shared" si="31"/>
        <v>0</v>
      </c>
      <c r="BM30" s="126">
        <f t="shared" si="31"/>
        <v>0</v>
      </c>
      <c r="BN30" s="123">
        <f t="shared" si="31"/>
        <v>0</v>
      </c>
      <c r="BO30" s="124">
        <f t="shared" si="31"/>
        <v>0</v>
      </c>
      <c r="BP30" s="125">
        <f t="shared" si="31"/>
        <v>0</v>
      </c>
      <c r="BQ30" s="126">
        <f t="shared" si="31"/>
        <v>0</v>
      </c>
      <c r="BR30" s="123">
        <f t="shared" si="31"/>
        <v>0</v>
      </c>
      <c r="BS30" s="124">
        <f t="shared" si="31"/>
        <v>0</v>
      </c>
      <c r="BT30" s="125">
        <f t="shared" si="31"/>
        <v>0</v>
      </c>
      <c r="BU30" s="123">
        <f t="shared" si="31"/>
        <v>0</v>
      </c>
      <c r="BV30" s="127">
        <f t="shared" si="31"/>
        <v>0</v>
      </c>
      <c r="BW30" s="128">
        <f t="shared" si="31"/>
        <v>0</v>
      </c>
      <c r="BX30" s="123">
        <f t="shared" si="31"/>
        <v>0</v>
      </c>
      <c r="BY30" s="124">
        <f t="shared" si="31"/>
        <v>0</v>
      </c>
      <c r="BZ30" s="125">
        <f t="shared" si="31"/>
        <v>0</v>
      </c>
      <c r="CA30" s="126">
        <f t="shared" si="31"/>
        <v>0</v>
      </c>
      <c r="CB30" s="123">
        <f t="shared" si="31"/>
        <v>0</v>
      </c>
      <c r="CC30" s="124">
        <f t="shared" si="31"/>
        <v>0</v>
      </c>
      <c r="CD30" s="125">
        <f t="shared" si="31"/>
        <v>0</v>
      </c>
      <c r="CE30" s="126">
        <f t="shared" si="31"/>
        <v>0</v>
      </c>
      <c r="CF30" s="123">
        <f t="shared" si="31"/>
        <v>0</v>
      </c>
      <c r="CG30" s="124">
        <f t="shared" si="31"/>
        <v>0</v>
      </c>
      <c r="CH30" s="125">
        <f t="shared" si="31"/>
        <v>0</v>
      </c>
      <c r="CI30" s="123">
        <f t="shared" si="31"/>
        <v>0</v>
      </c>
      <c r="CJ30" s="129">
        <f t="shared" si="31"/>
        <v>0</v>
      </c>
      <c r="CK30" s="130">
        <f t="shared" si="31"/>
        <v>0</v>
      </c>
      <c r="CN30" s="215"/>
      <c r="CO30" s="215"/>
    </row>
    <row r="31" spans="1:93" x14ac:dyDescent="0.25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2">
        <f t="shared" si="4"/>
        <v>0</v>
      </c>
      <c r="AC31" s="165">
        <f t="shared" si="5"/>
        <v>0</v>
      </c>
      <c r="BI31" s="139" t="s">
        <v>38</v>
      </c>
      <c r="BJ31" s="123">
        <f t="shared" ref="BJ31:CK31" si="32">B31/B33</f>
        <v>0</v>
      </c>
      <c r="BK31" s="124">
        <f t="shared" si="32"/>
        <v>0</v>
      </c>
      <c r="BL31" s="125">
        <f t="shared" si="32"/>
        <v>0</v>
      </c>
      <c r="BM31" s="126">
        <f t="shared" si="32"/>
        <v>0</v>
      </c>
      <c r="BN31" s="123">
        <f t="shared" si="32"/>
        <v>0</v>
      </c>
      <c r="BO31" s="124">
        <f t="shared" si="32"/>
        <v>0</v>
      </c>
      <c r="BP31" s="125">
        <f t="shared" si="32"/>
        <v>0</v>
      </c>
      <c r="BQ31" s="126">
        <f t="shared" si="32"/>
        <v>0</v>
      </c>
      <c r="BR31" s="123">
        <f t="shared" si="32"/>
        <v>0</v>
      </c>
      <c r="BS31" s="124">
        <f t="shared" si="32"/>
        <v>0</v>
      </c>
      <c r="BT31" s="125">
        <f t="shared" si="32"/>
        <v>0</v>
      </c>
      <c r="BU31" s="123">
        <f t="shared" si="32"/>
        <v>0</v>
      </c>
      <c r="BV31" s="127">
        <f t="shared" si="32"/>
        <v>0</v>
      </c>
      <c r="BW31" s="128">
        <f t="shared" si="32"/>
        <v>0</v>
      </c>
      <c r="BX31" s="123">
        <f t="shared" si="32"/>
        <v>0</v>
      </c>
      <c r="BY31" s="124">
        <f t="shared" si="32"/>
        <v>0</v>
      </c>
      <c r="BZ31" s="125">
        <f t="shared" si="32"/>
        <v>0</v>
      </c>
      <c r="CA31" s="126">
        <f t="shared" si="32"/>
        <v>0</v>
      </c>
      <c r="CB31" s="123">
        <f t="shared" si="32"/>
        <v>0</v>
      </c>
      <c r="CC31" s="124">
        <f t="shared" si="32"/>
        <v>0</v>
      </c>
      <c r="CD31" s="125">
        <f t="shared" si="32"/>
        <v>0</v>
      </c>
      <c r="CE31" s="126">
        <f t="shared" si="32"/>
        <v>0</v>
      </c>
      <c r="CF31" s="123">
        <f t="shared" si="32"/>
        <v>0</v>
      </c>
      <c r="CG31" s="124">
        <f t="shared" si="32"/>
        <v>0</v>
      </c>
      <c r="CH31" s="125">
        <f t="shared" si="32"/>
        <v>0</v>
      </c>
      <c r="CI31" s="123">
        <f t="shared" si="32"/>
        <v>0</v>
      </c>
      <c r="CJ31" s="129">
        <f t="shared" si="32"/>
        <v>0</v>
      </c>
      <c r="CK31" s="130">
        <f t="shared" si="32"/>
        <v>0</v>
      </c>
      <c r="CN31" s="215"/>
      <c r="CO31" s="215"/>
    </row>
    <row r="32" spans="1:93" ht="13.8" thickBot="1" x14ac:dyDescent="0.3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2">
        <f t="shared" si="4"/>
        <v>0</v>
      </c>
      <c r="AC32" s="165">
        <f t="shared" si="5"/>
        <v>0</v>
      </c>
      <c r="BI32" s="131" t="s">
        <v>39</v>
      </c>
      <c r="BJ32" s="123">
        <f t="shared" ref="BJ32:CK32" si="33">B32/B33</f>
        <v>0</v>
      </c>
      <c r="BK32" s="124">
        <f t="shared" si="33"/>
        <v>0</v>
      </c>
      <c r="BL32" s="125">
        <f t="shared" si="33"/>
        <v>0</v>
      </c>
      <c r="BM32" s="126">
        <f t="shared" si="33"/>
        <v>0</v>
      </c>
      <c r="BN32" s="123">
        <f t="shared" si="33"/>
        <v>0</v>
      </c>
      <c r="BO32" s="124">
        <f t="shared" si="33"/>
        <v>0</v>
      </c>
      <c r="BP32" s="125">
        <f t="shared" si="33"/>
        <v>0</v>
      </c>
      <c r="BQ32" s="126">
        <f t="shared" si="33"/>
        <v>0</v>
      </c>
      <c r="BR32" s="123">
        <f t="shared" si="33"/>
        <v>0</v>
      </c>
      <c r="BS32" s="124">
        <f t="shared" si="33"/>
        <v>0</v>
      </c>
      <c r="BT32" s="125">
        <f t="shared" si="33"/>
        <v>0</v>
      </c>
      <c r="BU32" s="123">
        <f t="shared" si="33"/>
        <v>0</v>
      </c>
      <c r="BV32" s="127">
        <f t="shared" si="33"/>
        <v>0</v>
      </c>
      <c r="BW32" s="128">
        <f t="shared" si="33"/>
        <v>0</v>
      </c>
      <c r="BX32" s="123">
        <f t="shared" si="33"/>
        <v>0</v>
      </c>
      <c r="BY32" s="124">
        <f t="shared" si="33"/>
        <v>0</v>
      </c>
      <c r="BZ32" s="125">
        <f t="shared" si="33"/>
        <v>0</v>
      </c>
      <c r="CA32" s="126">
        <f t="shared" si="33"/>
        <v>0</v>
      </c>
      <c r="CB32" s="123">
        <f t="shared" si="33"/>
        <v>0</v>
      </c>
      <c r="CC32" s="124">
        <f t="shared" si="33"/>
        <v>0</v>
      </c>
      <c r="CD32" s="125">
        <f t="shared" si="33"/>
        <v>0</v>
      </c>
      <c r="CE32" s="126">
        <f t="shared" si="33"/>
        <v>0</v>
      </c>
      <c r="CF32" s="123">
        <f t="shared" si="33"/>
        <v>0</v>
      </c>
      <c r="CG32" s="124">
        <f t="shared" si="33"/>
        <v>0</v>
      </c>
      <c r="CH32" s="125">
        <f t="shared" si="33"/>
        <v>0</v>
      </c>
      <c r="CI32" s="123">
        <f t="shared" si="33"/>
        <v>0</v>
      </c>
      <c r="CJ32" s="129">
        <f t="shared" si="33"/>
        <v>0</v>
      </c>
      <c r="CK32" s="130">
        <f t="shared" si="33"/>
        <v>0</v>
      </c>
      <c r="CN32" s="215"/>
      <c r="CO32" s="215"/>
    </row>
    <row r="33" spans="1:93" ht="14.4" thickTop="1" thickBot="1" x14ac:dyDescent="0.3">
      <c r="A33" s="251" t="s">
        <v>13</v>
      </c>
      <c r="B33" s="14">
        <f>SUM(B10:B32)</f>
        <v>35599</v>
      </c>
      <c r="C33" s="1">
        <f t="shared" ref="C33:AA33" si="34">SUM(C10:C32)</f>
        <v>35413.5</v>
      </c>
      <c r="D33" s="14">
        <f t="shared" si="34"/>
        <v>17044</v>
      </c>
      <c r="E33" s="1">
        <f t="shared" si="34"/>
        <v>15259.900000000001</v>
      </c>
      <c r="F33" s="14">
        <f t="shared" si="34"/>
        <v>25267</v>
      </c>
      <c r="G33" s="1">
        <f t="shared" si="34"/>
        <v>25469.199999999997</v>
      </c>
      <c r="H33" s="14">
        <f t="shared" si="34"/>
        <v>42275</v>
      </c>
      <c r="I33" s="1">
        <f t="shared" si="34"/>
        <v>47917.400000000009</v>
      </c>
      <c r="J33" s="14">
        <f t="shared" si="34"/>
        <v>7432</v>
      </c>
      <c r="K33" s="1">
        <f t="shared" si="34"/>
        <v>7807.6000000000013</v>
      </c>
      <c r="L33" s="14">
        <f t="shared" si="34"/>
        <v>25777</v>
      </c>
      <c r="M33" s="1">
        <f t="shared" si="34"/>
        <v>27891.7</v>
      </c>
      <c r="N33" s="14">
        <f t="shared" si="34"/>
        <v>44627</v>
      </c>
      <c r="O33" s="1">
        <f t="shared" si="34"/>
        <v>43031.600000000006</v>
      </c>
      <c r="P33" s="14">
        <f t="shared" si="34"/>
        <v>24393</v>
      </c>
      <c r="Q33" s="1">
        <f t="shared" si="34"/>
        <v>22298.100000000002</v>
      </c>
      <c r="R33" s="14">
        <f t="shared" si="34"/>
        <v>30873</v>
      </c>
      <c r="S33" s="1">
        <f t="shared" si="34"/>
        <v>29643.200000000004</v>
      </c>
      <c r="T33" s="14">
        <f t="shared" si="34"/>
        <v>9725</v>
      </c>
      <c r="U33" s="1">
        <f t="shared" si="34"/>
        <v>9672.1</v>
      </c>
      <c r="V33" s="14">
        <f t="shared" si="34"/>
        <v>30825</v>
      </c>
      <c r="W33" s="1">
        <f t="shared" si="34"/>
        <v>36040.199999999997</v>
      </c>
      <c r="X33" s="14">
        <f t="shared" si="34"/>
        <v>24595</v>
      </c>
      <c r="Y33" s="1">
        <f t="shared" si="34"/>
        <v>14822.1</v>
      </c>
      <c r="Z33" s="14">
        <f t="shared" si="34"/>
        <v>50146</v>
      </c>
      <c r="AA33" s="1">
        <f t="shared" si="34"/>
        <v>52438.900000000009</v>
      </c>
      <c r="AB33" s="166">
        <f t="shared" ref="AB33:AC33" si="35">SUM(AB9:AB32)</f>
        <v>368578</v>
      </c>
      <c r="AC33" s="167">
        <f t="shared" si="35"/>
        <v>367705.50000000006</v>
      </c>
      <c r="BI33" s="251" t="s">
        <v>13</v>
      </c>
      <c r="BJ33" s="147">
        <f>SUM(BJ9:BJ32)</f>
        <v>0.99999999999999989</v>
      </c>
      <c r="BK33" s="148">
        <f t="shared" ref="BK33:CK33" si="36">SUM(BK9:BK32)</f>
        <v>1.0000000000000002</v>
      </c>
      <c r="BL33" s="147">
        <f t="shared" si="36"/>
        <v>1.0000000000000002</v>
      </c>
      <c r="BM33" s="148">
        <f t="shared" si="36"/>
        <v>1</v>
      </c>
      <c r="BN33" s="147">
        <f t="shared" si="36"/>
        <v>0.99999999999999978</v>
      </c>
      <c r="BO33" s="148">
        <f t="shared" si="36"/>
        <v>1</v>
      </c>
      <c r="BP33" s="147">
        <f t="shared" si="36"/>
        <v>0.99999999999999989</v>
      </c>
      <c r="BQ33" s="148">
        <f t="shared" si="36"/>
        <v>0.99999999999999989</v>
      </c>
      <c r="BR33" s="147">
        <f t="shared" si="36"/>
        <v>1</v>
      </c>
      <c r="BS33" s="148">
        <f t="shared" si="36"/>
        <v>0.99999999999999978</v>
      </c>
      <c r="BT33" s="147">
        <f t="shared" si="36"/>
        <v>0.99999999999999989</v>
      </c>
      <c r="BU33" s="148">
        <f t="shared" si="36"/>
        <v>1</v>
      </c>
      <c r="BV33" s="147">
        <f t="shared" si="36"/>
        <v>1</v>
      </c>
      <c r="BW33" s="148">
        <f t="shared" si="36"/>
        <v>0.99999999999999989</v>
      </c>
      <c r="BX33" s="147">
        <f t="shared" si="36"/>
        <v>0.99999999999999967</v>
      </c>
      <c r="BY33" s="148">
        <f t="shared" si="36"/>
        <v>0.99999999999999978</v>
      </c>
      <c r="BZ33" s="147">
        <f t="shared" si="36"/>
        <v>1</v>
      </c>
      <c r="CA33" s="148">
        <f t="shared" si="36"/>
        <v>0.99999999999999989</v>
      </c>
      <c r="CB33" s="147">
        <f t="shared" si="36"/>
        <v>1</v>
      </c>
      <c r="CC33" s="148">
        <f t="shared" si="36"/>
        <v>0.99999999999999989</v>
      </c>
      <c r="CD33" s="147">
        <f t="shared" si="36"/>
        <v>1</v>
      </c>
      <c r="CE33" s="148">
        <f t="shared" si="36"/>
        <v>0.99999999999999989</v>
      </c>
      <c r="CF33" s="147">
        <f t="shared" si="36"/>
        <v>0.99999999999999989</v>
      </c>
      <c r="CG33" s="148">
        <f t="shared" si="36"/>
        <v>1</v>
      </c>
      <c r="CH33" s="147">
        <f t="shared" si="36"/>
        <v>1</v>
      </c>
      <c r="CI33" s="148">
        <f t="shared" si="36"/>
        <v>0.99999999999999978</v>
      </c>
      <c r="CJ33" s="147">
        <f t="shared" si="36"/>
        <v>1</v>
      </c>
      <c r="CK33" s="148">
        <f t="shared" si="36"/>
        <v>1</v>
      </c>
      <c r="CM33" s="118"/>
      <c r="CN33" s="118"/>
      <c r="CO33" s="215"/>
    </row>
    <row r="34" spans="1:93" ht="13.8" thickTop="1" x14ac:dyDescent="0.25">
      <c r="A34" s="178"/>
    </row>
    <row r="35" spans="1:93" x14ac:dyDescent="0.25">
      <c r="A35" s="179"/>
    </row>
    <row r="36" spans="1:93" x14ac:dyDescent="0.25">
      <c r="A36" s="294">
        <f>+A5+1</f>
        <v>45171</v>
      </c>
      <c r="B36" s="294"/>
      <c r="C36" s="294"/>
      <c r="D36" s="294"/>
      <c r="BI36" s="299">
        <f>+BI5+1</f>
        <v>45171</v>
      </c>
      <c r="BJ36" s="299"/>
      <c r="BK36" s="299"/>
      <c r="BL36" s="299"/>
    </row>
    <row r="37" spans="1:93" ht="13.8" thickBot="1" x14ac:dyDescent="0.3">
      <c r="AE37" t="s">
        <v>84</v>
      </c>
    </row>
    <row r="38" spans="1:93" ht="14.4" thickTop="1" thickBot="1" x14ac:dyDescent="0.3">
      <c r="A38" s="292" t="s">
        <v>0</v>
      </c>
      <c r="B38" s="290" t="s">
        <v>1</v>
      </c>
      <c r="C38" s="291"/>
      <c r="D38" s="290" t="s">
        <v>2</v>
      </c>
      <c r="E38" s="291"/>
      <c r="F38" s="290" t="s">
        <v>3</v>
      </c>
      <c r="G38" s="291"/>
      <c r="H38" s="290" t="s">
        <v>4</v>
      </c>
      <c r="I38" s="291"/>
      <c r="J38" s="290" t="s">
        <v>5</v>
      </c>
      <c r="K38" s="291"/>
      <c r="L38" s="290" t="s">
        <v>6</v>
      </c>
      <c r="M38" s="291"/>
      <c r="N38" s="290" t="s">
        <v>7</v>
      </c>
      <c r="O38" s="291"/>
      <c r="P38" s="290" t="s">
        <v>8</v>
      </c>
      <c r="Q38" s="291"/>
      <c r="R38" s="290" t="s">
        <v>9</v>
      </c>
      <c r="S38" s="291"/>
      <c r="T38" s="290" t="s">
        <v>10</v>
      </c>
      <c r="U38" s="291"/>
      <c r="V38" s="290" t="s">
        <v>11</v>
      </c>
      <c r="W38" s="291"/>
      <c r="X38" s="290" t="s">
        <v>12</v>
      </c>
      <c r="Y38" s="291"/>
      <c r="Z38" s="297" t="s">
        <v>40</v>
      </c>
      <c r="AA38" s="298"/>
      <c r="AB38" s="295" t="s">
        <v>41</v>
      </c>
      <c r="AC38" s="296"/>
      <c r="AE38" s="292" t="s">
        <v>0</v>
      </c>
      <c r="AF38" s="290" t="s">
        <v>1</v>
      </c>
      <c r="AG38" s="291"/>
      <c r="AH38" s="290" t="s">
        <v>2</v>
      </c>
      <c r="AI38" s="291"/>
      <c r="AJ38" s="290" t="s">
        <v>3</v>
      </c>
      <c r="AK38" s="291"/>
      <c r="AL38" s="290" t="s">
        <v>4</v>
      </c>
      <c r="AM38" s="291"/>
      <c r="AN38" s="290" t="s">
        <v>5</v>
      </c>
      <c r="AO38" s="291"/>
      <c r="AP38" s="290" t="s">
        <v>6</v>
      </c>
      <c r="AQ38" s="291"/>
      <c r="AR38" s="290" t="s">
        <v>7</v>
      </c>
      <c r="AS38" s="291"/>
      <c r="AT38" s="290" t="s">
        <v>8</v>
      </c>
      <c r="AU38" s="291"/>
      <c r="AV38" s="290" t="s">
        <v>9</v>
      </c>
      <c r="AW38" s="291"/>
      <c r="AX38" s="290" t="s">
        <v>10</v>
      </c>
      <c r="AY38" s="291"/>
      <c r="AZ38" s="290" t="s">
        <v>11</v>
      </c>
      <c r="BA38" s="291"/>
      <c r="BB38" s="290" t="s">
        <v>12</v>
      </c>
      <c r="BC38" s="291"/>
      <c r="BD38" s="297" t="s">
        <v>40</v>
      </c>
      <c r="BE38" s="298"/>
      <c r="BF38" s="295" t="s">
        <v>41</v>
      </c>
      <c r="BG38" s="296"/>
      <c r="BI38" s="292" t="s">
        <v>0</v>
      </c>
      <c r="BJ38" s="290" t="s">
        <v>1</v>
      </c>
      <c r="BK38" s="291"/>
      <c r="BL38" s="290" t="s">
        <v>2</v>
      </c>
      <c r="BM38" s="291"/>
      <c r="BN38" s="290" t="s">
        <v>3</v>
      </c>
      <c r="BO38" s="291"/>
      <c r="BP38" s="290" t="s">
        <v>4</v>
      </c>
      <c r="BQ38" s="291"/>
      <c r="BR38" s="290" t="s">
        <v>5</v>
      </c>
      <c r="BS38" s="291"/>
      <c r="BT38" s="290" t="s">
        <v>6</v>
      </c>
      <c r="BU38" s="291"/>
      <c r="BV38" s="290" t="s">
        <v>7</v>
      </c>
      <c r="BW38" s="291"/>
      <c r="BX38" s="290" t="s">
        <v>8</v>
      </c>
      <c r="BY38" s="291"/>
      <c r="BZ38" s="290" t="s">
        <v>9</v>
      </c>
      <c r="CA38" s="291"/>
      <c r="CB38" s="290" t="s">
        <v>10</v>
      </c>
      <c r="CC38" s="291"/>
      <c r="CD38" s="290" t="s">
        <v>11</v>
      </c>
      <c r="CE38" s="291"/>
      <c r="CF38" s="290" t="s">
        <v>12</v>
      </c>
      <c r="CG38" s="291"/>
      <c r="CH38" s="297" t="s">
        <v>40</v>
      </c>
      <c r="CI38" s="298"/>
      <c r="CJ38" s="290" t="s">
        <v>41</v>
      </c>
      <c r="CK38" s="291"/>
    </row>
    <row r="39" spans="1:93" ht="15" thickTop="1" thickBot="1" x14ac:dyDescent="0.35">
      <c r="A39" s="293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68" t="s">
        <v>14</v>
      </c>
      <c r="AC39" s="169" t="s">
        <v>15</v>
      </c>
      <c r="AE39" s="293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68" t="s">
        <v>14</v>
      </c>
      <c r="BG39" s="169" t="s">
        <v>15</v>
      </c>
      <c r="BI39" s="293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8" thickTop="1" x14ac:dyDescent="0.25">
      <c r="A40" s="119" t="s">
        <v>16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1"/>
      <c r="AA40" s="176"/>
      <c r="AB40" s="162">
        <f t="shared" ref="AB40:AB63" si="37">B40+D40+F40+H40+J40+L40+N40+P40+R40+T40+V40+X40+Z40</f>
        <v>0</v>
      </c>
      <c r="AC40" s="163">
        <f>C40+E40+G40+I40+K40+M40+O40+Q40+S40+U40+W40+Y40+AA40</f>
        <v>0</v>
      </c>
      <c r="AE40" s="254" t="str">
        <f>$AE$9</f>
        <v>07:00 - 07:59</v>
      </c>
      <c r="AF40" s="120">
        <f t="shared" ref="AF40:AO41" si="38">SUMIF($A$9:$A$32,$AE40,B$40:B$63)</f>
        <v>1809</v>
      </c>
      <c r="AG40" s="177">
        <f t="shared" si="38"/>
        <v>1420.9</v>
      </c>
      <c r="AH40" s="121">
        <f t="shared" si="38"/>
        <v>902</v>
      </c>
      <c r="AI40" s="172">
        <f t="shared" si="38"/>
        <v>843.4</v>
      </c>
      <c r="AJ40" s="120">
        <f t="shared" si="38"/>
        <v>1781</v>
      </c>
      <c r="AK40" s="122">
        <f t="shared" si="38"/>
        <v>1191.7</v>
      </c>
      <c r="AL40" s="121">
        <f t="shared" si="38"/>
        <v>2178</v>
      </c>
      <c r="AM40" s="172">
        <f t="shared" si="38"/>
        <v>2166.3000000000002</v>
      </c>
      <c r="AN40" s="120">
        <f t="shared" si="38"/>
        <v>160</v>
      </c>
      <c r="AO40" s="122">
        <f t="shared" si="38"/>
        <v>711.3</v>
      </c>
      <c r="AP40" s="121">
        <f t="shared" ref="AP40:AY41" si="39">SUMIF($A$9:$A$32,$AE40,L$40:L$63)</f>
        <v>840</v>
      </c>
      <c r="AQ40" s="120">
        <f t="shared" si="39"/>
        <v>1539.9</v>
      </c>
      <c r="AR40" s="171">
        <f t="shared" si="39"/>
        <v>2159</v>
      </c>
      <c r="AS40" s="173">
        <f t="shared" si="39"/>
        <v>2553.4</v>
      </c>
      <c r="AT40" s="120">
        <f t="shared" si="39"/>
        <v>1265</v>
      </c>
      <c r="AU40" s="122">
        <f t="shared" si="39"/>
        <v>1237.8</v>
      </c>
      <c r="AV40" s="121">
        <f t="shared" si="39"/>
        <v>2004</v>
      </c>
      <c r="AW40" s="172">
        <f t="shared" si="39"/>
        <v>1532.8</v>
      </c>
      <c r="AX40" s="120">
        <f t="shared" si="39"/>
        <v>371</v>
      </c>
      <c r="AY40" s="122">
        <f t="shared" si="39"/>
        <v>703.4</v>
      </c>
      <c r="AZ40" s="121">
        <f t="shared" ref="AZ40:BE41" si="40">SUMIF($A$9:$A$32,$AE40,V$40:V$63)</f>
        <v>1141</v>
      </c>
      <c r="BA40" s="172">
        <f t="shared" si="40"/>
        <v>1839</v>
      </c>
      <c r="BB40" s="120">
        <f t="shared" si="40"/>
        <v>1169</v>
      </c>
      <c r="BC40" s="122">
        <f t="shared" si="40"/>
        <v>1027.5999999999999</v>
      </c>
      <c r="BD40" s="21">
        <f t="shared" si="40"/>
        <v>2832</v>
      </c>
      <c r="BE40" s="176">
        <f t="shared" si="40"/>
        <v>2545.5</v>
      </c>
      <c r="BF40" s="162">
        <f>AF40+AH40+AJ40+AL40+AN40+AP40+AR40+AT40+AV40+AX40+AZ40+BB40+BD40</f>
        <v>18611</v>
      </c>
      <c r="BG40" s="163">
        <f>AG40+AI40+AK40+AM40+AO40+AQ40+AS40+AU40+AW40+AY40+BA40+BC40+BE40</f>
        <v>19312.999999999996</v>
      </c>
      <c r="BI40" s="119" t="s">
        <v>16</v>
      </c>
      <c r="BJ40" s="123">
        <f>B40/B64</f>
        <v>0</v>
      </c>
      <c r="BK40" s="124">
        <f t="shared" ref="BK40" si="41">C40/C64</f>
        <v>0</v>
      </c>
      <c r="BL40" s="125">
        <f t="shared" ref="BL40" si="42">D40/D64</f>
        <v>0</v>
      </c>
      <c r="BM40" s="126">
        <f t="shared" ref="BM40" si="43">E40/E64</f>
        <v>0</v>
      </c>
      <c r="BN40" s="123">
        <f t="shared" ref="BN40" si="44">F40/F64</f>
        <v>0</v>
      </c>
      <c r="BO40" s="124">
        <f t="shared" ref="BO40" si="45">G40/G64</f>
        <v>0</v>
      </c>
      <c r="BP40" s="125">
        <f t="shared" ref="BP40" si="46">H40/H64</f>
        <v>0</v>
      </c>
      <c r="BQ40" s="126">
        <f t="shared" ref="BQ40" si="47">I40/I64</f>
        <v>0</v>
      </c>
      <c r="BR40" s="123">
        <f t="shared" ref="BR40" si="48">J40/J64</f>
        <v>0</v>
      </c>
      <c r="BS40" s="124">
        <f t="shared" ref="BS40" si="49">K40/K64</f>
        <v>0</v>
      </c>
      <c r="BT40" s="125">
        <f t="shared" ref="BT40" si="50">L40/L64</f>
        <v>0</v>
      </c>
      <c r="BU40" s="123">
        <f t="shared" ref="BU40" si="51">M40/M64</f>
        <v>0</v>
      </c>
      <c r="BV40" s="127">
        <f t="shared" ref="BV40" si="52">N40/N64</f>
        <v>0</v>
      </c>
      <c r="BW40" s="128">
        <f t="shared" ref="BW40" si="53">O40/O64</f>
        <v>0</v>
      </c>
      <c r="BX40" s="123">
        <f t="shared" ref="BX40" si="54">P40/P64</f>
        <v>0</v>
      </c>
      <c r="BY40" s="124">
        <f t="shared" ref="BY40" si="55">Q40/Q64</f>
        <v>0</v>
      </c>
      <c r="BZ40" s="125">
        <f t="shared" ref="BZ40" si="56">R40/R64</f>
        <v>0</v>
      </c>
      <c r="CA40" s="126">
        <f t="shared" ref="CA40" si="57">S40/S64</f>
        <v>0</v>
      </c>
      <c r="CB40" s="123">
        <f t="shared" ref="CB40" si="58">T40/T64</f>
        <v>0</v>
      </c>
      <c r="CC40" s="124">
        <f t="shared" ref="CC40" si="59">U40/U64</f>
        <v>0</v>
      </c>
      <c r="CD40" s="125">
        <f t="shared" ref="CD40" si="60">V40/V64</f>
        <v>0</v>
      </c>
      <c r="CE40" s="126">
        <f t="shared" ref="CE40" si="61">W40/W64</f>
        <v>0</v>
      </c>
      <c r="CF40" s="123">
        <f t="shared" ref="CF40" si="62">X40/X64</f>
        <v>0</v>
      </c>
      <c r="CG40" s="124">
        <f t="shared" ref="CG40" si="63">Y40/Y64</f>
        <v>0</v>
      </c>
      <c r="CH40" s="125">
        <f t="shared" ref="CH40" si="64">Z40/Z64</f>
        <v>0</v>
      </c>
      <c r="CI40" s="123">
        <f t="shared" ref="CI40" si="65">AA40/AA64</f>
        <v>0</v>
      </c>
      <c r="CJ40" s="129">
        <f t="shared" ref="CJ40" si="66">AB40/AB64</f>
        <v>0</v>
      </c>
      <c r="CK40" s="130">
        <f t="shared" ref="CK40" si="67">AC40/AC64</f>
        <v>0</v>
      </c>
    </row>
    <row r="41" spans="1:93" x14ac:dyDescent="0.25">
      <c r="A41" s="131" t="s">
        <v>17</v>
      </c>
      <c r="B41" s="180">
        <v>306</v>
      </c>
      <c r="C41" s="181">
        <v>0</v>
      </c>
      <c r="D41" s="182">
        <v>230</v>
      </c>
      <c r="E41" s="183">
        <v>3</v>
      </c>
      <c r="F41" s="180">
        <v>474</v>
      </c>
      <c r="G41" s="184">
        <v>5</v>
      </c>
      <c r="H41" s="182">
        <v>348</v>
      </c>
      <c r="I41" s="183">
        <v>38</v>
      </c>
      <c r="J41" s="180">
        <v>8</v>
      </c>
      <c r="K41" s="184">
        <v>23</v>
      </c>
      <c r="L41" s="182">
        <v>26</v>
      </c>
      <c r="M41" s="180">
        <v>53</v>
      </c>
      <c r="N41" s="185">
        <v>167</v>
      </c>
      <c r="O41" s="186">
        <v>144</v>
      </c>
      <c r="P41" s="180">
        <v>85</v>
      </c>
      <c r="Q41" s="184">
        <v>53</v>
      </c>
      <c r="R41" s="182">
        <v>33</v>
      </c>
      <c r="S41" s="183">
        <v>76</v>
      </c>
      <c r="T41" s="180">
        <v>4</v>
      </c>
      <c r="U41" s="184">
        <v>35</v>
      </c>
      <c r="V41" s="182">
        <v>13</v>
      </c>
      <c r="W41" s="183">
        <v>36</v>
      </c>
      <c r="X41" s="180">
        <v>2</v>
      </c>
      <c r="Y41" s="184">
        <v>0</v>
      </c>
      <c r="Z41" s="182">
        <v>0</v>
      </c>
      <c r="AA41" s="180">
        <v>0</v>
      </c>
      <c r="AB41" s="162">
        <f t="shared" si="37"/>
        <v>1696</v>
      </c>
      <c r="AC41" s="165">
        <f t="shared" ref="AC41:AC63" si="68">SUM(C41,E41,G41,I41,K41,M41,O41,Q41,S41,U41,W41,Y41,AA41)</f>
        <v>466</v>
      </c>
      <c r="AE41" s="256" t="str">
        <f>$AE$10</f>
        <v>08:00 - 08:59</v>
      </c>
      <c r="AF41" s="120">
        <f t="shared" si="38"/>
        <v>1991</v>
      </c>
      <c r="AG41" s="181">
        <f t="shared" si="38"/>
        <v>1260.7</v>
      </c>
      <c r="AH41" s="182">
        <f t="shared" si="38"/>
        <v>933</v>
      </c>
      <c r="AI41" s="183">
        <f t="shared" si="38"/>
        <v>622.79999999999995</v>
      </c>
      <c r="AJ41" s="180">
        <f t="shared" si="38"/>
        <v>1600</v>
      </c>
      <c r="AK41" s="184">
        <f t="shared" si="38"/>
        <v>978.2</v>
      </c>
      <c r="AL41" s="182">
        <f t="shared" si="38"/>
        <v>2420</v>
      </c>
      <c r="AM41" s="183">
        <f t="shared" si="38"/>
        <v>1959.7</v>
      </c>
      <c r="AN41" s="180">
        <f t="shared" si="38"/>
        <v>181</v>
      </c>
      <c r="AO41" s="184">
        <f t="shared" si="38"/>
        <v>554.6</v>
      </c>
      <c r="AP41" s="182">
        <f t="shared" si="39"/>
        <v>745</v>
      </c>
      <c r="AQ41" s="180">
        <f t="shared" si="39"/>
        <v>1597.9</v>
      </c>
      <c r="AR41" s="185">
        <f t="shared" si="39"/>
        <v>2007</v>
      </c>
      <c r="AS41" s="186">
        <f t="shared" si="39"/>
        <v>2371</v>
      </c>
      <c r="AT41" s="180">
        <f t="shared" si="39"/>
        <v>1168</v>
      </c>
      <c r="AU41" s="184">
        <f t="shared" si="39"/>
        <v>992.3</v>
      </c>
      <c r="AV41" s="182">
        <f t="shared" si="39"/>
        <v>1812</v>
      </c>
      <c r="AW41" s="183">
        <f t="shared" si="39"/>
        <v>1420.5</v>
      </c>
      <c r="AX41" s="180">
        <f t="shared" si="39"/>
        <v>250</v>
      </c>
      <c r="AY41" s="184">
        <f t="shared" si="39"/>
        <v>503.6</v>
      </c>
      <c r="AZ41" s="182">
        <f t="shared" si="40"/>
        <v>837</v>
      </c>
      <c r="BA41" s="183">
        <f t="shared" si="40"/>
        <v>1840</v>
      </c>
      <c r="BB41" s="180">
        <f t="shared" si="40"/>
        <v>968</v>
      </c>
      <c r="BC41" s="184">
        <f t="shared" si="40"/>
        <v>769.9</v>
      </c>
      <c r="BD41" s="182">
        <f t="shared" si="40"/>
        <v>2417</v>
      </c>
      <c r="BE41" s="180">
        <f t="shared" si="40"/>
        <v>2123.9</v>
      </c>
      <c r="BF41" s="164">
        <f>SUM(AF41,AH41,AJ41,AL41,AN41,AP41,AR41,AT41,AV41,AX41,AZ41,BB41,BD41)</f>
        <v>17329</v>
      </c>
      <c r="BG41" s="165">
        <f>SUM(AG41,AI41,AK41,AM41,AO41,AQ41,AS41,AU41,AW41,AY41,BA41,BC41,BE41)</f>
        <v>16995.099999999999</v>
      </c>
      <c r="BI41" s="131" t="s">
        <v>17</v>
      </c>
      <c r="BJ41" s="123">
        <f t="shared" ref="BJ41:CI41" si="69">B41/B64</f>
        <v>1.1021863631451932E-2</v>
      </c>
      <c r="BK41" s="124">
        <f t="shared" si="69"/>
        <v>0</v>
      </c>
      <c r="BL41" s="125">
        <f t="shared" si="69"/>
        <v>1.8135940703359093E-2</v>
      </c>
      <c r="BM41" s="126">
        <f t="shared" si="69"/>
        <v>2.4443502916924687E-4</v>
      </c>
      <c r="BN41" s="123">
        <f t="shared" si="69"/>
        <v>2.3235294117647059E-2</v>
      </c>
      <c r="BO41" s="124">
        <f t="shared" si="69"/>
        <v>1.9293324123986617E-4</v>
      </c>
      <c r="BP41" s="125">
        <f t="shared" si="69"/>
        <v>9.4557508898731081E-3</v>
      </c>
      <c r="BQ41" s="126">
        <f t="shared" si="69"/>
        <v>8.7050544294982237E-4</v>
      </c>
      <c r="BR41" s="123">
        <f t="shared" si="69"/>
        <v>1.3869625520110957E-3</v>
      </c>
      <c r="BS41" s="124">
        <f t="shared" si="69"/>
        <v>3.9846849500181905E-3</v>
      </c>
      <c r="BT41" s="125">
        <f t="shared" si="69"/>
        <v>1.4998557830977791E-3</v>
      </c>
      <c r="BU41" s="123">
        <f t="shared" si="69"/>
        <v>3.0258222529244857E-3</v>
      </c>
      <c r="BV41" s="127">
        <f t="shared" si="69"/>
        <v>4.4302957951983021E-3</v>
      </c>
      <c r="BW41" s="128">
        <f t="shared" si="69"/>
        <v>4.1435748692184183E-3</v>
      </c>
      <c r="BX41" s="123">
        <f t="shared" si="69"/>
        <v>4.242999051564918E-3</v>
      </c>
      <c r="BY41" s="124">
        <f t="shared" si="69"/>
        <v>3.28570100120889E-3</v>
      </c>
      <c r="BZ41" s="125">
        <f t="shared" si="69"/>
        <v>1.1744190184704083E-3</v>
      </c>
      <c r="CA41" s="126">
        <f t="shared" si="69"/>
        <v>2.9909249041723401E-3</v>
      </c>
      <c r="CB41" s="123">
        <f t="shared" si="69"/>
        <v>6.6633349991670836E-4</v>
      </c>
      <c r="CC41" s="124">
        <f t="shared" si="69"/>
        <v>6.4436548410258272E-3</v>
      </c>
      <c r="CD41" s="125">
        <f t="shared" si="69"/>
        <v>5.3028757903324491E-4</v>
      </c>
      <c r="CE41" s="126">
        <f t="shared" si="69"/>
        <v>1.2851176239603039E-3</v>
      </c>
      <c r="CF41" s="123">
        <f t="shared" si="69"/>
        <v>1.0332713370531102E-4</v>
      </c>
      <c r="CG41" s="124">
        <f t="shared" si="69"/>
        <v>0</v>
      </c>
      <c r="CH41" s="125">
        <f t="shared" si="69"/>
        <v>0</v>
      </c>
      <c r="CI41" s="123">
        <f t="shared" si="69"/>
        <v>0</v>
      </c>
      <c r="CJ41" s="129">
        <f t="shared" ref="CJ41" si="70">AB41/AB64</f>
        <v>5.6567839715559827E-3</v>
      </c>
      <c r="CK41" s="130">
        <f t="shared" ref="CK41" si="71">AC41/AC64</f>
        <v>1.5593237353499698E-3</v>
      </c>
    </row>
    <row r="42" spans="1:93" ht="13.8" thickBot="1" x14ac:dyDescent="0.3">
      <c r="A42" s="139" t="s">
        <v>18</v>
      </c>
      <c r="B42" s="187">
        <v>1214</v>
      </c>
      <c r="C42" s="188">
        <v>475</v>
      </c>
      <c r="D42" s="189">
        <v>841</v>
      </c>
      <c r="E42" s="190">
        <v>280</v>
      </c>
      <c r="F42" s="187">
        <v>1777</v>
      </c>
      <c r="G42" s="191">
        <v>482</v>
      </c>
      <c r="H42" s="189">
        <v>1633</v>
      </c>
      <c r="I42" s="190">
        <v>779</v>
      </c>
      <c r="J42" s="187">
        <v>83</v>
      </c>
      <c r="K42" s="191">
        <v>287</v>
      </c>
      <c r="L42" s="189">
        <v>507</v>
      </c>
      <c r="M42" s="187">
        <v>776</v>
      </c>
      <c r="N42" s="192">
        <v>1500</v>
      </c>
      <c r="O42" s="193">
        <v>1471</v>
      </c>
      <c r="P42" s="187">
        <v>863</v>
      </c>
      <c r="Q42" s="191">
        <v>766</v>
      </c>
      <c r="R42" s="189">
        <v>1210</v>
      </c>
      <c r="S42" s="190">
        <v>889</v>
      </c>
      <c r="T42" s="187">
        <v>158</v>
      </c>
      <c r="U42" s="191">
        <v>437</v>
      </c>
      <c r="V42" s="189">
        <v>600</v>
      </c>
      <c r="W42" s="190">
        <v>899</v>
      </c>
      <c r="X42" s="187">
        <v>670</v>
      </c>
      <c r="Y42" s="191">
        <v>523</v>
      </c>
      <c r="Z42" s="189">
        <v>1856</v>
      </c>
      <c r="AA42" s="187">
        <v>1388</v>
      </c>
      <c r="AB42" s="162">
        <f t="shared" si="37"/>
        <v>12912</v>
      </c>
      <c r="AC42" s="165">
        <f t="shared" si="68"/>
        <v>9452</v>
      </c>
      <c r="AE42" s="254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18</v>
      </c>
      <c r="BJ42" s="123">
        <f t="shared" ref="BJ42:CI42" si="72">B42/B64</f>
        <v>4.3727262903864854E-2</v>
      </c>
      <c r="BK42" s="124">
        <f t="shared" si="72"/>
        <v>1.5614367848208624E-2</v>
      </c>
      <c r="BL42" s="125">
        <f t="shared" si="72"/>
        <v>6.6314461441413022E-2</v>
      </c>
      <c r="BM42" s="126">
        <f t="shared" si="72"/>
        <v>2.2813936055796374E-2</v>
      </c>
      <c r="BN42" s="123">
        <f t="shared" si="72"/>
        <v>8.7107843137254906E-2</v>
      </c>
      <c r="BO42" s="124">
        <f t="shared" si="72"/>
        <v>1.8598764455523099E-2</v>
      </c>
      <c r="BP42" s="125">
        <f t="shared" si="72"/>
        <v>4.4371382767709154E-2</v>
      </c>
      <c r="BQ42" s="126">
        <f t="shared" si="72"/>
        <v>1.7845361580471359E-2</v>
      </c>
      <c r="BR42" s="123">
        <f t="shared" si="72"/>
        <v>1.4389736477115118E-2</v>
      </c>
      <c r="BS42" s="124">
        <f t="shared" si="72"/>
        <v>4.9721938289357413E-2</v>
      </c>
      <c r="BT42" s="125">
        <f t="shared" si="72"/>
        <v>2.9247187770406691E-2</v>
      </c>
      <c r="BU42" s="123">
        <f t="shared" si="72"/>
        <v>4.4302605061686803E-2</v>
      </c>
      <c r="BV42" s="127">
        <f t="shared" si="72"/>
        <v>3.979307600477517E-2</v>
      </c>
      <c r="BW42" s="128">
        <f t="shared" si="72"/>
        <v>4.2327768282085371E-2</v>
      </c>
      <c r="BX42" s="123">
        <f t="shared" si="72"/>
        <v>4.3078919782359108E-2</v>
      </c>
      <c r="BY42" s="124">
        <f t="shared" si="72"/>
        <v>4.7487678621245463E-2</v>
      </c>
      <c r="BZ42" s="125">
        <f t="shared" si="72"/>
        <v>4.30620306772483E-2</v>
      </c>
      <c r="CA42" s="126">
        <f t="shared" si="72"/>
        <v>3.4985950523805397E-2</v>
      </c>
      <c r="CB42" s="123">
        <f t="shared" si="72"/>
        <v>2.6320173246709978E-2</v>
      </c>
      <c r="CC42" s="124">
        <f t="shared" si="72"/>
        <v>8.0453633300808181E-2</v>
      </c>
      <c r="CD42" s="125">
        <f t="shared" si="72"/>
        <v>2.4474811339995919E-2</v>
      </c>
      <c r="CE42" s="126">
        <f t="shared" si="72"/>
        <v>3.2092242887230928E-2</v>
      </c>
      <c r="CF42" s="123">
        <f t="shared" si="72"/>
        <v>3.4614589791279189E-2</v>
      </c>
      <c r="CG42" s="124">
        <f t="shared" si="72"/>
        <v>5.6501447647033395E-2</v>
      </c>
      <c r="CH42" s="125">
        <f t="shared" si="72"/>
        <v>4.2799492678427302E-2</v>
      </c>
      <c r="CI42" s="123">
        <f t="shared" si="72"/>
        <v>3.1330626138500323E-2</v>
      </c>
      <c r="CJ42" s="129">
        <f t="shared" ref="CJ42" si="73">AB42/AB64</f>
        <v>4.3066270424959224E-2</v>
      </c>
      <c r="CK42" s="130">
        <f t="shared" ref="CK42" si="74">AC42/AC64</f>
        <v>3.1628171559072778E-2</v>
      </c>
    </row>
    <row r="43" spans="1:93" ht="14.4" thickTop="1" thickBot="1" x14ac:dyDescent="0.3">
      <c r="A43" s="131" t="s">
        <v>19</v>
      </c>
      <c r="B43" s="180">
        <v>1635</v>
      </c>
      <c r="C43" s="181">
        <v>1553.4</v>
      </c>
      <c r="D43" s="182">
        <v>974</v>
      </c>
      <c r="E43" s="183">
        <v>761.2</v>
      </c>
      <c r="F43" s="180">
        <v>1981</v>
      </c>
      <c r="G43" s="184">
        <v>1242.2</v>
      </c>
      <c r="H43" s="182">
        <v>2410</v>
      </c>
      <c r="I43" s="183">
        <v>2012.4</v>
      </c>
      <c r="J43" s="180">
        <v>156</v>
      </c>
      <c r="K43" s="184">
        <v>519.1</v>
      </c>
      <c r="L43" s="182">
        <v>978</v>
      </c>
      <c r="M43" s="180">
        <v>1397.3</v>
      </c>
      <c r="N43" s="185">
        <v>2506</v>
      </c>
      <c r="O43" s="186">
        <v>2495.5</v>
      </c>
      <c r="P43" s="180">
        <v>1389</v>
      </c>
      <c r="Q43" s="184">
        <v>1308.3</v>
      </c>
      <c r="R43" s="182">
        <v>2095</v>
      </c>
      <c r="S43" s="183">
        <v>1505.3</v>
      </c>
      <c r="T43" s="180">
        <v>319</v>
      </c>
      <c r="U43" s="184">
        <v>767.2</v>
      </c>
      <c r="V43" s="182">
        <v>1151</v>
      </c>
      <c r="W43" s="183">
        <v>1833.4</v>
      </c>
      <c r="X43" s="180">
        <v>1221</v>
      </c>
      <c r="Y43" s="184">
        <v>994.2</v>
      </c>
      <c r="Z43" s="182">
        <v>2685</v>
      </c>
      <c r="AA43" s="180">
        <v>2462.5</v>
      </c>
      <c r="AB43" s="162">
        <f t="shared" si="37"/>
        <v>19500</v>
      </c>
      <c r="AC43" s="165">
        <f t="shared" si="68"/>
        <v>18852</v>
      </c>
      <c r="AE43" s="251" t="s">
        <v>13</v>
      </c>
      <c r="AF43" s="14">
        <f t="shared" ref="AF43:BG43" si="75">SUM(AF40:AF42)</f>
        <v>3800</v>
      </c>
      <c r="AG43" s="1">
        <f t="shared" si="75"/>
        <v>2681.6000000000004</v>
      </c>
      <c r="AH43" s="14">
        <f t="shared" si="75"/>
        <v>1835</v>
      </c>
      <c r="AI43" s="1">
        <f t="shared" si="75"/>
        <v>1466.1999999999998</v>
      </c>
      <c r="AJ43" s="14">
        <f t="shared" si="75"/>
        <v>3381</v>
      </c>
      <c r="AK43" s="1">
        <f t="shared" si="75"/>
        <v>2169.9</v>
      </c>
      <c r="AL43" s="14">
        <f t="shared" si="75"/>
        <v>4598</v>
      </c>
      <c r="AM43" s="1">
        <f t="shared" si="75"/>
        <v>4126</v>
      </c>
      <c r="AN43" s="14">
        <f t="shared" si="75"/>
        <v>341</v>
      </c>
      <c r="AO43" s="1">
        <f t="shared" si="75"/>
        <v>1265.9000000000001</v>
      </c>
      <c r="AP43" s="14">
        <f t="shared" si="75"/>
        <v>1585</v>
      </c>
      <c r="AQ43" s="1">
        <f t="shared" si="75"/>
        <v>3137.8</v>
      </c>
      <c r="AR43" s="14">
        <f t="shared" si="75"/>
        <v>4166</v>
      </c>
      <c r="AS43" s="1">
        <f t="shared" si="75"/>
        <v>4924.3999999999996</v>
      </c>
      <c r="AT43" s="14">
        <f t="shared" si="75"/>
        <v>2433</v>
      </c>
      <c r="AU43" s="1">
        <f t="shared" si="75"/>
        <v>2230.1</v>
      </c>
      <c r="AV43" s="14">
        <f t="shared" si="75"/>
        <v>3816</v>
      </c>
      <c r="AW43" s="1">
        <f t="shared" si="75"/>
        <v>2953.3</v>
      </c>
      <c r="AX43" s="14">
        <f t="shared" si="75"/>
        <v>621</v>
      </c>
      <c r="AY43" s="1">
        <f t="shared" si="75"/>
        <v>1207</v>
      </c>
      <c r="AZ43" s="14">
        <f t="shared" si="75"/>
        <v>1978</v>
      </c>
      <c r="BA43" s="1">
        <f t="shared" si="75"/>
        <v>3679</v>
      </c>
      <c r="BB43" s="14">
        <f t="shared" si="75"/>
        <v>2137</v>
      </c>
      <c r="BC43" s="1">
        <f t="shared" si="75"/>
        <v>1797.5</v>
      </c>
      <c r="BD43" s="14">
        <f t="shared" si="75"/>
        <v>5249</v>
      </c>
      <c r="BE43" s="1">
        <f t="shared" si="75"/>
        <v>4669.3999999999996</v>
      </c>
      <c r="BF43" s="166">
        <f t="shared" si="75"/>
        <v>35940</v>
      </c>
      <c r="BG43" s="167">
        <f t="shared" si="75"/>
        <v>36308.099999999991</v>
      </c>
      <c r="BI43" s="131" t="s">
        <v>19</v>
      </c>
      <c r="BJ43" s="123">
        <f t="shared" ref="BJ43:CI43" si="76">B43/B64</f>
        <v>5.8891330187659838E-2</v>
      </c>
      <c r="BK43" s="124">
        <f t="shared" si="76"/>
        <v>5.1063913716646904E-2</v>
      </c>
      <c r="BL43" s="125">
        <f t="shared" si="76"/>
        <v>7.680176628292068E-2</v>
      </c>
      <c r="BM43" s="126">
        <f t="shared" si="76"/>
        <v>6.202131473454358E-2</v>
      </c>
      <c r="BN43" s="123">
        <f t="shared" si="76"/>
        <v>9.7107843137254901E-2</v>
      </c>
      <c r="BO43" s="124">
        <f t="shared" si="76"/>
        <v>4.7932334453632354E-2</v>
      </c>
      <c r="BP43" s="125">
        <f t="shared" si="76"/>
        <v>6.5483792082167216E-2</v>
      </c>
      <c r="BQ43" s="126">
        <f t="shared" si="76"/>
        <v>4.6100135615584806E-2</v>
      </c>
      <c r="BR43" s="123">
        <f t="shared" si="76"/>
        <v>2.7045769764216365E-2</v>
      </c>
      <c r="BS43" s="124">
        <f t="shared" si="76"/>
        <v>8.993260685019315E-2</v>
      </c>
      <c r="BT43" s="125">
        <f t="shared" si="76"/>
        <v>5.6417652148831841E-2</v>
      </c>
      <c r="BU43" s="123">
        <f t="shared" si="76"/>
        <v>7.9773234603988372E-2</v>
      </c>
      <c r="BV43" s="127">
        <f t="shared" si="76"/>
        <v>6.6480965645311044E-2</v>
      </c>
      <c r="BW43" s="128">
        <f t="shared" si="76"/>
        <v>7.1807576987045582E-2</v>
      </c>
      <c r="BX43" s="123">
        <f t="shared" si="76"/>
        <v>6.9335596266160829E-2</v>
      </c>
      <c r="BY43" s="124">
        <f t="shared" si="76"/>
        <v>8.1107219243048881E-2</v>
      </c>
      <c r="BZ43" s="125">
        <f t="shared" si="76"/>
        <v>7.4557813445318338E-2</v>
      </c>
      <c r="CA43" s="126">
        <f t="shared" si="76"/>
        <v>5.9239990240139782E-2</v>
      </c>
      <c r="CB43" s="123">
        <f t="shared" si="76"/>
        <v>5.3140096618357488E-2</v>
      </c>
      <c r="CC43" s="124">
        <f t="shared" si="76"/>
        <v>0.14124491411528614</v>
      </c>
      <c r="CD43" s="125">
        <f t="shared" si="76"/>
        <v>4.6950846420558842E-2</v>
      </c>
      <c r="CE43" s="126">
        <f t="shared" si="76"/>
        <v>6.5448184771356152E-2</v>
      </c>
      <c r="CF43" s="123">
        <f t="shared" si="76"/>
        <v>6.3081215127092374E-2</v>
      </c>
      <c r="CG43" s="124">
        <f t="shared" si="76"/>
        <v>0.10740676720971434</v>
      </c>
      <c r="CH43" s="125">
        <f t="shared" si="76"/>
        <v>6.1916291940505012E-2</v>
      </c>
      <c r="CI43" s="123">
        <f t="shared" si="76"/>
        <v>5.5584774399176549E-2</v>
      </c>
      <c r="CJ43" s="129">
        <f t="shared" ref="CJ43" si="77">AB43/AB64</f>
        <v>6.5039674201262776E-2</v>
      </c>
      <c r="CK43" s="130">
        <f t="shared" ref="CK43" si="78">AC43/AC64</f>
        <v>6.3082341327934832E-2</v>
      </c>
    </row>
    <row r="44" spans="1:93" ht="13.8" thickTop="1" x14ac:dyDescent="0.25">
      <c r="A44" s="139" t="s">
        <v>20</v>
      </c>
      <c r="B44" s="266">
        <v>1809</v>
      </c>
      <c r="C44" s="267">
        <v>1420.9</v>
      </c>
      <c r="D44" s="268">
        <v>902</v>
      </c>
      <c r="E44" s="269">
        <v>843.4</v>
      </c>
      <c r="F44" s="266">
        <v>1781</v>
      </c>
      <c r="G44" s="270">
        <v>1191.7</v>
      </c>
      <c r="H44" s="268">
        <v>2178</v>
      </c>
      <c r="I44" s="269">
        <v>2166.3000000000002</v>
      </c>
      <c r="J44" s="266">
        <v>160</v>
      </c>
      <c r="K44" s="270">
        <v>711.3</v>
      </c>
      <c r="L44" s="268">
        <v>840</v>
      </c>
      <c r="M44" s="266">
        <v>1539.9</v>
      </c>
      <c r="N44" s="271">
        <v>2159</v>
      </c>
      <c r="O44" s="272">
        <v>2553.4</v>
      </c>
      <c r="P44" s="266">
        <v>1265</v>
      </c>
      <c r="Q44" s="270">
        <v>1237.8</v>
      </c>
      <c r="R44" s="268">
        <v>2004</v>
      </c>
      <c r="S44" s="269">
        <v>1532.8</v>
      </c>
      <c r="T44" s="266">
        <v>371</v>
      </c>
      <c r="U44" s="270">
        <v>703.4</v>
      </c>
      <c r="V44" s="268">
        <v>1141</v>
      </c>
      <c r="W44" s="269">
        <v>1839</v>
      </c>
      <c r="X44" s="266">
        <v>1169</v>
      </c>
      <c r="Y44" s="270">
        <v>1027.5999999999999</v>
      </c>
      <c r="Z44" s="268">
        <v>2832</v>
      </c>
      <c r="AA44" s="266">
        <v>2545.5</v>
      </c>
      <c r="AB44" s="286">
        <f t="shared" si="37"/>
        <v>18611</v>
      </c>
      <c r="AC44" s="287">
        <f t="shared" si="68"/>
        <v>19312.999999999996</v>
      </c>
      <c r="BI44" s="139" t="s">
        <v>20</v>
      </c>
      <c r="BJ44" s="123">
        <f t="shared" ref="BJ44:CI44" si="79">B44/B64</f>
        <v>6.5158664409465841E-2</v>
      </c>
      <c r="BK44" s="124">
        <f t="shared" si="79"/>
        <v>4.6708326895830814E-2</v>
      </c>
      <c r="BL44" s="125">
        <f t="shared" si="79"/>
        <v>7.1124428323608269E-2</v>
      </c>
      <c r="BM44" s="126">
        <f t="shared" si="79"/>
        <v>6.8718834533780929E-2</v>
      </c>
      <c r="BN44" s="123">
        <f t="shared" si="79"/>
        <v>8.7303921568627457E-2</v>
      </c>
      <c r="BO44" s="124">
        <f t="shared" si="79"/>
        <v>4.5983708717109703E-2</v>
      </c>
      <c r="BP44" s="125">
        <f t="shared" si="79"/>
        <v>5.917995815558514E-2</v>
      </c>
      <c r="BQ44" s="126">
        <f t="shared" si="79"/>
        <v>4.9625682659531586E-2</v>
      </c>
      <c r="BR44" s="123">
        <f t="shared" si="79"/>
        <v>2.7739251040221916E-2</v>
      </c>
      <c r="BS44" s="124">
        <f t="shared" si="79"/>
        <v>0.12323071325860602</v>
      </c>
      <c r="BT44" s="125">
        <f t="shared" si="79"/>
        <v>4.8456879146235941E-2</v>
      </c>
      <c r="BU44" s="123">
        <f t="shared" si="79"/>
        <v>8.7914409193932369E-2</v>
      </c>
      <c r="BV44" s="127">
        <f t="shared" si="79"/>
        <v>5.7275500729539727E-2</v>
      </c>
      <c r="BW44" s="128">
        <f t="shared" si="79"/>
        <v>7.3473639382377151E-2</v>
      </c>
      <c r="BX44" s="123">
        <f t="shared" si="79"/>
        <v>6.3145809414466125E-2</v>
      </c>
      <c r="BY44" s="124">
        <f t="shared" si="79"/>
        <v>7.6736616967855928E-2</v>
      </c>
      <c r="BZ44" s="125">
        <f t="shared" si="79"/>
        <v>7.1319264030748425E-2</v>
      </c>
      <c r="CA44" s="126">
        <f t="shared" si="79"/>
        <v>6.0322232804149514E-2</v>
      </c>
      <c r="CB44" s="123">
        <f t="shared" si="79"/>
        <v>6.1802432117274694E-2</v>
      </c>
      <c r="CC44" s="124">
        <f t="shared" si="79"/>
        <v>0.12949905186221619</v>
      </c>
      <c r="CD44" s="125">
        <f t="shared" si="79"/>
        <v>4.6542932898225579E-2</v>
      </c>
      <c r="CE44" s="126">
        <f t="shared" si="79"/>
        <v>6.5648091957305532E-2</v>
      </c>
      <c r="CF44" s="123">
        <f t="shared" si="79"/>
        <v>6.0394709650754289E-2</v>
      </c>
      <c r="CG44" s="124">
        <f t="shared" si="79"/>
        <v>0.11101508145715394</v>
      </c>
      <c r="CH44" s="125">
        <f t="shared" si="79"/>
        <v>6.5306122448979598E-2</v>
      </c>
      <c r="CI44" s="123">
        <f t="shared" si="79"/>
        <v>5.7458291668265549E-2</v>
      </c>
      <c r="CJ44" s="129">
        <f t="shared" ref="CJ44" si="80">AB44/AB64</f>
        <v>6.2074532131266742E-2</v>
      </c>
      <c r="CK44" s="130">
        <f t="shared" ref="CK44" si="81">AC44/AC64</f>
        <v>6.4624934121918373E-2</v>
      </c>
    </row>
    <row r="45" spans="1:93" ht="13.8" thickBot="1" x14ac:dyDescent="0.3">
      <c r="A45" s="131" t="s">
        <v>21</v>
      </c>
      <c r="B45" s="273">
        <v>1991</v>
      </c>
      <c r="C45" s="274">
        <v>1260.7</v>
      </c>
      <c r="D45" s="275">
        <v>933</v>
      </c>
      <c r="E45" s="276">
        <v>622.79999999999995</v>
      </c>
      <c r="F45" s="273">
        <v>1600</v>
      </c>
      <c r="G45" s="277">
        <v>978.2</v>
      </c>
      <c r="H45" s="275">
        <v>2420</v>
      </c>
      <c r="I45" s="276">
        <v>1959.7</v>
      </c>
      <c r="J45" s="273">
        <v>181</v>
      </c>
      <c r="K45" s="277">
        <v>554.6</v>
      </c>
      <c r="L45" s="275">
        <v>745</v>
      </c>
      <c r="M45" s="273">
        <v>1597.9</v>
      </c>
      <c r="N45" s="278">
        <v>2007</v>
      </c>
      <c r="O45" s="279">
        <v>2371</v>
      </c>
      <c r="P45" s="273">
        <v>1168</v>
      </c>
      <c r="Q45" s="277">
        <v>992.3</v>
      </c>
      <c r="R45" s="275">
        <v>1812</v>
      </c>
      <c r="S45" s="276">
        <v>1420.5</v>
      </c>
      <c r="T45" s="273">
        <v>250</v>
      </c>
      <c r="U45" s="277">
        <v>503.6</v>
      </c>
      <c r="V45" s="275">
        <v>837</v>
      </c>
      <c r="W45" s="276">
        <v>1840</v>
      </c>
      <c r="X45" s="273">
        <v>968</v>
      </c>
      <c r="Y45" s="277">
        <v>769.9</v>
      </c>
      <c r="Z45" s="275">
        <v>2417</v>
      </c>
      <c r="AA45" s="273">
        <v>2123.9</v>
      </c>
      <c r="AB45" s="286">
        <f t="shared" si="37"/>
        <v>17329</v>
      </c>
      <c r="AC45" s="287">
        <f t="shared" si="68"/>
        <v>16995.099999999999</v>
      </c>
      <c r="AE45" t="s">
        <v>85</v>
      </c>
      <c r="BI45" s="131" t="s">
        <v>21</v>
      </c>
      <c r="BJ45" s="123">
        <f t="shared" ref="BJ45:CI45" si="82">B45/B64</f>
        <v>7.1714151928826131E-2</v>
      </c>
      <c r="BK45" s="124">
        <f t="shared" si="82"/>
        <v>4.1442175886813926E-2</v>
      </c>
      <c r="BL45" s="125">
        <f t="shared" si="82"/>
        <v>7.3568837722756658E-2</v>
      </c>
      <c r="BM45" s="126">
        <f t="shared" si="82"/>
        <v>5.074471205553565E-2</v>
      </c>
      <c r="BN45" s="123">
        <f t="shared" si="82"/>
        <v>7.8431372549019607E-2</v>
      </c>
      <c r="BO45" s="124">
        <f t="shared" si="82"/>
        <v>3.7745459316167421E-2</v>
      </c>
      <c r="BP45" s="125">
        <f t="shared" si="82"/>
        <v>6.5755509061761266E-2</v>
      </c>
      <c r="BQ45" s="126">
        <f t="shared" si="82"/>
        <v>4.4892882014441235E-2</v>
      </c>
      <c r="BR45" s="123">
        <f t="shared" si="82"/>
        <v>3.138002773925104E-2</v>
      </c>
      <c r="BS45" s="124">
        <f t="shared" si="82"/>
        <v>9.6082881446960366E-2</v>
      </c>
      <c r="BT45" s="125">
        <f t="shared" si="82"/>
        <v>4.2976636861840209E-2</v>
      </c>
      <c r="BU45" s="123">
        <f t="shared" si="82"/>
        <v>9.1225686376378026E-2</v>
      </c>
      <c r="BV45" s="127">
        <f t="shared" si="82"/>
        <v>5.3243135694389175E-2</v>
      </c>
      <c r="BW45" s="128">
        <f t="shared" si="82"/>
        <v>6.8225111214700485E-2</v>
      </c>
      <c r="BX45" s="123">
        <f t="shared" si="82"/>
        <v>5.8303798732092051E-2</v>
      </c>
      <c r="BY45" s="124">
        <f t="shared" si="82"/>
        <v>6.1517001952822288E-2</v>
      </c>
      <c r="BZ45" s="125">
        <f t="shared" si="82"/>
        <v>6.4486280650556962E-2</v>
      </c>
      <c r="CA45" s="126">
        <f t="shared" si="82"/>
        <v>5.5902747715484334E-2</v>
      </c>
      <c r="CB45" s="123">
        <f t="shared" si="82"/>
        <v>4.164584374479427E-2</v>
      </c>
      <c r="CC45" s="124">
        <f t="shared" si="82"/>
        <v>9.271498794116019E-2</v>
      </c>
      <c r="CD45" s="125">
        <f t="shared" si="82"/>
        <v>3.4142361819294309E-2</v>
      </c>
      <c r="CE45" s="126">
        <f t="shared" si="82"/>
        <v>6.5683789669082199E-2</v>
      </c>
      <c r="CF45" s="123">
        <f t="shared" si="82"/>
        <v>5.0010332713370534E-2</v>
      </c>
      <c r="CG45" s="124">
        <f t="shared" si="82"/>
        <v>8.3174884404304039E-2</v>
      </c>
      <c r="CH45" s="125">
        <f t="shared" si="82"/>
        <v>5.5736192782197623E-2</v>
      </c>
      <c r="CI45" s="123">
        <f t="shared" si="82"/>
        <v>4.7941726841182163E-2</v>
      </c>
      <c r="CJ45" s="129">
        <f t="shared" ref="CJ45" si="83">AB45/AB64</f>
        <v>5.7798590473522184E-2</v>
      </c>
      <c r="CK45" s="130">
        <f t="shared" ref="CK45" si="84">AC45/AC64</f>
        <v>5.6868804323275256E-2</v>
      </c>
    </row>
    <row r="46" spans="1:93" ht="14.4" thickTop="1" thickBot="1" x14ac:dyDescent="0.3">
      <c r="A46" s="139" t="s">
        <v>22</v>
      </c>
      <c r="B46" s="187">
        <v>1732</v>
      </c>
      <c r="C46" s="188">
        <v>1488.2</v>
      </c>
      <c r="D46" s="189">
        <v>876</v>
      </c>
      <c r="E46" s="190">
        <v>535.4</v>
      </c>
      <c r="F46" s="187">
        <v>1370</v>
      </c>
      <c r="G46" s="191">
        <v>795.6</v>
      </c>
      <c r="H46" s="189">
        <v>2254</v>
      </c>
      <c r="I46" s="190">
        <v>1949.6</v>
      </c>
      <c r="J46" s="187">
        <v>165</v>
      </c>
      <c r="K46" s="191">
        <v>573.4</v>
      </c>
      <c r="L46" s="189">
        <v>538</v>
      </c>
      <c r="M46" s="187">
        <v>1519.2</v>
      </c>
      <c r="N46" s="192">
        <v>1621</v>
      </c>
      <c r="O46" s="193">
        <v>2530.9</v>
      </c>
      <c r="P46" s="187">
        <v>1141</v>
      </c>
      <c r="Q46" s="191">
        <v>752.8</v>
      </c>
      <c r="R46" s="189">
        <v>1842</v>
      </c>
      <c r="S46" s="190">
        <v>1186.8</v>
      </c>
      <c r="T46" s="187">
        <v>197</v>
      </c>
      <c r="U46" s="191">
        <v>352.3</v>
      </c>
      <c r="V46" s="189">
        <v>787</v>
      </c>
      <c r="W46" s="190">
        <v>2324.6</v>
      </c>
      <c r="X46" s="187">
        <v>945</v>
      </c>
      <c r="Y46" s="191">
        <v>586.4</v>
      </c>
      <c r="Z46" s="189">
        <v>2611</v>
      </c>
      <c r="AA46" s="187">
        <v>2151.6999999999998</v>
      </c>
      <c r="AB46" s="162">
        <f t="shared" si="37"/>
        <v>16079</v>
      </c>
      <c r="AC46" s="165">
        <f t="shared" si="68"/>
        <v>16746.899999999998</v>
      </c>
      <c r="AE46" s="292" t="s">
        <v>0</v>
      </c>
      <c r="AF46" s="290" t="s">
        <v>1</v>
      </c>
      <c r="AG46" s="291"/>
      <c r="AH46" s="290" t="s">
        <v>2</v>
      </c>
      <c r="AI46" s="291"/>
      <c r="AJ46" s="290" t="s">
        <v>3</v>
      </c>
      <c r="AK46" s="291"/>
      <c r="AL46" s="290" t="s">
        <v>4</v>
      </c>
      <c r="AM46" s="291"/>
      <c r="AN46" s="290" t="s">
        <v>5</v>
      </c>
      <c r="AO46" s="291"/>
      <c r="AP46" s="290" t="s">
        <v>6</v>
      </c>
      <c r="AQ46" s="291"/>
      <c r="AR46" s="290" t="s">
        <v>7</v>
      </c>
      <c r="AS46" s="291"/>
      <c r="AT46" s="290" t="s">
        <v>8</v>
      </c>
      <c r="AU46" s="291"/>
      <c r="AV46" s="290" t="s">
        <v>9</v>
      </c>
      <c r="AW46" s="291"/>
      <c r="AX46" s="290" t="s">
        <v>10</v>
      </c>
      <c r="AY46" s="291"/>
      <c r="AZ46" s="290" t="s">
        <v>11</v>
      </c>
      <c r="BA46" s="291"/>
      <c r="BB46" s="290" t="s">
        <v>12</v>
      </c>
      <c r="BC46" s="291"/>
      <c r="BD46" s="297" t="s">
        <v>40</v>
      </c>
      <c r="BE46" s="298"/>
      <c r="BF46" s="295" t="s">
        <v>41</v>
      </c>
      <c r="BG46" s="296"/>
      <c r="BI46" s="139" t="s">
        <v>22</v>
      </c>
      <c r="BJ46" s="123">
        <f t="shared" ref="BJ46:CI46" si="85">B46/B64</f>
        <v>6.2385188920505708E-2</v>
      </c>
      <c r="BK46" s="124">
        <f t="shared" si="85"/>
        <v>4.8920636277271737E-2</v>
      </c>
      <c r="BL46" s="125">
        <f t="shared" si="85"/>
        <v>6.9074278504967668E-2</v>
      </c>
      <c r="BM46" s="126">
        <f t="shared" si="85"/>
        <v>4.3623504872404927E-2</v>
      </c>
      <c r="BN46" s="123">
        <f t="shared" si="85"/>
        <v>6.7156862745098037E-2</v>
      </c>
      <c r="BO46" s="124">
        <f t="shared" si="85"/>
        <v>3.0699537346087508E-2</v>
      </c>
      <c r="BP46" s="125">
        <f t="shared" si="85"/>
        <v>6.1245007200499961E-2</v>
      </c>
      <c r="BQ46" s="126">
        <f t="shared" si="85"/>
        <v>4.4661510830920355E-2</v>
      </c>
      <c r="BR46" s="123">
        <f t="shared" si="85"/>
        <v>2.860610263522885E-2</v>
      </c>
      <c r="BS46" s="124">
        <f t="shared" si="85"/>
        <v>9.9339928275670869E-2</v>
      </c>
      <c r="BT46" s="125">
        <f t="shared" si="85"/>
        <v>3.1035477357946352E-2</v>
      </c>
      <c r="BU46" s="123">
        <f t="shared" si="85"/>
        <v>8.6732625785714695E-2</v>
      </c>
      <c r="BV46" s="127">
        <f t="shared" si="85"/>
        <v>4.3003050802493697E-2</v>
      </c>
      <c r="BW46" s="128">
        <f t="shared" si="85"/>
        <v>7.2826205809061767E-2</v>
      </c>
      <c r="BX46" s="123">
        <f t="shared" si="85"/>
        <v>5.6956022562771429E-2</v>
      </c>
      <c r="BY46" s="124">
        <f t="shared" si="85"/>
        <v>4.6669353088868909E-2</v>
      </c>
      <c r="BZ46" s="125">
        <f t="shared" si="85"/>
        <v>6.5553934303711869E-2</v>
      </c>
      <c r="CA46" s="126">
        <f t="shared" si="85"/>
        <v>4.670565363515438E-2</v>
      </c>
      <c r="CB46" s="123">
        <f t="shared" si="85"/>
        <v>3.2816924870897886E-2</v>
      </c>
      <c r="CC46" s="124">
        <f t="shared" si="85"/>
        <v>6.4859988585525677E-2</v>
      </c>
      <c r="CD46" s="125">
        <f t="shared" si="85"/>
        <v>3.2102794207627981E-2</v>
      </c>
      <c r="CE46" s="126">
        <f t="shared" si="85"/>
        <v>8.2982900796058953E-2</v>
      </c>
      <c r="CF46" s="123">
        <f t="shared" si="85"/>
        <v>4.8822070675759457E-2</v>
      </c>
      <c r="CG46" s="124">
        <f t="shared" si="85"/>
        <v>6.3350762715526546E-2</v>
      </c>
      <c r="CH46" s="125">
        <f t="shared" si="85"/>
        <v>6.0209846650524618E-2</v>
      </c>
      <c r="CI46" s="123">
        <f t="shared" si="85"/>
        <v>4.8569242263840885E-2</v>
      </c>
      <c r="CJ46" s="129">
        <f t="shared" ref="CJ46" si="86">AB46/AB64</f>
        <v>5.3629380588825853E-2</v>
      </c>
      <c r="CK46" s="130">
        <f t="shared" ref="CK46" si="87">AC46/AC64</f>
        <v>5.6038280393846361E-2</v>
      </c>
    </row>
    <row r="47" spans="1:93" ht="15" thickTop="1" thickBot="1" x14ac:dyDescent="0.35">
      <c r="A47" s="131" t="s">
        <v>23</v>
      </c>
      <c r="B47" s="180">
        <v>1534</v>
      </c>
      <c r="C47" s="181">
        <v>1469.1</v>
      </c>
      <c r="D47" s="182">
        <v>729</v>
      </c>
      <c r="E47" s="183">
        <v>492.3</v>
      </c>
      <c r="F47" s="180">
        <v>1213</v>
      </c>
      <c r="G47" s="184">
        <v>843.5</v>
      </c>
      <c r="H47" s="182">
        <v>2085</v>
      </c>
      <c r="I47" s="183">
        <v>1789.3</v>
      </c>
      <c r="J47" s="180">
        <v>205</v>
      </c>
      <c r="K47" s="184">
        <v>489.3</v>
      </c>
      <c r="L47" s="182">
        <v>493</v>
      </c>
      <c r="M47" s="180">
        <v>1208.8</v>
      </c>
      <c r="N47" s="185">
        <v>1631</v>
      </c>
      <c r="O47" s="186">
        <v>1909.3</v>
      </c>
      <c r="P47" s="180">
        <v>1044</v>
      </c>
      <c r="Q47" s="184">
        <v>676.5</v>
      </c>
      <c r="R47" s="182">
        <v>1679</v>
      </c>
      <c r="S47" s="183">
        <v>1056.7</v>
      </c>
      <c r="T47" s="180">
        <v>170</v>
      </c>
      <c r="U47" s="184">
        <v>271.10000000000002</v>
      </c>
      <c r="V47" s="182">
        <v>617</v>
      </c>
      <c r="W47" s="183">
        <v>1914.2</v>
      </c>
      <c r="X47" s="180">
        <v>880</v>
      </c>
      <c r="Y47" s="184">
        <v>382.3</v>
      </c>
      <c r="Z47" s="182">
        <v>2459</v>
      </c>
      <c r="AA47" s="180">
        <v>2032.6</v>
      </c>
      <c r="AB47" s="162">
        <f t="shared" si="37"/>
        <v>14739</v>
      </c>
      <c r="AC47" s="165">
        <f t="shared" si="68"/>
        <v>14535.000000000002</v>
      </c>
      <c r="AE47" s="293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68" t="s">
        <v>14</v>
      </c>
      <c r="BG47" s="169" t="s">
        <v>15</v>
      </c>
      <c r="BI47" s="131" t="s">
        <v>23</v>
      </c>
      <c r="BJ47" s="123">
        <f t="shared" ref="BJ47:CI47" si="88">B47/B64</f>
        <v>5.5253394806036811E-2</v>
      </c>
      <c r="BK47" s="124">
        <f t="shared" si="88"/>
        <v>4.8292774328006924E-2</v>
      </c>
      <c r="BL47" s="125">
        <f t="shared" si="88"/>
        <v>5.7483046838038163E-2</v>
      </c>
      <c r="BM47" s="126">
        <f t="shared" si="88"/>
        <v>4.011178828667341E-2</v>
      </c>
      <c r="BN47" s="123">
        <f t="shared" si="88"/>
        <v>5.9460784313725493E-2</v>
      </c>
      <c r="BO47" s="124">
        <f t="shared" si="88"/>
        <v>3.2547837797165427E-2</v>
      </c>
      <c r="BP47" s="125">
        <f t="shared" si="88"/>
        <v>5.6652990245360434E-2</v>
      </c>
      <c r="BQ47" s="126">
        <f t="shared" si="88"/>
        <v>4.0989352343950451E-2</v>
      </c>
      <c r="BR47" s="123">
        <f t="shared" si="88"/>
        <v>3.5540915395284325E-2</v>
      </c>
      <c r="BS47" s="124">
        <f t="shared" si="88"/>
        <v>8.4769841132343496E-2</v>
      </c>
      <c r="BT47" s="125">
        <f t="shared" si="88"/>
        <v>2.8439573117969425E-2</v>
      </c>
      <c r="BU47" s="123">
        <f t="shared" si="88"/>
        <v>6.9011583761039955E-2</v>
      </c>
      <c r="BV47" s="127">
        <f t="shared" si="88"/>
        <v>4.326833797585887E-2</v>
      </c>
      <c r="BW47" s="128">
        <f t="shared" si="88"/>
        <v>5.4939774290268931E-2</v>
      </c>
      <c r="BX47" s="123">
        <f t="shared" si="88"/>
        <v>5.2114011880397347E-2</v>
      </c>
      <c r="BY47" s="124">
        <f t="shared" si="88"/>
        <v>4.1939183534298381E-2</v>
      </c>
      <c r="BZ47" s="125">
        <f t="shared" si="88"/>
        <v>5.9753016121570163E-2</v>
      </c>
      <c r="CA47" s="126">
        <f t="shared" si="88"/>
        <v>4.1585662450511998E-2</v>
      </c>
      <c r="CB47" s="123">
        <f t="shared" si="88"/>
        <v>2.8319173746460102E-2</v>
      </c>
      <c r="CC47" s="124">
        <f t="shared" si="88"/>
        <v>4.9910709354345766E-2</v>
      </c>
      <c r="CD47" s="125">
        <f t="shared" si="88"/>
        <v>2.5168264327962472E-2</v>
      </c>
      <c r="CE47" s="126">
        <f t="shared" si="88"/>
        <v>6.8332559882911495E-2</v>
      </c>
      <c r="CF47" s="123">
        <f t="shared" si="88"/>
        <v>4.5463938830336843E-2</v>
      </c>
      <c r="CG47" s="124">
        <f t="shared" si="88"/>
        <v>4.1301153796292289E-2</v>
      </c>
      <c r="CH47" s="125">
        <f t="shared" si="88"/>
        <v>5.6704715784618935E-2</v>
      </c>
      <c r="CI47" s="123">
        <f t="shared" si="88"/>
        <v>4.5880857845184267E-2</v>
      </c>
      <c r="CJ47" s="129">
        <f t="shared" ref="CJ47" si="89">AB47/AB64</f>
        <v>4.9159987592431384E-2</v>
      </c>
      <c r="CK47" s="130">
        <f t="shared" ref="CK47" si="90">AC47/AC64</f>
        <v>4.8636846552171271E-2</v>
      </c>
    </row>
    <row r="48" spans="1:93" ht="13.8" thickTop="1" x14ac:dyDescent="0.25">
      <c r="A48" s="139" t="s">
        <v>24</v>
      </c>
      <c r="B48" s="194">
        <v>1721</v>
      </c>
      <c r="C48" s="188">
        <v>1605.9</v>
      </c>
      <c r="D48" s="189">
        <v>766</v>
      </c>
      <c r="E48" s="190">
        <v>483.8</v>
      </c>
      <c r="F48" s="187">
        <v>1359</v>
      </c>
      <c r="G48" s="191">
        <v>689.1</v>
      </c>
      <c r="H48" s="189">
        <v>2240</v>
      </c>
      <c r="I48" s="190">
        <v>1922.3</v>
      </c>
      <c r="J48" s="187">
        <v>213</v>
      </c>
      <c r="K48" s="191">
        <v>415.6</v>
      </c>
      <c r="L48" s="189">
        <v>462</v>
      </c>
      <c r="M48" s="187">
        <v>1367.1</v>
      </c>
      <c r="N48" s="192">
        <v>1530</v>
      </c>
      <c r="O48" s="195">
        <v>2224.5</v>
      </c>
      <c r="P48" s="187">
        <v>1138</v>
      </c>
      <c r="Q48" s="191">
        <v>614.20000000000005</v>
      </c>
      <c r="R48" s="189">
        <v>1671</v>
      </c>
      <c r="S48" s="190">
        <v>964.7</v>
      </c>
      <c r="T48" s="187">
        <v>188</v>
      </c>
      <c r="U48" s="191">
        <v>242.3</v>
      </c>
      <c r="V48" s="189">
        <v>820</v>
      </c>
      <c r="W48" s="196">
        <v>2133.1</v>
      </c>
      <c r="X48" s="187">
        <v>968</v>
      </c>
      <c r="Y48" s="191">
        <v>429.7</v>
      </c>
      <c r="Z48" s="189">
        <v>2531</v>
      </c>
      <c r="AA48" s="187">
        <v>2356.6</v>
      </c>
      <c r="AB48" s="162">
        <f t="shared" si="37"/>
        <v>15607</v>
      </c>
      <c r="AC48" s="165">
        <f t="shared" si="68"/>
        <v>15448.900000000003</v>
      </c>
      <c r="AE48" s="254" t="str">
        <f>$AE$17</f>
        <v>17:00 - 17:59</v>
      </c>
      <c r="AF48" s="120">
        <f t="shared" ref="AF48:AO49" si="91">SUMIF($A$9:$A$32,$AE48,B$40:B$63)</f>
        <v>2020</v>
      </c>
      <c r="AG48" s="177">
        <f t="shared" si="91"/>
        <v>2749.5</v>
      </c>
      <c r="AH48" s="121">
        <f t="shared" si="91"/>
        <v>929</v>
      </c>
      <c r="AI48" s="172">
        <f t="shared" si="91"/>
        <v>994.5</v>
      </c>
      <c r="AJ48" s="120">
        <f t="shared" si="91"/>
        <v>1155</v>
      </c>
      <c r="AK48" s="122">
        <f t="shared" si="91"/>
        <v>3197.7</v>
      </c>
      <c r="AL48" s="121">
        <f t="shared" si="91"/>
        <v>2637</v>
      </c>
      <c r="AM48" s="172">
        <f t="shared" si="91"/>
        <v>4599.2</v>
      </c>
      <c r="AN48" s="120">
        <f t="shared" si="91"/>
        <v>825</v>
      </c>
      <c r="AO48" s="122">
        <f t="shared" si="91"/>
        <v>235.1</v>
      </c>
      <c r="AP48" s="121">
        <f t="shared" ref="AP48:AY49" si="92">SUMIF($A$9:$A$32,$AE48,L$40:L$63)</f>
        <v>1995</v>
      </c>
      <c r="AQ48" s="120">
        <f t="shared" si="92"/>
        <v>849.4</v>
      </c>
      <c r="AR48" s="171">
        <f t="shared" si="92"/>
        <v>3693</v>
      </c>
      <c r="AS48" s="173">
        <f t="shared" si="92"/>
        <v>2460.1</v>
      </c>
      <c r="AT48" s="120">
        <f t="shared" si="92"/>
        <v>1721</v>
      </c>
      <c r="AU48" s="122">
        <f t="shared" si="92"/>
        <v>1392.6</v>
      </c>
      <c r="AV48" s="121">
        <f t="shared" si="92"/>
        <v>2190</v>
      </c>
      <c r="AW48" s="172">
        <f t="shared" si="92"/>
        <v>2504.1</v>
      </c>
      <c r="AX48" s="120">
        <f t="shared" si="92"/>
        <v>871</v>
      </c>
      <c r="AY48" s="122">
        <f t="shared" si="92"/>
        <v>240.1</v>
      </c>
      <c r="AZ48" s="121">
        <f t="shared" ref="AZ48:BE49" si="93">SUMIF($A$9:$A$32,$AE48,V$40:V$63)</f>
        <v>2674</v>
      </c>
      <c r="BA48" s="172">
        <f t="shared" si="93"/>
        <v>1781.9</v>
      </c>
      <c r="BB48" s="120">
        <f t="shared" si="93"/>
        <v>2306</v>
      </c>
      <c r="BC48" s="122">
        <f t="shared" si="93"/>
        <v>608.29999999999995</v>
      </c>
      <c r="BD48" s="21">
        <f t="shared" si="93"/>
        <v>3308</v>
      </c>
      <c r="BE48" s="176">
        <f t="shared" si="93"/>
        <v>4511.3</v>
      </c>
      <c r="BF48" s="162">
        <f>AF48+AH48+AJ48+AL48+AN48+AP48+AR48+AT48+AV48+AX48+AZ48+BB48+BD48</f>
        <v>26324</v>
      </c>
      <c r="BG48" s="163">
        <f>AG48+AI48+AK48+AM48+AO48+AQ48+AS48+AU48+AW48+AY48+BA48+BC48+BE48</f>
        <v>26123.799999999996</v>
      </c>
      <c r="BI48" s="139" t="s">
        <v>24</v>
      </c>
      <c r="BJ48" s="123">
        <f t="shared" ref="BJ48:CI48" si="94">B48/B64</f>
        <v>6.1988978136368549E-2</v>
      </c>
      <c r="BK48" s="124">
        <f t="shared" si="94"/>
        <v>5.2789712268291017E-2</v>
      </c>
      <c r="BL48" s="125">
        <f t="shared" si="94"/>
        <v>6.0400567733795929E-2</v>
      </c>
      <c r="BM48" s="126">
        <f t="shared" si="94"/>
        <v>3.9419222370693882E-2</v>
      </c>
      <c r="BN48" s="123">
        <f t="shared" si="94"/>
        <v>6.6617647058823531E-2</v>
      </c>
      <c r="BO48" s="124">
        <f t="shared" si="94"/>
        <v>2.6590059307678358E-2</v>
      </c>
      <c r="BP48" s="125">
        <f t="shared" si="94"/>
        <v>6.0864603429068284E-2</v>
      </c>
      <c r="BQ48" s="126">
        <f t="shared" si="94"/>
        <v>4.4036121394274826E-2</v>
      </c>
      <c r="BR48" s="123">
        <f t="shared" si="94"/>
        <v>3.6927877947295421E-2</v>
      </c>
      <c r="BS48" s="124">
        <f t="shared" si="94"/>
        <v>7.2001524575111303E-2</v>
      </c>
      <c r="BT48" s="125">
        <f t="shared" si="94"/>
        <v>2.6651283530429767E-2</v>
      </c>
      <c r="BU48" s="123">
        <f t="shared" si="94"/>
        <v>7.8049086829680453E-2</v>
      </c>
      <c r="BV48" s="127">
        <f t="shared" si="94"/>
        <v>4.0588937524870673E-2</v>
      </c>
      <c r="BW48" s="128">
        <f t="shared" si="94"/>
        <v>6.4009599281780363E-2</v>
      </c>
      <c r="BX48" s="123">
        <f t="shared" si="94"/>
        <v>5.6806269655069137E-2</v>
      </c>
      <c r="BY48" s="124">
        <f t="shared" si="94"/>
        <v>3.8076934998915103E-2</v>
      </c>
      <c r="BZ48" s="125">
        <f t="shared" si="94"/>
        <v>5.946830848072885E-2</v>
      </c>
      <c r="CA48" s="126">
        <f t="shared" si="94"/>
        <v>3.7965069145461272E-2</v>
      </c>
      <c r="CB48" s="123">
        <f t="shared" si="94"/>
        <v>3.1317674496085288E-2</v>
      </c>
      <c r="CC48" s="124">
        <f t="shared" si="94"/>
        <v>4.4608501942301655E-2</v>
      </c>
      <c r="CD48" s="125">
        <f t="shared" si="94"/>
        <v>3.3448908831327756E-2</v>
      </c>
      <c r="CE48" s="126">
        <f t="shared" si="94"/>
        <v>7.6146788990825678E-2</v>
      </c>
      <c r="CF48" s="123">
        <f t="shared" si="94"/>
        <v>5.0010332713370534E-2</v>
      </c>
      <c r="CG48" s="124">
        <f t="shared" si="94"/>
        <v>4.6421935093556882E-2</v>
      </c>
      <c r="CH48" s="125">
        <f t="shared" si="94"/>
        <v>5.8365040931626887E-2</v>
      </c>
      <c r="CI48" s="123">
        <f t="shared" si="94"/>
        <v>5.3194346943796732E-2</v>
      </c>
      <c r="CJ48" s="129">
        <f t="shared" ref="CJ48" si="95">AB48/AB64</f>
        <v>5.2055086936364514E-2</v>
      </c>
      <c r="CK48" s="130">
        <f t="shared" ref="CK48" si="96">AC48/AC64</f>
        <v>5.1694928015124791E-2</v>
      </c>
    </row>
    <row r="49" spans="1:89" x14ac:dyDescent="0.25">
      <c r="A49" s="131" t="s">
        <v>25</v>
      </c>
      <c r="B49" s="197">
        <v>1719</v>
      </c>
      <c r="C49" s="181">
        <v>1733.3</v>
      </c>
      <c r="D49" s="182">
        <v>787</v>
      </c>
      <c r="E49" s="183">
        <v>539.79999999999995</v>
      </c>
      <c r="F49" s="180">
        <v>1164</v>
      </c>
      <c r="G49" s="184">
        <v>938.3</v>
      </c>
      <c r="H49" s="182">
        <v>2308</v>
      </c>
      <c r="I49" s="183">
        <v>2138.3000000000002</v>
      </c>
      <c r="J49" s="180">
        <v>300</v>
      </c>
      <c r="K49" s="181">
        <v>318.39999999999998</v>
      </c>
      <c r="L49" s="182">
        <v>642</v>
      </c>
      <c r="M49" s="180">
        <v>1312</v>
      </c>
      <c r="N49" s="185">
        <v>1843</v>
      </c>
      <c r="O49" s="198">
        <v>2030.9</v>
      </c>
      <c r="P49" s="180">
        <v>1183</v>
      </c>
      <c r="Q49" s="181">
        <v>702.2</v>
      </c>
      <c r="R49" s="182">
        <v>1741</v>
      </c>
      <c r="S49" s="183">
        <v>1194.7</v>
      </c>
      <c r="T49" s="189">
        <v>239</v>
      </c>
      <c r="U49" s="180">
        <v>224.3</v>
      </c>
      <c r="V49" s="182">
        <v>927</v>
      </c>
      <c r="W49" s="199">
        <v>2197.8000000000002</v>
      </c>
      <c r="X49" s="180">
        <v>1148</v>
      </c>
      <c r="Y49" s="184">
        <v>366.6</v>
      </c>
      <c r="Z49" s="182">
        <v>2580</v>
      </c>
      <c r="AA49" s="180">
        <v>2438.3000000000002</v>
      </c>
      <c r="AB49" s="162">
        <f t="shared" si="37"/>
        <v>16581</v>
      </c>
      <c r="AC49" s="165">
        <f t="shared" si="68"/>
        <v>16134.900000000001</v>
      </c>
      <c r="AE49" s="256" t="str">
        <f>$AE$18</f>
        <v>18:00 - 18:59</v>
      </c>
      <c r="AF49" s="120">
        <f t="shared" si="91"/>
        <v>1769</v>
      </c>
      <c r="AG49" s="181">
        <f t="shared" si="91"/>
        <v>2783.7</v>
      </c>
      <c r="AH49" s="182">
        <f t="shared" si="91"/>
        <v>712</v>
      </c>
      <c r="AI49" s="183">
        <f t="shared" si="91"/>
        <v>1000.3</v>
      </c>
      <c r="AJ49" s="180">
        <f t="shared" si="91"/>
        <v>996</v>
      </c>
      <c r="AK49" s="184">
        <f t="shared" si="91"/>
        <v>2921.8</v>
      </c>
      <c r="AL49" s="182">
        <f t="shared" si="91"/>
        <v>2444</v>
      </c>
      <c r="AM49" s="183">
        <f t="shared" si="91"/>
        <v>4209.1000000000004</v>
      </c>
      <c r="AN49" s="180">
        <f t="shared" si="91"/>
        <v>522</v>
      </c>
      <c r="AO49" s="184">
        <f t="shared" si="91"/>
        <v>190</v>
      </c>
      <c r="AP49" s="182">
        <f t="shared" si="92"/>
        <v>1731</v>
      </c>
      <c r="AQ49" s="180">
        <f t="shared" si="92"/>
        <v>790.2</v>
      </c>
      <c r="AR49" s="185">
        <f t="shared" si="92"/>
        <v>2917</v>
      </c>
      <c r="AS49" s="186">
        <f t="shared" si="92"/>
        <v>2338.5</v>
      </c>
      <c r="AT49" s="180">
        <f t="shared" si="92"/>
        <v>1498</v>
      </c>
      <c r="AU49" s="184">
        <f t="shared" si="92"/>
        <v>1268.3</v>
      </c>
      <c r="AV49" s="182">
        <f t="shared" si="92"/>
        <v>1809</v>
      </c>
      <c r="AW49" s="183">
        <f t="shared" si="92"/>
        <v>2394.5</v>
      </c>
      <c r="AX49" s="180">
        <f t="shared" si="92"/>
        <v>613</v>
      </c>
      <c r="AY49" s="184">
        <f t="shared" si="92"/>
        <v>219.1</v>
      </c>
      <c r="AZ49" s="182">
        <f t="shared" si="93"/>
        <v>2722</v>
      </c>
      <c r="BA49" s="183">
        <f t="shared" si="93"/>
        <v>1712.4</v>
      </c>
      <c r="BB49" s="180">
        <f t="shared" si="93"/>
        <v>1907</v>
      </c>
      <c r="BC49" s="184">
        <f t="shared" si="93"/>
        <v>620.1</v>
      </c>
      <c r="BD49" s="182">
        <f t="shared" si="93"/>
        <v>3512</v>
      </c>
      <c r="BE49" s="180">
        <f t="shared" si="93"/>
        <v>3744</v>
      </c>
      <c r="BF49" s="164">
        <f>SUM(AF49,AH49,AJ49,AL49,AN49,AP49,AR49,AT49,AV49,AX49,AZ49,BB49,BD49)</f>
        <v>23152</v>
      </c>
      <c r="BG49" s="165">
        <f>SUM(AG49,AI49,AK49,AM49,AO49,AQ49,AS49,AU49,AW49,AY49,BA49,BC49,BE49)</f>
        <v>24192</v>
      </c>
      <c r="BI49" s="131" t="s">
        <v>25</v>
      </c>
      <c r="BJ49" s="123">
        <f t="shared" ref="BJ49:CI49" si="97">B49/B64</f>
        <v>6.1916939811979974E-2</v>
      </c>
      <c r="BK49" s="124">
        <f t="shared" si="97"/>
        <v>5.6977650086947385E-2</v>
      </c>
      <c r="BL49" s="125">
        <f t="shared" si="97"/>
        <v>6.205645797192872E-2</v>
      </c>
      <c r="BM49" s="126">
        <f t="shared" si="97"/>
        <v>4.3982009581853151E-2</v>
      </c>
      <c r="BN49" s="123">
        <f t="shared" si="97"/>
        <v>5.7058823529411766E-2</v>
      </c>
      <c r="BO49" s="124">
        <f t="shared" si="97"/>
        <v>3.6205852051073288E-2</v>
      </c>
      <c r="BP49" s="125">
        <f t="shared" si="97"/>
        <v>6.2712278890307852E-2</v>
      </c>
      <c r="BQ49" s="126">
        <f t="shared" si="97"/>
        <v>4.8984257596305404E-2</v>
      </c>
      <c r="BR49" s="123">
        <f t="shared" si="97"/>
        <v>5.2011095700416086E-2</v>
      </c>
      <c r="BS49" s="124">
        <f t="shared" si="97"/>
        <v>5.5161899481990941E-2</v>
      </c>
      <c r="BT49" s="125">
        <f t="shared" si="97"/>
        <v>3.7034900490337468E-2</v>
      </c>
      <c r="BU49" s="123">
        <f t="shared" si="97"/>
        <v>7.4903373506357077E-2</v>
      </c>
      <c r="BV49" s="127">
        <f t="shared" si="97"/>
        <v>4.8892426051200422E-2</v>
      </c>
      <c r="BW49" s="128">
        <f t="shared" si="97"/>
        <v>5.8438793068720046E-2</v>
      </c>
      <c r="BX49" s="123">
        <f t="shared" si="97"/>
        <v>5.9052563270603507E-2</v>
      </c>
      <c r="BY49" s="124">
        <f t="shared" si="97"/>
        <v>4.3532438548092127E-2</v>
      </c>
      <c r="BZ49" s="125">
        <f t="shared" si="97"/>
        <v>6.195950033809032E-2</v>
      </c>
      <c r="CA49" s="126">
        <f t="shared" si="97"/>
        <v>4.7016552408088094E-2</v>
      </c>
      <c r="CB49" s="123">
        <f t="shared" si="97"/>
        <v>3.9813426620023323E-2</v>
      </c>
      <c r="CC49" s="124">
        <f t="shared" si="97"/>
        <v>4.1294622309774084E-2</v>
      </c>
      <c r="CD49" s="125">
        <f t="shared" si="97"/>
        <v>3.7813583520293695E-2</v>
      </c>
      <c r="CE49" s="126">
        <f t="shared" si="97"/>
        <v>7.8456430942776559E-2</v>
      </c>
      <c r="CF49" s="123">
        <f t="shared" si="97"/>
        <v>5.9309774746848523E-2</v>
      </c>
      <c r="CG49" s="124">
        <f t="shared" si="97"/>
        <v>3.9605030033274272E-2</v>
      </c>
      <c r="CH49" s="125">
        <f t="shared" si="97"/>
        <v>5.9494984434451746E-2</v>
      </c>
      <c r="CI49" s="123">
        <f t="shared" si="97"/>
        <v>5.5038519966502414E-2</v>
      </c>
      <c r="CJ49" s="129">
        <f t="shared" ref="CJ49" si="98">AB49/AB64</f>
        <v>5.5303735278519894E-2</v>
      </c>
      <c r="CK49" s="130">
        <f t="shared" ref="CK49" si="99">AC49/AC64</f>
        <v>5.3990413170597058E-2</v>
      </c>
    </row>
    <row r="50" spans="1:89" ht="13.8" thickBot="1" x14ac:dyDescent="0.3">
      <c r="A50" s="139" t="s">
        <v>26</v>
      </c>
      <c r="B50" s="194">
        <v>1621</v>
      </c>
      <c r="C50" s="188">
        <v>1937.8</v>
      </c>
      <c r="D50" s="189">
        <v>683</v>
      </c>
      <c r="E50" s="190">
        <v>591.9</v>
      </c>
      <c r="F50" s="187">
        <v>1014</v>
      </c>
      <c r="G50" s="191">
        <v>1143.5999999999999</v>
      </c>
      <c r="H50" s="189">
        <v>2346</v>
      </c>
      <c r="I50" s="190">
        <v>2241.3000000000002</v>
      </c>
      <c r="J50" s="187">
        <v>291</v>
      </c>
      <c r="K50" s="188">
        <v>342.4</v>
      </c>
      <c r="L50" s="189">
        <v>695</v>
      </c>
      <c r="M50" s="187">
        <v>1168.5</v>
      </c>
      <c r="N50" s="192">
        <v>1836</v>
      </c>
      <c r="O50" s="195">
        <v>2004.3</v>
      </c>
      <c r="P50" s="187">
        <v>1133</v>
      </c>
      <c r="Q50" s="188">
        <v>773.1</v>
      </c>
      <c r="R50" s="189">
        <v>1726</v>
      </c>
      <c r="S50" s="190">
        <v>1159.5999999999999</v>
      </c>
      <c r="T50" s="187">
        <v>262</v>
      </c>
      <c r="U50" s="191">
        <v>257.39999999999998</v>
      </c>
      <c r="V50" s="189">
        <v>1047</v>
      </c>
      <c r="W50" s="196">
        <v>2019.4</v>
      </c>
      <c r="X50" s="187">
        <v>1029</v>
      </c>
      <c r="Y50" s="191">
        <v>440.7</v>
      </c>
      <c r="Z50" s="189">
        <v>2540</v>
      </c>
      <c r="AA50" s="187">
        <v>2402.9</v>
      </c>
      <c r="AB50" s="162">
        <f t="shared" si="37"/>
        <v>16223</v>
      </c>
      <c r="AC50" s="165">
        <f t="shared" si="68"/>
        <v>16482.900000000001</v>
      </c>
      <c r="AE50" s="254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26</v>
      </c>
      <c r="BJ50" s="123">
        <f t="shared" ref="BJ50:CI50" si="100">B50/B64</f>
        <v>5.8387061916939813E-2</v>
      </c>
      <c r="BK50" s="124">
        <f t="shared" si="100"/>
        <v>6.3700046350018261E-2</v>
      </c>
      <c r="BL50" s="125">
        <f t="shared" si="100"/>
        <v>5.3855858697366345E-2</v>
      </c>
      <c r="BM50" s="126">
        <f t="shared" si="100"/>
        <v>4.8227031255092409E-2</v>
      </c>
      <c r="BN50" s="123">
        <f t="shared" si="100"/>
        <v>4.9705882352941176E-2</v>
      </c>
      <c r="BO50" s="124">
        <f t="shared" si="100"/>
        <v>4.4127690936382191E-2</v>
      </c>
      <c r="BP50" s="125">
        <f t="shared" si="100"/>
        <v>6.3744803412765269E-2</v>
      </c>
      <c r="BQ50" s="126">
        <f t="shared" si="100"/>
        <v>5.1343785507458869E-2</v>
      </c>
      <c r="BR50" s="123">
        <f t="shared" si="100"/>
        <v>5.0450762829403605E-2</v>
      </c>
      <c r="BS50" s="124">
        <f t="shared" si="100"/>
        <v>5.9319831603749054E-2</v>
      </c>
      <c r="BT50" s="125">
        <f t="shared" si="100"/>
        <v>4.00922988174214E-2</v>
      </c>
      <c r="BU50" s="123">
        <f t="shared" si="100"/>
        <v>6.671081702909927E-2</v>
      </c>
      <c r="BV50" s="127">
        <f t="shared" si="100"/>
        <v>4.8706725029844807E-2</v>
      </c>
      <c r="BW50" s="128">
        <f t="shared" si="100"/>
        <v>5.7673382710933863E-2</v>
      </c>
      <c r="BX50" s="123">
        <f t="shared" si="100"/>
        <v>5.6556681475565314E-2</v>
      </c>
      <c r="BY50" s="124">
        <f t="shared" si="100"/>
        <v>4.7927838566690431E-2</v>
      </c>
      <c r="BZ50" s="125">
        <f t="shared" si="100"/>
        <v>6.1425673511512867E-2</v>
      </c>
      <c r="CA50" s="126">
        <f t="shared" si="100"/>
        <v>4.563521735366112E-2</v>
      </c>
      <c r="CB50" s="123">
        <f t="shared" si="100"/>
        <v>4.3644844244544394E-2</v>
      </c>
      <c r="CC50" s="124">
        <f t="shared" si="100"/>
        <v>4.7388478745144222E-2</v>
      </c>
      <c r="CD50" s="125">
        <f t="shared" si="100"/>
        <v>4.2708545788292883E-2</v>
      </c>
      <c r="CE50" s="126">
        <f t="shared" si="100"/>
        <v>7.2087959161817719E-2</v>
      </c>
      <c r="CF50" s="123">
        <f t="shared" si="100"/>
        <v>5.3161810291382519E-2</v>
      </c>
      <c r="CG50" s="124">
        <f t="shared" si="100"/>
        <v>4.7610302061276512E-2</v>
      </c>
      <c r="CH50" s="125">
        <f t="shared" si="100"/>
        <v>5.8572581575002884E-2</v>
      </c>
      <c r="CI50" s="123">
        <f t="shared" si="100"/>
        <v>5.4239453564987342E-2</v>
      </c>
      <c r="CJ50" s="129">
        <f t="shared" ref="CJ50" si="101">AB50/AB64</f>
        <v>5.4109673567542871E-2</v>
      </c>
      <c r="CK50" s="130">
        <f t="shared" ref="CK50" si="102">AC50/AC64</f>
        <v>5.515488668969961E-2</v>
      </c>
    </row>
    <row r="51" spans="1:89" ht="14.4" thickTop="1" thickBot="1" x14ac:dyDescent="0.3">
      <c r="A51" s="131" t="s">
        <v>27</v>
      </c>
      <c r="B51" s="197">
        <v>1306</v>
      </c>
      <c r="C51" s="181">
        <v>1858</v>
      </c>
      <c r="D51" s="182">
        <v>518</v>
      </c>
      <c r="E51" s="183">
        <v>576</v>
      </c>
      <c r="F51" s="180">
        <v>760</v>
      </c>
      <c r="G51" s="184">
        <v>1196.9000000000001</v>
      </c>
      <c r="H51" s="182">
        <v>2011</v>
      </c>
      <c r="I51" s="183">
        <v>2194</v>
      </c>
      <c r="J51" s="180">
        <v>277</v>
      </c>
      <c r="K51" s="181">
        <v>259.39999999999998</v>
      </c>
      <c r="L51" s="182">
        <v>700</v>
      </c>
      <c r="M51" s="180">
        <v>870.5</v>
      </c>
      <c r="N51" s="185">
        <v>1726</v>
      </c>
      <c r="O51" s="198">
        <v>1608.8</v>
      </c>
      <c r="P51" s="180">
        <v>1141</v>
      </c>
      <c r="Q51" s="181">
        <v>652.29999999999995</v>
      </c>
      <c r="R51" s="182">
        <v>1528</v>
      </c>
      <c r="S51" s="183">
        <v>1215.9000000000001</v>
      </c>
      <c r="T51" s="180">
        <v>317</v>
      </c>
      <c r="U51" s="184">
        <v>147.30000000000001</v>
      </c>
      <c r="V51" s="182">
        <v>1111</v>
      </c>
      <c r="W51" s="199">
        <v>1603.2</v>
      </c>
      <c r="X51" s="180">
        <v>1075</v>
      </c>
      <c r="Y51" s="184">
        <v>478.7</v>
      </c>
      <c r="Z51" s="182">
        <v>2489</v>
      </c>
      <c r="AA51" s="180">
        <v>2636</v>
      </c>
      <c r="AB51" s="162">
        <f t="shared" si="37"/>
        <v>14959</v>
      </c>
      <c r="AC51" s="165">
        <f t="shared" si="68"/>
        <v>15296.999999999998</v>
      </c>
      <c r="AE51" s="251" t="s">
        <v>13</v>
      </c>
      <c r="AF51" s="14">
        <f t="shared" ref="AF51:BG51" si="103">SUM(AF48:AF50)</f>
        <v>3789</v>
      </c>
      <c r="AG51" s="1">
        <f t="shared" si="103"/>
        <v>5533.2</v>
      </c>
      <c r="AH51" s="14">
        <f t="shared" si="103"/>
        <v>1641</v>
      </c>
      <c r="AI51" s="1">
        <f t="shared" si="103"/>
        <v>1994.8</v>
      </c>
      <c r="AJ51" s="14">
        <f t="shared" si="103"/>
        <v>2151</v>
      </c>
      <c r="AK51" s="1">
        <f t="shared" si="103"/>
        <v>6119.5</v>
      </c>
      <c r="AL51" s="14">
        <f t="shared" si="103"/>
        <v>5081</v>
      </c>
      <c r="AM51" s="1">
        <f t="shared" si="103"/>
        <v>8808.2999999999993</v>
      </c>
      <c r="AN51" s="14">
        <f t="shared" si="103"/>
        <v>1347</v>
      </c>
      <c r="AO51" s="1">
        <f t="shared" si="103"/>
        <v>425.1</v>
      </c>
      <c r="AP51" s="14">
        <f t="shared" si="103"/>
        <v>3726</v>
      </c>
      <c r="AQ51" s="1">
        <f t="shared" si="103"/>
        <v>1639.6</v>
      </c>
      <c r="AR51" s="14">
        <f t="shared" si="103"/>
        <v>6610</v>
      </c>
      <c r="AS51" s="1">
        <f t="shared" si="103"/>
        <v>4798.6000000000004</v>
      </c>
      <c r="AT51" s="14">
        <f t="shared" si="103"/>
        <v>3219</v>
      </c>
      <c r="AU51" s="1">
        <f t="shared" si="103"/>
        <v>2660.8999999999996</v>
      </c>
      <c r="AV51" s="14">
        <f t="shared" si="103"/>
        <v>3999</v>
      </c>
      <c r="AW51" s="1">
        <f t="shared" si="103"/>
        <v>4898.6000000000004</v>
      </c>
      <c r="AX51" s="14">
        <f t="shared" si="103"/>
        <v>1484</v>
      </c>
      <c r="AY51" s="1">
        <f t="shared" si="103"/>
        <v>459.2</v>
      </c>
      <c r="AZ51" s="14">
        <f t="shared" si="103"/>
        <v>5396</v>
      </c>
      <c r="BA51" s="1">
        <f t="shared" si="103"/>
        <v>3494.3</v>
      </c>
      <c r="BB51" s="14">
        <f t="shared" si="103"/>
        <v>4213</v>
      </c>
      <c r="BC51" s="1">
        <f t="shared" si="103"/>
        <v>1228.4000000000001</v>
      </c>
      <c r="BD51" s="14">
        <f t="shared" si="103"/>
        <v>6820</v>
      </c>
      <c r="BE51" s="1">
        <f t="shared" si="103"/>
        <v>8255.2999999999993</v>
      </c>
      <c r="BF51" s="166">
        <f t="shared" si="103"/>
        <v>49476</v>
      </c>
      <c r="BG51" s="167">
        <f t="shared" si="103"/>
        <v>50315.799999999996</v>
      </c>
      <c r="BI51" s="131" t="s">
        <v>27</v>
      </c>
      <c r="BJ51" s="123">
        <f t="shared" ref="BJ51:CI51" si="104">B51/B64</f>
        <v>4.7041025825739297E-2</v>
      </c>
      <c r="BK51" s="124">
        <f t="shared" si="104"/>
        <v>6.107683255151921E-2</v>
      </c>
      <c r="BL51" s="125">
        <f t="shared" si="104"/>
        <v>4.0845292540608737E-2</v>
      </c>
      <c r="BM51" s="126">
        <f t="shared" si="104"/>
        <v>4.6931525600495398E-2</v>
      </c>
      <c r="BN51" s="123">
        <f t="shared" si="104"/>
        <v>3.7254901960784313E-2</v>
      </c>
      <c r="BO51" s="124">
        <f t="shared" si="104"/>
        <v>4.6184359287999167E-2</v>
      </c>
      <c r="BP51" s="125">
        <f t="shared" si="104"/>
        <v>5.4642284596364429E-2</v>
      </c>
      <c r="BQ51" s="126">
        <f t="shared" si="104"/>
        <v>5.0260235311366058E-2</v>
      </c>
      <c r="BR51" s="123">
        <f t="shared" si="104"/>
        <v>4.8023578363384188E-2</v>
      </c>
      <c r="BS51" s="124">
        <f t="shared" si="104"/>
        <v>4.4940316349335582E-2</v>
      </c>
      <c r="BT51" s="125">
        <f t="shared" si="104"/>
        <v>4.0380732621863286E-2</v>
      </c>
      <c r="BU51" s="123">
        <f t="shared" si="104"/>
        <v>4.9697703229637069E-2</v>
      </c>
      <c r="BV51" s="127">
        <f t="shared" si="104"/>
        <v>4.5788566122827959E-2</v>
      </c>
      <c r="BW51" s="128">
        <f t="shared" si="104"/>
        <v>4.6292939233323553E-2</v>
      </c>
      <c r="BX51" s="123">
        <f t="shared" si="104"/>
        <v>5.6956022562771429E-2</v>
      </c>
      <c r="BY51" s="124">
        <f t="shared" si="104"/>
        <v>4.0438920058274694E-2</v>
      </c>
      <c r="BZ51" s="125">
        <f t="shared" si="104"/>
        <v>5.4379159400690415E-2</v>
      </c>
      <c r="CA51" s="126">
        <f t="shared" si="104"/>
        <v>4.7850863039251956E-2</v>
      </c>
      <c r="CB51" s="123">
        <f t="shared" si="104"/>
        <v>5.2806929868399133E-2</v>
      </c>
      <c r="CC51" s="124">
        <f t="shared" si="104"/>
        <v>2.7118581659517266E-2</v>
      </c>
      <c r="CD51" s="125">
        <f t="shared" si="104"/>
        <v>4.5319192331225777E-2</v>
      </c>
      <c r="CE51" s="126">
        <f t="shared" si="104"/>
        <v>5.7230571520365536E-2</v>
      </c>
      <c r="CF51" s="123">
        <f t="shared" si="104"/>
        <v>5.5538334366604672E-2</v>
      </c>
      <c r="CG51" s="124">
        <f t="shared" si="104"/>
        <v>5.1715569767944329E-2</v>
      </c>
      <c r="CH51" s="125">
        <f t="shared" si="104"/>
        <v>5.7396517929205582E-2</v>
      </c>
      <c r="CI51" s="123">
        <f t="shared" si="104"/>
        <v>5.9501102666489093E-2</v>
      </c>
      <c r="CJ51" s="129">
        <f t="shared" ref="CJ51" si="105">AB51/AB64</f>
        <v>4.9893768532137936E-2</v>
      </c>
      <c r="CK51" s="130">
        <f t="shared" ref="CK51" si="106">AC51/AC64</f>
        <v>5.1186642016413056E-2</v>
      </c>
    </row>
    <row r="52" spans="1:89" ht="13.8" thickTop="1" x14ac:dyDescent="0.25">
      <c r="A52" s="139" t="s">
        <v>28</v>
      </c>
      <c r="B52" s="194">
        <v>1519</v>
      </c>
      <c r="C52" s="188">
        <v>1838.5</v>
      </c>
      <c r="D52" s="189">
        <v>694</v>
      </c>
      <c r="E52" s="190">
        <v>675.5</v>
      </c>
      <c r="F52" s="187">
        <v>882</v>
      </c>
      <c r="G52" s="191">
        <v>1571.1</v>
      </c>
      <c r="H52" s="189">
        <v>2037</v>
      </c>
      <c r="I52" s="190">
        <v>2658.9</v>
      </c>
      <c r="J52" s="187">
        <v>491</v>
      </c>
      <c r="K52" s="188">
        <v>241.1</v>
      </c>
      <c r="L52" s="189">
        <v>1288</v>
      </c>
      <c r="M52" s="187">
        <v>799.6</v>
      </c>
      <c r="N52" s="192">
        <v>2319</v>
      </c>
      <c r="O52" s="195">
        <v>1570.2</v>
      </c>
      <c r="P52" s="187">
        <v>1241</v>
      </c>
      <c r="Q52" s="188">
        <v>785.5</v>
      </c>
      <c r="R52" s="189">
        <v>1520</v>
      </c>
      <c r="S52" s="190">
        <v>1331</v>
      </c>
      <c r="T52" s="187">
        <v>419</v>
      </c>
      <c r="U52" s="191">
        <v>177.1</v>
      </c>
      <c r="V52" s="189">
        <v>1623</v>
      </c>
      <c r="W52" s="196">
        <v>1365</v>
      </c>
      <c r="X52" s="187">
        <v>1095</v>
      </c>
      <c r="Y52" s="191">
        <v>354.2</v>
      </c>
      <c r="Z52" s="189">
        <v>2618</v>
      </c>
      <c r="AA52" s="187">
        <v>2105.1999999999998</v>
      </c>
      <c r="AB52" s="162">
        <f t="shared" si="37"/>
        <v>17746</v>
      </c>
      <c r="AC52" s="165">
        <f t="shared" si="68"/>
        <v>15472.900000000001</v>
      </c>
      <c r="BI52" s="139" t="s">
        <v>28</v>
      </c>
      <c r="BJ52" s="123">
        <f t="shared" ref="BJ52:CI52" si="107">B52/B64</f>
        <v>5.4713107373122502E-2</v>
      </c>
      <c r="BK52" s="124">
        <f t="shared" si="107"/>
        <v>6.0435821660908537E-2</v>
      </c>
      <c r="BL52" s="125">
        <f t="shared" si="107"/>
        <v>5.4723229774483517E-2</v>
      </c>
      <c r="BM52" s="126">
        <f t="shared" si="107"/>
        <v>5.5038620734608752E-2</v>
      </c>
      <c r="BN52" s="123">
        <f t="shared" si="107"/>
        <v>4.3235294117647059E-2</v>
      </c>
      <c r="BO52" s="124">
        <f t="shared" si="107"/>
        <v>6.0623483062390744E-2</v>
      </c>
      <c r="BP52" s="125">
        <f t="shared" si="107"/>
        <v>5.5348748743308966E-2</v>
      </c>
      <c r="BQ52" s="126">
        <f t="shared" si="107"/>
        <v>6.0910182164717962E-2</v>
      </c>
      <c r="BR52" s="123">
        <f t="shared" si="107"/>
        <v>8.5124826629681002E-2</v>
      </c>
      <c r="BS52" s="124">
        <f t="shared" si="107"/>
        <v>4.1769893106495024E-2</v>
      </c>
      <c r="BT52" s="125">
        <f t="shared" si="107"/>
        <v>7.4300548024228433E-2</v>
      </c>
      <c r="BU52" s="123">
        <f t="shared" si="107"/>
        <v>4.5649952329026765E-2</v>
      </c>
      <c r="BV52" s="127">
        <f t="shared" si="107"/>
        <v>6.1520095503382409E-2</v>
      </c>
      <c r="BW52" s="128">
        <f t="shared" si="107"/>
        <v>4.5182230969769172E-2</v>
      </c>
      <c r="BX52" s="123">
        <f t="shared" si="107"/>
        <v>6.1947786152847802E-2</v>
      </c>
      <c r="BY52" s="124">
        <f t="shared" si="107"/>
        <v>4.8696568612256283E-2</v>
      </c>
      <c r="BZ52" s="125">
        <f t="shared" si="107"/>
        <v>5.4094451759849102E-2</v>
      </c>
      <c r="CA52" s="126">
        <f t="shared" si="107"/>
        <v>5.2380540098070853E-2</v>
      </c>
      <c r="CB52" s="123">
        <f t="shared" si="107"/>
        <v>6.979843411627519E-2</v>
      </c>
      <c r="CC52" s="124">
        <f t="shared" si="107"/>
        <v>3.2604893495590682E-2</v>
      </c>
      <c r="CD52" s="125">
        <f t="shared" si="107"/>
        <v>6.6204364674688959E-2</v>
      </c>
      <c r="CE52" s="126">
        <f t="shared" si="107"/>
        <v>4.8727376575161525E-2</v>
      </c>
      <c r="CF52" s="123">
        <f t="shared" si="107"/>
        <v>5.6571605703657782E-2</v>
      </c>
      <c r="CG52" s="124">
        <f t="shared" si="107"/>
        <v>3.8265416360572138E-2</v>
      </c>
      <c r="CH52" s="125">
        <f t="shared" si="107"/>
        <v>6.0371267150928165E-2</v>
      </c>
      <c r="CI52" s="123">
        <f t="shared" si="107"/>
        <v>4.7519621143206688E-2</v>
      </c>
      <c r="CJ52" s="129">
        <f t="shared" ref="CJ52" si="108">AB52/AB64</f>
        <v>5.9189438891056878E-2</v>
      </c>
      <c r="CK52" s="130">
        <f t="shared" ref="CK52" si="109">AC52/AC64</f>
        <v>5.1775236533683586E-2</v>
      </c>
    </row>
    <row r="53" spans="1:89" x14ac:dyDescent="0.25">
      <c r="A53" s="131" t="s">
        <v>29</v>
      </c>
      <c r="B53" s="197">
        <v>2176</v>
      </c>
      <c r="C53" s="181">
        <v>2327.1999999999998</v>
      </c>
      <c r="D53" s="182">
        <v>977</v>
      </c>
      <c r="E53" s="183">
        <v>889.5</v>
      </c>
      <c r="F53" s="180">
        <v>1301</v>
      </c>
      <c r="G53" s="184">
        <v>2398.1999999999998</v>
      </c>
      <c r="H53" s="182">
        <v>2463</v>
      </c>
      <c r="I53" s="183">
        <v>3426.8</v>
      </c>
      <c r="J53" s="180">
        <v>701</v>
      </c>
      <c r="K53" s="181">
        <v>214.1</v>
      </c>
      <c r="L53" s="182">
        <v>1646</v>
      </c>
      <c r="M53" s="180">
        <v>739.4</v>
      </c>
      <c r="N53" s="185">
        <v>3183</v>
      </c>
      <c r="O53" s="198">
        <v>1985.1</v>
      </c>
      <c r="P53" s="180">
        <v>1948</v>
      </c>
      <c r="Q53" s="181">
        <v>995.5</v>
      </c>
      <c r="R53" s="182">
        <v>1748</v>
      </c>
      <c r="S53" s="183">
        <v>2179.1</v>
      </c>
      <c r="T53" s="180">
        <v>810</v>
      </c>
      <c r="U53" s="184">
        <v>202.1</v>
      </c>
      <c r="V53" s="182">
        <v>2130</v>
      </c>
      <c r="W53" s="199">
        <v>1727.8</v>
      </c>
      <c r="X53" s="180">
        <v>1457</v>
      </c>
      <c r="Y53" s="184">
        <v>481.3</v>
      </c>
      <c r="Z53" s="182">
        <v>2459</v>
      </c>
      <c r="AA53" s="180">
        <v>3561.9</v>
      </c>
      <c r="AB53" s="162">
        <f t="shared" si="37"/>
        <v>22999</v>
      </c>
      <c r="AC53" s="165">
        <f t="shared" si="68"/>
        <v>21128.000000000004</v>
      </c>
      <c r="BI53" s="131" t="s">
        <v>29</v>
      </c>
      <c r="BJ53" s="123">
        <f t="shared" ref="BJ53:CI53" si="110">B53/B64</f>
        <v>7.83776969347693E-2</v>
      </c>
      <c r="BK53" s="124">
        <f t="shared" si="110"/>
        <v>7.6500540750212856E-2</v>
      </c>
      <c r="BL53" s="125">
        <f t="shared" si="110"/>
        <v>7.7038322031225362E-2</v>
      </c>
      <c r="BM53" s="126">
        <f t="shared" si="110"/>
        <v>7.2474986148681697E-2</v>
      </c>
      <c r="BN53" s="123">
        <f t="shared" si="110"/>
        <v>6.3774509803921575E-2</v>
      </c>
      <c r="BO53" s="124">
        <f t="shared" si="110"/>
        <v>9.2538499828289406E-2</v>
      </c>
      <c r="BP53" s="125">
        <f t="shared" si="110"/>
        <v>6.6923892074015709E-2</v>
      </c>
      <c r="BQ53" s="126">
        <f t="shared" si="110"/>
        <v>7.8501264523696088E-2</v>
      </c>
      <c r="BR53" s="123">
        <f t="shared" si="110"/>
        <v>0.12153259361997226</v>
      </c>
      <c r="BS53" s="124">
        <f t="shared" si="110"/>
        <v>3.709221946951715E-2</v>
      </c>
      <c r="BT53" s="125">
        <f t="shared" si="110"/>
        <v>9.4952408422267084E-2</v>
      </c>
      <c r="BU53" s="123">
        <f t="shared" si="110"/>
        <v>4.2213074977591782E-2</v>
      </c>
      <c r="BV53" s="127">
        <f t="shared" si="110"/>
        <v>8.444090728213291E-2</v>
      </c>
      <c r="BW53" s="128">
        <f t="shared" si="110"/>
        <v>5.7120906061704738E-2</v>
      </c>
      <c r="BX53" s="123">
        <f t="shared" si="110"/>
        <v>9.7239554734687761E-2</v>
      </c>
      <c r="BY53" s="124">
        <f t="shared" si="110"/>
        <v>6.1715383900065097E-2</v>
      </c>
      <c r="BZ53" s="125">
        <f t="shared" si="110"/>
        <v>6.2208619523826468E-2</v>
      </c>
      <c r="CA53" s="126">
        <f t="shared" si="110"/>
        <v>8.575690077213087E-2</v>
      </c>
      <c r="CB53" s="123">
        <f t="shared" si="110"/>
        <v>0.13493253373313344</v>
      </c>
      <c r="CC53" s="124">
        <f t="shared" si="110"/>
        <v>3.7207504096323417E-2</v>
      </c>
      <c r="CD53" s="125">
        <f t="shared" si="110"/>
        <v>8.688558025698552E-2</v>
      </c>
      <c r="CE53" s="126">
        <f t="shared" si="110"/>
        <v>6.1678506407739253E-2</v>
      </c>
      <c r="CF53" s="123">
        <f t="shared" si="110"/>
        <v>7.5273816904319071E-2</v>
      </c>
      <c r="CG53" s="124">
        <f t="shared" si="110"/>
        <v>5.1996456505768972E-2</v>
      </c>
      <c r="CH53" s="125">
        <f t="shared" si="110"/>
        <v>5.6704715784618935E-2</v>
      </c>
      <c r="CI53" s="123">
        <f t="shared" si="110"/>
        <v>8.0400977840579479E-2</v>
      </c>
      <c r="CJ53" s="129">
        <f t="shared" ref="CJ53" si="111">AB53/AB64</f>
        <v>7.6710126510504739E-2</v>
      </c>
      <c r="CK53" s="130">
        <f t="shared" ref="CK53" si="112">AC53/AC64</f>
        <v>7.069826583792739E-2</v>
      </c>
    </row>
    <row r="54" spans="1:89" x14ac:dyDescent="0.25">
      <c r="A54" s="139" t="s">
        <v>30</v>
      </c>
      <c r="B54" s="280">
        <v>2020</v>
      </c>
      <c r="C54" s="267">
        <v>2749.5</v>
      </c>
      <c r="D54" s="268">
        <v>929</v>
      </c>
      <c r="E54" s="269">
        <v>994.5</v>
      </c>
      <c r="F54" s="266">
        <v>1155</v>
      </c>
      <c r="G54" s="270">
        <v>3197.7</v>
      </c>
      <c r="H54" s="268">
        <v>2637</v>
      </c>
      <c r="I54" s="269">
        <v>4599.2</v>
      </c>
      <c r="J54" s="266">
        <v>825</v>
      </c>
      <c r="K54" s="267">
        <v>235.1</v>
      </c>
      <c r="L54" s="268">
        <v>1995</v>
      </c>
      <c r="M54" s="266">
        <v>849.4</v>
      </c>
      <c r="N54" s="271">
        <v>3693</v>
      </c>
      <c r="O54" s="281">
        <v>2460.1</v>
      </c>
      <c r="P54" s="266">
        <v>1721</v>
      </c>
      <c r="Q54" s="267">
        <v>1392.6</v>
      </c>
      <c r="R54" s="268">
        <v>2190</v>
      </c>
      <c r="S54" s="269">
        <v>2504.1</v>
      </c>
      <c r="T54" s="266">
        <v>871</v>
      </c>
      <c r="U54" s="270">
        <v>240.1</v>
      </c>
      <c r="V54" s="268">
        <v>2674</v>
      </c>
      <c r="W54" s="282">
        <v>1781.9</v>
      </c>
      <c r="X54" s="266">
        <v>2306</v>
      </c>
      <c r="Y54" s="270">
        <v>608.29999999999995</v>
      </c>
      <c r="Z54" s="268">
        <v>3308</v>
      </c>
      <c r="AA54" s="266">
        <v>4511.3</v>
      </c>
      <c r="AB54" s="286">
        <f t="shared" si="37"/>
        <v>26324</v>
      </c>
      <c r="AC54" s="287">
        <f t="shared" si="68"/>
        <v>26123.799999999996</v>
      </c>
      <c r="BI54" s="139" t="s">
        <v>30</v>
      </c>
      <c r="BJ54" s="123">
        <f t="shared" ref="BJ54:CI54" si="113">B54/B64</f>
        <v>7.2758707632460465E-2</v>
      </c>
      <c r="BK54" s="124">
        <f t="shared" si="113"/>
        <v>9.0382535576104442E-2</v>
      </c>
      <c r="BL54" s="125">
        <f t="shared" si="113"/>
        <v>7.3253430058350416E-2</v>
      </c>
      <c r="BM54" s="126">
        <f t="shared" si="113"/>
        <v>8.1030212169605334E-2</v>
      </c>
      <c r="BN54" s="123">
        <f t="shared" si="113"/>
        <v>5.6617647058823529E-2</v>
      </c>
      <c r="BO54" s="124">
        <f t="shared" si="113"/>
        <v>0.12338852510254401</v>
      </c>
      <c r="BP54" s="125">
        <f t="shared" si="113"/>
        <v>7.1651767518952261E-2</v>
      </c>
      <c r="BQ54" s="126">
        <f t="shared" si="113"/>
        <v>0.10535864824249533</v>
      </c>
      <c r="BR54" s="123">
        <f t="shared" si="113"/>
        <v>0.14303051317614424</v>
      </c>
      <c r="BS54" s="124">
        <f t="shared" si="113"/>
        <v>4.0730410076055497E-2</v>
      </c>
      <c r="BT54" s="125">
        <f t="shared" si="113"/>
        <v>0.11508508797231036</v>
      </c>
      <c r="BU54" s="123">
        <f t="shared" si="113"/>
        <v>4.8493083427057694E-2</v>
      </c>
      <c r="BV54" s="127">
        <f t="shared" si="113"/>
        <v>9.7970553123756465E-2</v>
      </c>
      <c r="BW54" s="128">
        <f t="shared" si="113"/>
        <v>7.0788948165029383E-2</v>
      </c>
      <c r="BX54" s="123">
        <f t="shared" si="113"/>
        <v>8.5908251385214393E-2</v>
      </c>
      <c r="BY54" s="124">
        <f t="shared" si="113"/>
        <v>8.6333343665726411E-2</v>
      </c>
      <c r="BZ54" s="125">
        <f t="shared" si="113"/>
        <v>7.7938716680308912E-2</v>
      </c>
      <c r="CA54" s="126">
        <f t="shared" si="113"/>
        <v>9.8547040164973121E-2</v>
      </c>
      <c r="CB54" s="123">
        <f t="shared" si="113"/>
        <v>0.14509411960686325</v>
      </c>
      <c r="CC54" s="124">
        <f t="shared" si="113"/>
        <v>4.420347220943717E-2</v>
      </c>
      <c r="CD54" s="125">
        <f t="shared" si="113"/>
        <v>0.10907607587191516</v>
      </c>
      <c r="CE54" s="126">
        <f t="shared" si="113"/>
        <v>6.3609752614857379E-2</v>
      </c>
      <c r="CF54" s="123">
        <f t="shared" si="113"/>
        <v>0.1191361851622236</v>
      </c>
      <c r="CG54" s="124">
        <f t="shared" si="113"/>
        <v>6.571669331489563E-2</v>
      </c>
      <c r="CH54" s="125">
        <f t="shared" si="113"/>
        <v>7.6282716476421084E-2</v>
      </c>
      <c r="CI54" s="123">
        <f t="shared" si="113"/>
        <v>0.10183130669929144</v>
      </c>
      <c r="CJ54" s="129">
        <f t="shared" ref="CJ54" si="114">AB54/AB64</f>
        <v>8.7800224803796983E-2</v>
      </c>
      <c r="CK54" s="130">
        <f t="shared" ref="CK54" si="115">AC54/AC64</f>
        <v>8.7415153213595567E-2</v>
      </c>
    </row>
    <row r="55" spans="1:89" x14ac:dyDescent="0.25">
      <c r="A55" s="131" t="s">
        <v>31</v>
      </c>
      <c r="B55" s="283">
        <v>1769</v>
      </c>
      <c r="C55" s="274">
        <v>2783.7</v>
      </c>
      <c r="D55" s="275">
        <v>712</v>
      </c>
      <c r="E55" s="276">
        <v>1000.3</v>
      </c>
      <c r="F55" s="273">
        <v>996</v>
      </c>
      <c r="G55" s="277">
        <v>2921.8</v>
      </c>
      <c r="H55" s="275">
        <v>2444</v>
      </c>
      <c r="I55" s="276">
        <v>4209.1000000000004</v>
      </c>
      <c r="J55" s="273">
        <v>522</v>
      </c>
      <c r="K55" s="274">
        <v>190</v>
      </c>
      <c r="L55" s="275">
        <v>1731</v>
      </c>
      <c r="M55" s="273">
        <v>790.2</v>
      </c>
      <c r="N55" s="278">
        <v>2917</v>
      </c>
      <c r="O55" s="284">
        <v>2338.5</v>
      </c>
      <c r="P55" s="273">
        <v>1498</v>
      </c>
      <c r="Q55" s="274">
        <v>1268.3</v>
      </c>
      <c r="R55" s="275">
        <v>1809</v>
      </c>
      <c r="S55" s="276">
        <v>2394.5</v>
      </c>
      <c r="T55" s="273">
        <v>613</v>
      </c>
      <c r="U55" s="277">
        <v>219.1</v>
      </c>
      <c r="V55" s="275">
        <v>2722</v>
      </c>
      <c r="W55" s="285">
        <v>1712.4</v>
      </c>
      <c r="X55" s="273">
        <v>1907</v>
      </c>
      <c r="Y55" s="277">
        <v>620.1</v>
      </c>
      <c r="Z55" s="275">
        <v>3512</v>
      </c>
      <c r="AA55" s="273">
        <v>3744</v>
      </c>
      <c r="AB55" s="286">
        <f t="shared" si="37"/>
        <v>23152</v>
      </c>
      <c r="AC55" s="287">
        <f t="shared" si="68"/>
        <v>24192</v>
      </c>
      <c r="BI55" s="131" t="s">
        <v>31</v>
      </c>
      <c r="BJ55" s="123">
        <f t="shared" ref="BJ55:CI55" si="116">B55/B64</f>
        <v>6.3717897921694341E-2</v>
      </c>
      <c r="BK55" s="124">
        <f t="shared" si="116"/>
        <v>9.1506770061175469E-2</v>
      </c>
      <c r="BL55" s="125">
        <f t="shared" si="116"/>
        <v>5.614256426431162E-2</v>
      </c>
      <c r="BM55" s="126">
        <f t="shared" si="116"/>
        <v>8.1502786559332546E-2</v>
      </c>
      <c r="BN55" s="123">
        <f t="shared" si="116"/>
        <v>4.8823529411764703E-2</v>
      </c>
      <c r="BO55" s="124">
        <f t="shared" si="116"/>
        <v>0.1127424688509282</v>
      </c>
      <c r="BP55" s="125">
        <f t="shared" si="116"/>
        <v>6.6407629812787E-2</v>
      </c>
      <c r="BQ55" s="126">
        <f t="shared" si="116"/>
        <v>9.6422222629476251E-2</v>
      </c>
      <c r="BR55" s="123">
        <f t="shared" si="116"/>
        <v>9.0499306518723996E-2</v>
      </c>
      <c r="BS55" s="124">
        <f t="shared" si="116"/>
        <v>3.291696263058505E-2</v>
      </c>
      <c r="BT55" s="125">
        <f t="shared" si="116"/>
        <v>9.9855783097779066E-2</v>
      </c>
      <c r="BU55" s="123">
        <f t="shared" si="116"/>
        <v>4.5113297061526954E-2</v>
      </c>
      <c r="BV55" s="127">
        <f t="shared" si="116"/>
        <v>7.7384268470619452E-2</v>
      </c>
      <c r="BW55" s="128">
        <f t="shared" si="116"/>
        <v>6.7289929386578268E-2</v>
      </c>
      <c r="BX55" s="123">
        <f t="shared" si="116"/>
        <v>7.4776618579344076E-2</v>
      </c>
      <c r="BY55" s="124">
        <f t="shared" si="116"/>
        <v>7.8627444902513874E-2</v>
      </c>
      <c r="BZ55" s="125">
        <f t="shared" si="116"/>
        <v>6.4379515285241468E-2</v>
      </c>
      <c r="CA55" s="126">
        <f t="shared" si="116"/>
        <v>9.4233811618956165E-2</v>
      </c>
      <c r="CB55" s="123">
        <f t="shared" si="116"/>
        <v>0.10211560886223554</v>
      </c>
      <c r="CC55" s="124">
        <f t="shared" si="116"/>
        <v>4.0337279304821672E-2</v>
      </c>
      <c r="CD55" s="125">
        <f t="shared" si="116"/>
        <v>0.11103406077911483</v>
      </c>
      <c r="CE55" s="126">
        <f t="shared" si="116"/>
        <v>6.1128761646378461E-2</v>
      </c>
      <c r="CF55" s="123">
        <f t="shared" si="116"/>
        <v>9.8522421988014058E-2</v>
      </c>
      <c r="CG55" s="124">
        <f t="shared" si="116"/>
        <v>6.6991486971176697E-2</v>
      </c>
      <c r="CH55" s="125">
        <f t="shared" si="116"/>
        <v>8.098697105961028E-2</v>
      </c>
      <c r="CI55" s="123">
        <f t="shared" si="116"/>
        <v>8.4511429583966291E-2</v>
      </c>
      <c r="CJ55" s="129">
        <f t="shared" ref="CJ55" si="117">AB55/AB64</f>
        <v>7.7220437800391575E-2</v>
      </c>
      <c r="CK55" s="130">
        <f t="shared" ref="CK55" si="118">AC55/AC64</f>
        <v>8.0950986707267095E-2</v>
      </c>
    </row>
    <row r="56" spans="1:89" x14ac:dyDescent="0.25">
      <c r="A56" s="139" t="s">
        <v>32</v>
      </c>
      <c r="B56" s="194">
        <v>1637</v>
      </c>
      <c r="C56" s="188">
        <v>2333.1999999999998</v>
      </c>
      <c r="D56" s="189">
        <v>504</v>
      </c>
      <c r="E56" s="190">
        <v>1045.0999999999999</v>
      </c>
      <c r="F56" s="187">
        <v>672</v>
      </c>
      <c r="G56" s="191">
        <v>2565.1999999999998</v>
      </c>
      <c r="H56" s="189">
        <v>2132</v>
      </c>
      <c r="I56" s="190">
        <v>3895.4</v>
      </c>
      <c r="J56" s="187">
        <v>433</v>
      </c>
      <c r="K56" s="188">
        <v>149</v>
      </c>
      <c r="L56" s="189">
        <v>1423</v>
      </c>
      <c r="M56" s="187">
        <v>599.1</v>
      </c>
      <c r="N56" s="192">
        <v>2810</v>
      </c>
      <c r="O56" s="195">
        <v>2031.2</v>
      </c>
      <c r="P56" s="187">
        <v>918</v>
      </c>
      <c r="Q56" s="188">
        <v>1160.0999999999999</v>
      </c>
      <c r="R56" s="189">
        <v>1576</v>
      </c>
      <c r="S56" s="190">
        <v>1941.2</v>
      </c>
      <c r="T56" s="187">
        <v>430</v>
      </c>
      <c r="U56" s="191">
        <v>212</v>
      </c>
      <c r="V56" s="189">
        <v>2414</v>
      </c>
      <c r="W56" s="196">
        <v>1124.0999999999999</v>
      </c>
      <c r="X56" s="187">
        <v>1263</v>
      </c>
      <c r="Y56" s="191">
        <v>465</v>
      </c>
      <c r="Z56" s="189">
        <v>2913</v>
      </c>
      <c r="AA56" s="187">
        <v>3461.3</v>
      </c>
      <c r="AB56" s="162">
        <f t="shared" si="37"/>
        <v>19125</v>
      </c>
      <c r="AC56" s="165">
        <f t="shared" si="68"/>
        <v>20981.9</v>
      </c>
      <c r="BI56" s="139" t="s">
        <v>32</v>
      </c>
      <c r="BJ56" s="123">
        <f t="shared" ref="BJ56:CI56" si="119">B56/B64</f>
        <v>5.8963368512048413E-2</v>
      </c>
      <c r="BK56" s="124">
        <f t="shared" si="119"/>
        <v>7.6697774870400762E-2</v>
      </c>
      <c r="BL56" s="125">
        <f t="shared" si="119"/>
        <v>3.9741365715186876E-2</v>
      </c>
      <c r="BM56" s="126">
        <f t="shared" si="119"/>
        <v>8.5153016328259959E-2</v>
      </c>
      <c r="BN56" s="123">
        <f t="shared" si="119"/>
        <v>3.2941176470588238E-2</v>
      </c>
      <c r="BO56" s="124">
        <f t="shared" si="119"/>
        <v>9.8982470085700935E-2</v>
      </c>
      <c r="BP56" s="125">
        <f t="shared" si="119"/>
        <v>5.7930060049452489E-2</v>
      </c>
      <c r="BQ56" s="126">
        <f t="shared" si="119"/>
        <v>8.9235971117545734E-2</v>
      </c>
      <c r="BR56" s="123">
        <f t="shared" si="119"/>
        <v>7.5069348127600549E-2</v>
      </c>
      <c r="BS56" s="124">
        <f t="shared" si="119"/>
        <v>2.5813828589248276E-2</v>
      </c>
      <c r="BT56" s="125">
        <f t="shared" si="119"/>
        <v>8.2088260744159217E-2</v>
      </c>
      <c r="BU56" s="123">
        <f t="shared" si="119"/>
        <v>3.4203209655227537E-2</v>
      </c>
      <c r="BV56" s="127">
        <f t="shared" si="119"/>
        <v>7.4545695715612148E-2</v>
      </c>
      <c r="BW56" s="128">
        <f t="shared" si="119"/>
        <v>5.8447425516364247E-2</v>
      </c>
      <c r="BX56" s="123">
        <f t="shared" si="119"/>
        <v>4.5824389756901111E-2</v>
      </c>
      <c r="BY56" s="124">
        <f t="shared" si="119"/>
        <v>7.1919655311366654E-2</v>
      </c>
      <c r="BZ56" s="125">
        <f t="shared" si="119"/>
        <v>5.6087405245738284E-2</v>
      </c>
      <c r="CA56" s="126">
        <f t="shared" si="119"/>
        <v>7.6394518736570355E-2</v>
      </c>
      <c r="CB56" s="123">
        <f t="shared" si="119"/>
        <v>7.1630851241046137E-2</v>
      </c>
      <c r="CC56" s="124">
        <f t="shared" si="119"/>
        <v>3.9030137894213578E-2</v>
      </c>
      <c r="CD56" s="125">
        <f t="shared" si="119"/>
        <v>9.8470324291250258E-2</v>
      </c>
      <c r="CE56" s="126">
        <f t="shared" si="119"/>
        <v>4.012779780816049E-2</v>
      </c>
      <c r="CF56" s="123">
        <f t="shared" si="119"/>
        <v>6.5251084934903905E-2</v>
      </c>
      <c r="CG56" s="124">
        <f t="shared" si="119"/>
        <v>5.0235512726329881E-2</v>
      </c>
      <c r="CH56" s="125">
        <f t="shared" si="119"/>
        <v>6.7173988239363547E-2</v>
      </c>
      <c r="CI56" s="123">
        <f t="shared" si="119"/>
        <v>7.8130184620454748E-2</v>
      </c>
      <c r="CJ56" s="129">
        <f t="shared" ref="CJ56" si="120">AB56/AB64</f>
        <v>6.3788911235853868E-2</v>
      </c>
      <c r="CK56" s="130">
        <f t="shared" ref="CK56" si="121">AC56/AC64</f>
        <v>7.0209387731200709E-2</v>
      </c>
    </row>
    <row r="57" spans="1:89" x14ac:dyDescent="0.25">
      <c r="A57" s="131" t="s">
        <v>33</v>
      </c>
      <c r="B57" s="197">
        <v>1482</v>
      </c>
      <c r="C57" s="181">
        <v>1541.1</v>
      </c>
      <c r="D57" s="182">
        <v>440</v>
      </c>
      <c r="E57" s="183">
        <v>783.5</v>
      </c>
      <c r="F57" s="180">
        <v>615</v>
      </c>
      <c r="G57" s="184">
        <v>1691.1</v>
      </c>
      <c r="H57" s="182">
        <v>1721</v>
      </c>
      <c r="I57" s="183">
        <v>2728.7</v>
      </c>
      <c r="J57" s="180">
        <v>343</v>
      </c>
      <c r="K57" s="181">
        <v>118.1</v>
      </c>
      <c r="L57" s="182">
        <v>1031</v>
      </c>
      <c r="M57" s="180">
        <v>493.3</v>
      </c>
      <c r="N57" s="185">
        <v>1992</v>
      </c>
      <c r="O57" s="198">
        <v>1576</v>
      </c>
      <c r="P57" s="180">
        <v>636</v>
      </c>
      <c r="Q57" s="181">
        <v>1017.6</v>
      </c>
      <c r="R57" s="182">
        <v>1044</v>
      </c>
      <c r="S57" s="183">
        <v>1474.9</v>
      </c>
      <c r="T57" s="180">
        <v>191</v>
      </c>
      <c r="U57" s="184">
        <v>243.2</v>
      </c>
      <c r="V57" s="182">
        <v>1829</v>
      </c>
      <c r="W57" s="199">
        <v>963.6</v>
      </c>
      <c r="X57" s="180">
        <v>730</v>
      </c>
      <c r="Y57" s="184">
        <v>399.2</v>
      </c>
      <c r="Z57" s="182">
        <v>2080</v>
      </c>
      <c r="AA57" s="180">
        <v>2533.6999999999998</v>
      </c>
      <c r="AB57" s="162">
        <f t="shared" si="37"/>
        <v>14134</v>
      </c>
      <c r="AC57" s="165">
        <f t="shared" si="68"/>
        <v>15564</v>
      </c>
      <c r="BI57" s="131" t="s">
        <v>33</v>
      </c>
      <c r="BJ57" s="123">
        <f t="shared" ref="BJ57:CI57" si="122">B57/B64</f>
        <v>5.3380398371933868E-2</v>
      </c>
      <c r="BK57" s="124">
        <f t="shared" si="122"/>
        <v>5.0659583770261703E-2</v>
      </c>
      <c r="BL57" s="125">
        <f t="shared" si="122"/>
        <v>3.4694843084686955E-2</v>
      </c>
      <c r="BM57" s="126">
        <f t="shared" si="122"/>
        <v>6.3838281784701648E-2</v>
      </c>
      <c r="BN57" s="123">
        <f t="shared" si="122"/>
        <v>3.0147058823529412E-2</v>
      </c>
      <c r="BO57" s="124">
        <f t="shared" si="122"/>
        <v>6.5253880852147533E-2</v>
      </c>
      <c r="BP57" s="125">
        <f t="shared" si="122"/>
        <v>4.6762492188136835E-2</v>
      </c>
      <c r="BQ57" s="126">
        <f t="shared" si="122"/>
        <v>6.2509163215188943E-2</v>
      </c>
      <c r="BR57" s="123">
        <f t="shared" si="122"/>
        <v>5.946601941747573E-2</v>
      </c>
      <c r="BS57" s="124">
        <f t="shared" si="122"/>
        <v>2.0460490982484706E-2</v>
      </c>
      <c r="BT57" s="125">
        <f t="shared" si="122"/>
        <v>5.9475050475915781E-2</v>
      </c>
      <c r="BU57" s="123">
        <f t="shared" si="122"/>
        <v>2.8162983346559409E-2</v>
      </c>
      <c r="BV57" s="127">
        <f t="shared" si="122"/>
        <v>5.2845204934341423E-2</v>
      </c>
      <c r="BW57" s="128">
        <f t="shared" si="122"/>
        <v>4.5349124957557135E-2</v>
      </c>
      <c r="BX57" s="123">
        <f t="shared" si="122"/>
        <v>3.174761643288574E-2</v>
      </c>
      <c r="BY57" s="124">
        <f t="shared" si="122"/>
        <v>6.3085459223210683E-2</v>
      </c>
      <c r="BZ57" s="125">
        <f t="shared" si="122"/>
        <v>3.7154347129791099E-2</v>
      </c>
      <c r="CA57" s="126">
        <f t="shared" si="122"/>
        <v>5.8043620278470855E-2</v>
      </c>
      <c r="CB57" s="123">
        <f t="shared" si="122"/>
        <v>3.181742462102282E-2</v>
      </c>
      <c r="CC57" s="124">
        <f t="shared" si="122"/>
        <v>4.4774195923928027E-2</v>
      </c>
      <c r="CD57" s="125">
        <f t="shared" si="122"/>
        <v>7.4607383234754229E-2</v>
      </c>
      <c r="CE57" s="126">
        <f t="shared" si="122"/>
        <v>3.4398315068004136E-2</v>
      </c>
      <c r="CF57" s="123">
        <f t="shared" si="122"/>
        <v>3.7714403802438519E-2</v>
      </c>
      <c r="CG57" s="124">
        <f t="shared" si="122"/>
        <v>4.3126917592152446E-2</v>
      </c>
      <c r="CH57" s="125">
        <f t="shared" si="122"/>
        <v>4.7964948691340943E-2</v>
      </c>
      <c r="CI57" s="123">
        <f t="shared" si="122"/>
        <v>5.7191936201093856E-2</v>
      </c>
      <c r="CJ57" s="129">
        <f t="shared" ref="CJ57" si="123">AB57/AB64</f>
        <v>4.7142090008238359E-2</v>
      </c>
      <c r="CK57" s="130">
        <f t="shared" ref="CK57" si="124">AC57/AC64</f>
        <v>5.2080074285379675E-2</v>
      </c>
    </row>
    <row r="58" spans="1:89" x14ac:dyDescent="0.25">
      <c r="A58" s="139" t="s">
        <v>34</v>
      </c>
      <c r="B58" s="194">
        <v>572</v>
      </c>
      <c r="C58" s="188">
        <v>1234.5999999999999</v>
      </c>
      <c r="D58" s="189">
        <v>183</v>
      </c>
      <c r="E58" s="190">
        <v>720.4</v>
      </c>
      <c r="F58" s="187">
        <v>258</v>
      </c>
      <c r="G58" s="191">
        <v>1287.7</v>
      </c>
      <c r="H58" s="189">
        <v>894</v>
      </c>
      <c r="I58" s="190">
        <v>2037</v>
      </c>
      <c r="J58" s="187">
        <v>337</v>
      </c>
      <c r="K58" s="188">
        <v>86</v>
      </c>
      <c r="L58" s="189">
        <v>934</v>
      </c>
      <c r="M58" s="187">
        <v>321.2</v>
      </c>
      <c r="N58" s="192">
        <v>1815</v>
      </c>
      <c r="O58" s="195">
        <v>1160.5999999999999</v>
      </c>
      <c r="P58" s="187">
        <v>404</v>
      </c>
      <c r="Q58" s="188">
        <v>744.4</v>
      </c>
      <c r="R58" s="189">
        <v>731</v>
      </c>
      <c r="S58" s="190">
        <v>1210.5999999999999</v>
      </c>
      <c r="T58" s="187">
        <v>175</v>
      </c>
      <c r="U58" s="191">
        <v>190.1</v>
      </c>
      <c r="V58" s="189">
        <v>1628</v>
      </c>
      <c r="W58" s="196">
        <v>675.4</v>
      </c>
      <c r="X58" s="187">
        <v>466</v>
      </c>
      <c r="Y58" s="191">
        <v>313.2</v>
      </c>
      <c r="Z58" s="189">
        <v>1387</v>
      </c>
      <c r="AA58" s="187">
        <v>1795.9</v>
      </c>
      <c r="AB58" s="162">
        <f t="shared" si="37"/>
        <v>9784</v>
      </c>
      <c r="AC58" s="165">
        <f t="shared" si="68"/>
        <v>11777.1</v>
      </c>
      <c r="BI58" s="139" t="s">
        <v>34</v>
      </c>
      <c r="BJ58" s="123">
        <f t="shared" ref="BJ58:CI58" si="125">B58/B64</f>
        <v>2.0602960775132372E-2</v>
      </c>
      <c r="BK58" s="124">
        <f t="shared" si="125"/>
        <v>4.0584207463996561E-2</v>
      </c>
      <c r="BL58" s="125">
        <f t="shared" si="125"/>
        <v>1.4429900646585713E-2</v>
      </c>
      <c r="BM58" s="126">
        <f t="shared" si="125"/>
        <v>5.869699833784181E-2</v>
      </c>
      <c r="BN58" s="123">
        <f t="shared" si="125"/>
        <v>1.2647058823529412E-2</v>
      </c>
      <c r="BO58" s="124">
        <f t="shared" si="125"/>
        <v>4.9688026948915137E-2</v>
      </c>
      <c r="BP58" s="125">
        <f t="shared" si="125"/>
        <v>2.4291497975708502E-2</v>
      </c>
      <c r="BQ58" s="126">
        <f t="shared" si="125"/>
        <v>4.6663673349704948E-2</v>
      </c>
      <c r="BR58" s="123">
        <f t="shared" si="125"/>
        <v>5.8425797503467408E-2</v>
      </c>
      <c r="BS58" s="124">
        <f t="shared" si="125"/>
        <v>1.4899256769633232E-2</v>
      </c>
      <c r="BT58" s="125">
        <f t="shared" si="125"/>
        <v>5.3879434669743292E-2</v>
      </c>
      <c r="BU58" s="123">
        <f t="shared" si="125"/>
        <v>1.8337624672440465E-2</v>
      </c>
      <c r="BV58" s="127">
        <f t="shared" si="125"/>
        <v>4.8149621965777954E-2</v>
      </c>
      <c r="BW58" s="128">
        <f t="shared" si="125"/>
        <v>3.3396062452881223E-2</v>
      </c>
      <c r="BX58" s="123">
        <f t="shared" si="125"/>
        <v>2.0166724903908549E-2</v>
      </c>
      <c r="BY58" s="124">
        <f t="shared" si="125"/>
        <v>4.6148600477356562E-2</v>
      </c>
      <c r="BZ58" s="125">
        <f t="shared" si="125"/>
        <v>2.6015160681874799E-2</v>
      </c>
      <c r="CA58" s="126">
        <f t="shared" si="125"/>
        <v>4.764228538146098E-2</v>
      </c>
      <c r="CB58" s="123">
        <f t="shared" si="125"/>
        <v>2.915209062135599E-2</v>
      </c>
      <c r="CC58" s="124">
        <f t="shared" si="125"/>
        <v>3.4998251007971701E-2</v>
      </c>
      <c r="CD58" s="125">
        <f t="shared" si="125"/>
        <v>6.6408321435855594E-2</v>
      </c>
      <c r="CE58" s="126">
        <f t="shared" si="125"/>
        <v>2.4110234533966369E-2</v>
      </c>
      <c r="CF58" s="123">
        <f t="shared" si="125"/>
        <v>2.4075222153337468E-2</v>
      </c>
      <c r="CG58" s="124">
        <f t="shared" si="125"/>
        <v>3.3836048571798963E-2</v>
      </c>
      <c r="CH58" s="125">
        <f t="shared" si="125"/>
        <v>3.198431915138937E-2</v>
      </c>
      <c r="CI58" s="123">
        <f t="shared" si="125"/>
        <v>4.0537947753697935E-2</v>
      </c>
      <c r="CJ58" s="129">
        <f t="shared" ref="CJ58" si="126">AB58/AB64</f>
        <v>3.2633239609495122E-2</v>
      </c>
      <c r="CK58" s="130">
        <f t="shared" ref="CK58" si="127">AC58/AC64</f>
        <v>3.9408393913283539E-2</v>
      </c>
    </row>
    <row r="59" spans="1:89" x14ac:dyDescent="0.25">
      <c r="A59" s="131" t="s">
        <v>35</v>
      </c>
      <c r="B59" s="197">
        <v>0</v>
      </c>
      <c r="C59" s="181">
        <v>810.6</v>
      </c>
      <c r="D59" s="182">
        <v>4</v>
      </c>
      <c r="E59" s="183">
        <v>434.8</v>
      </c>
      <c r="F59" s="180">
        <v>28</v>
      </c>
      <c r="G59" s="184">
        <v>776.8</v>
      </c>
      <c r="H59" s="182">
        <v>242</v>
      </c>
      <c r="I59" s="183">
        <v>907.5</v>
      </c>
      <c r="J59" s="180">
        <v>77</v>
      </c>
      <c r="K59" s="181">
        <v>45.2</v>
      </c>
      <c r="L59" s="182">
        <v>660</v>
      </c>
      <c r="M59" s="180">
        <v>113.5</v>
      </c>
      <c r="N59" s="185">
        <v>440</v>
      </c>
      <c r="O59" s="198">
        <v>287.3</v>
      </c>
      <c r="P59" s="180">
        <v>117</v>
      </c>
      <c r="Q59" s="181">
        <v>238</v>
      </c>
      <c r="R59" s="182">
        <v>140</v>
      </c>
      <c r="S59" s="183">
        <v>172.8</v>
      </c>
      <c r="T59" s="180">
        <v>19</v>
      </c>
      <c r="U59" s="184">
        <v>7.1</v>
      </c>
      <c r="V59" s="182">
        <v>444</v>
      </c>
      <c r="W59" s="199">
        <v>23.1</v>
      </c>
      <c r="X59" s="180">
        <v>57</v>
      </c>
      <c r="Y59" s="184">
        <v>16</v>
      </c>
      <c r="Z59" s="182">
        <v>88</v>
      </c>
      <c r="AA59" s="180">
        <v>50.4</v>
      </c>
      <c r="AB59" s="162">
        <f t="shared" si="37"/>
        <v>2316</v>
      </c>
      <c r="AC59" s="165">
        <f t="shared" si="68"/>
        <v>3883.1</v>
      </c>
      <c r="BI59" s="131" t="s">
        <v>35</v>
      </c>
      <c r="BJ59" s="123">
        <f t="shared" ref="BJ59:CI59" si="128">B59/B64</f>
        <v>0</v>
      </c>
      <c r="BK59" s="124">
        <f t="shared" si="128"/>
        <v>2.6646329637385075E-2</v>
      </c>
      <c r="BL59" s="125">
        <f t="shared" si="128"/>
        <v>3.1540766440624505E-4</v>
      </c>
      <c r="BM59" s="126">
        <f t="shared" si="128"/>
        <v>3.5426783560929515E-2</v>
      </c>
      <c r="BN59" s="123">
        <f t="shared" si="128"/>
        <v>1.3725490196078432E-3</v>
      </c>
      <c r="BO59" s="124">
        <f t="shared" si="128"/>
        <v>2.9974108359025607E-2</v>
      </c>
      <c r="BP59" s="125">
        <f t="shared" si="128"/>
        <v>6.5755509061761266E-3</v>
      </c>
      <c r="BQ59" s="126">
        <f t="shared" si="128"/>
        <v>2.0789044459920098E-2</v>
      </c>
      <c r="BR59" s="123">
        <f t="shared" si="128"/>
        <v>1.3349514563106795E-2</v>
      </c>
      <c r="BS59" s="124">
        <f t="shared" si="128"/>
        <v>7.8307721626444428E-3</v>
      </c>
      <c r="BT59" s="125">
        <f t="shared" si="128"/>
        <v>3.8073262186328241E-2</v>
      </c>
      <c r="BU59" s="123">
        <f t="shared" si="128"/>
        <v>6.4798269001307375E-3</v>
      </c>
      <c r="BV59" s="127">
        <f t="shared" si="128"/>
        <v>1.1672635628067383E-2</v>
      </c>
      <c r="BW59" s="128">
        <f t="shared" si="128"/>
        <v>8.2670073606003584E-3</v>
      </c>
      <c r="BX59" s="123">
        <f t="shared" si="128"/>
        <v>5.8403634003893574E-3</v>
      </c>
      <c r="BY59" s="124">
        <f t="shared" si="128"/>
        <v>1.4754657326183317E-2</v>
      </c>
      <c r="BZ59" s="125">
        <f t="shared" si="128"/>
        <v>4.982383714722944E-3</v>
      </c>
      <c r="CA59" s="126">
        <f t="shared" si="128"/>
        <v>6.8004187294865848E-3</v>
      </c>
      <c r="CB59" s="123">
        <f t="shared" si="128"/>
        <v>3.1650841246043645E-3</v>
      </c>
      <c r="CC59" s="124">
        <f t="shared" si="128"/>
        <v>1.3071414106080963E-3</v>
      </c>
      <c r="CD59" s="125">
        <f t="shared" si="128"/>
        <v>1.811136039159698E-2</v>
      </c>
      <c r="CE59" s="126">
        <f t="shared" si="128"/>
        <v>8.2461714204119514E-4</v>
      </c>
      <c r="CF59" s="123">
        <f t="shared" si="128"/>
        <v>2.9448233106013641E-3</v>
      </c>
      <c r="CG59" s="124">
        <f t="shared" si="128"/>
        <v>1.7285337712285552E-3</v>
      </c>
      <c r="CH59" s="125">
        <f t="shared" si="128"/>
        <v>2.0292862907875017E-3</v>
      </c>
      <c r="CI59" s="123">
        <f t="shared" si="128"/>
        <v>1.1376538597841616E-3</v>
      </c>
      <c r="CJ59" s="129">
        <f t="shared" ref="CJ59" si="129">AB59/AB64</f>
        <v>7.7247120743653627E-3</v>
      </c>
      <c r="CK59" s="130">
        <f t="shared" ref="CK59" si="130">AC59/AC64</f>
        <v>1.2993583683985982E-2</v>
      </c>
    </row>
    <row r="60" spans="1:89" x14ac:dyDescent="0.25">
      <c r="A60" s="139" t="s">
        <v>36</v>
      </c>
      <c r="B60" s="194">
        <v>0</v>
      </c>
      <c r="C60" s="188">
        <v>0</v>
      </c>
      <c r="D60" s="189">
        <v>0</v>
      </c>
      <c r="E60" s="190">
        <v>0</v>
      </c>
      <c r="F60" s="187">
        <v>0</v>
      </c>
      <c r="G60" s="191">
        <v>0</v>
      </c>
      <c r="H60" s="189">
        <v>0</v>
      </c>
      <c r="I60" s="190">
        <v>0</v>
      </c>
      <c r="J60" s="187">
        <v>0</v>
      </c>
      <c r="K60" s="191">
        <v>0</v>
      </c>
      <c r="L60" s="189">
        <v>1</v>
      </c>
      <c r="M60" s="187">
        <v>0</v>
      </c>
      <c r="N60" s="192">
        <v>0</v>
      </c>
      <c r="O60" s="195">
        <v>0</v>
      </c>
      <c r="P60" s="187">
        <v>0</v>
      </c>
      <c r="Q60" s="191">
        <v>0</v>
      </c>
      <c r="R60" s="189">
        <v>0</v>
      </c>
      <c r="S60" s="190">
        <v>0</v>
      </c>
      <c r="T60" s="187">
        <v>0</v>
      </c>
      <c r="U60" s="191">
        <v>0</v>
      </c>
      <c r="V60" s="189">
        <v>0</v>
      </c>
      <c r="W60" s="190">
        <v>0</v>
      </c>
      <c r="X60" s="187">
        <v>0</v>
      </c>
      <c r="Y60" s="191">
        <v>0</v>
      </c>
      <c r="Z60" s="189">
        <v>0</v>
      </c>
      <c r="AA60" s="187">
        <v>0</v>
      </c>
      <c r="AB60" s="162">
        <f t="shared" si="37"/>
        <v>1</v>
      </c>
      <c r="AC60" s="165">
        <v>1</v>
      </c>
      <c r="BI60" s="139" t="s">
        <v>36</v>
      </c>
      <c r="BJ60" s="123">
        <f t="shared" ref="BJ60:CI60" si="131">B60/B64</f>
        <v>0</v>
      </c>
      <c r="BK60" s="124">
        <f t="shared" si="131"/>
        <v>0</v>
      </c>
      <c r="BL60" s="125">
        <f t="shared" si="131"/>
        <v>0</v>
      </c>
      <c r="BM60" s="126">
        <f t="shared" si="131"/>
        <v>0</v>
      </c>
      <c r="BN60" s="123">
        <f t="shared" si="131"/>
        <v>0</v>
      </c>
      <c r="BO60" s="124">
        <f t="shared" si="131"/>
        <v>0</v>
      </c>
      <c r="BP60" s="125">
        <f t="shared" si="131"/>
        <v>0</v>
      </c>
      <c r="BQ60" s="126">
        <f t="shared" si="131"/>
        <v>0</v>
      </c>
      <c r="BR60" s="123">
        <f t="shared" si="131"/>
        <v>0</v>
      </c>
      <c r="BS60" s="124">
        <f t="shared" si="131"/>
        <v>0</v>
      </c>
      <c r="BT60" s="125">
        <f t="shared" si="131"/>
        <v>5.7686760888376119E-5</v>
      </c>
      <c r="BU60" s="123">
        <f t="shared" si="131"/>
        <v>0</v>
      </c>
      <c r="BV60" s="127">
        <f t="shared" si="131"/>
        <v>0</v>
      </c>
      <c r="BW60" s="128">
        <f t="shared" si="131"/>
        <v>0</v>
      </c>
      <c r="BX60" s="123">
        <f t="shared" si="131"/>
        <v>0</v>
      </c>
      <c r="BY60" s="124">
        <f t="shared" si="131"/>
        <v>0</v>
      </c>
      <c r="BZ60" s="125">
        <f t="shared" si="131"/>
        <v>0</v>
      </c>
      <c r="CA60" s="126">
        <f t="shared" si="131"/>
        <v>0</v>
      </c>
      <c r="CB60" s="123">
        <f t="shared" si="131"/>
        <v>0</v>
      </c>
      <c r="CC60" s="124">
        <f t="shared" si="131"/>
        <v>0</v>
      </c>
      <c r="CD60" s="125">
        <f t="shared" si="131"/>
        <v>0</v>
      </c>
      <c r="CE60" s="126">
        <f t="shared" si="131"/>
        <v>0</v>
      </c>
      <c r="CF60" s="123">
        <f t="shared" si="131"/>
        <v>0</v>
      </c>
      <c r="CG60" s="124">
        <f t="shared" si="131"/>
        <v>0</v>
      </c>
      <c r="CH60" s="125">
        <f t="shared" si="131"/>
        <v>0</v>
      </c>
      <c r="CI60" s="123">
        <f t="shared" si="131"/>
        <v>0</v>
      </c>
      <c r="CJ60" s="129">
        <f t="shared" ref="CJ60" si="132">AB60/AB64</f>
        <v>3.3353679077570649E-6</v>
      </c>
      <c r="CK60" s="130">
        <f t="shared" ref="CK60" si="133">AC60/AC64</f>
        <v>3.346188273283197E-6</v>
      </c>
    </row>
    <row r="61" spans="1:89" x14ac:dyDescent="0.25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62">
        <f t="shared" si="37"/>
        <v>0</v>
      </c>
      <c r="AC61" s="165">
        <f t="shared" si="68"/>
        <v>0</v>
      </c>
      <c r="BI61" s="131" t="s">
        <v>37</v>
      </c>
      <c r="BJ61" s="123">
        <f t="shared" ref="BJ61:CI61" si="134">B61/B64</f>
        <v>0</v>
      </c>
      <c r="BK61" s="124">
        <f t="shared" si="134"/>
        <v>0</v>
      </c>
      <c r="BL61" s="125">
        <f t="shared" si="134"/>
        <v>0</v>
      </c>
      <c r="BM61" s="126">
        <f t="shared" si="134"/>
        <v>0</v>
      </c>
      <c r="BN61" s="123">
        <f t="shared" si="134"/>
        <v>0</v>
      </c>
      <c r="BO61" s="124">
        <f t="shared" si="134"/>
        <v>0</v>
      </c>
      <c r="BP61" s="125">
        <f t="shared" si="134"/>
        <v>0</v>
      </c>
      <c r="BQ61" s="126">
        <f t="shared" si="134"/>
        <v>0</v>
      </c>
      <c r="BR61" s="123">
        <f t="shared" si="134"/>
        <v>0</v>
      </c>
      <c r="BS61" s="124">
        <f t="shared" si="134"/>
        <v>0</v>
      </c>
      <c r="BT61" s="125">
        <f t="shared" si="134"/>
        <v>0</v>
      </c>
      <c r="BU61" s="123">
        <f t="shared" si="134"/>
        <v>0</v>
      </c>
      <c r="BV61" s="127">
        <f t="shared" si="134"/>
        <v>0</v>
      </c>
      <c r="BW61" s="128">
        <f t="shared" si="134"/>
        <v>0</v>
      </c>
      <c r="BX61" s="123">
        <f t="shared" si="134"/>
        <v>0</v>
      </c>
      <c r="BY61" s="124">
        <f t="shared" si="134"/>
        <v>0</v>
      </c>
      <c r="BZ61" s="125">
        <f t="shared" si="134"/>
        <v>0</v>
      </c>
      <c r="CA61" s="126">
        <f t="shared" si="134"/>
        <v>0</v>
      </c>
      <c r="CB61" s="123">
        <f t="shared" si="134"/>
        <v>0</v>
      </c>
      <c r="CC61" s="124">
        <f t="shared" si="134"/>
        <v>0</v>
      </c>
      <c r="CD61" s="125">
        <f t="shared" si="134"/>
        <v>0</v>
      </c>
      <c r="CE61" s="126">
        <f t="shared" si="134"/>
        <v>0</v>
      </c>
      <c r="CF61" s="123">
        <f t="shared" si="134"/>
        <v>0</v>
      </c>
      <c r="CG61" s="124">
        <f t="shared" si="134"/>
        <v>0</v>
      </c>
      <c r="CH61" s="125">
        <f t="shared" si="134"/>
        <v>0</v>
      </c>
      <c r="CI61" s="123">
        <f t="shared" si="134"/>
        <v>0</v>
      </c>
      <c r="CJ61" s="129">
        <f t="shared" ref="CJ61" si="135">AB61/AB64</f>
        <v>0</v>
      </c>
      <c r="CK61" s="130">
        <f t="shared" ref="CK61" si="136">AC61/AC64</f>
        <v>0</v>
      </c>
    </row>
    <row r="62" spans="1:89" x14ac:dyDescent="0.25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2">
        <f t="shared" si="37"/>
        <v>0</v>
      </c>
      <c r="AC62" s="165">
        <f t="shared" si="68"/>
        <v>0</v>
      </c>
      <c r="BI62" s="139" t="s">
        <v>38</v>
      </c>
      <c r="BJ62" s="123">
        <f>B62/B64</f>
        <v>0</v>
      </c>
      <c r="BK62" s="124">
        <f t="shared" ref="BK62" si="137">C62/C64</f>
        <v>0</v>
      </c>
      <c r="BL62" s="125">
        <f t="shared" ref="BL62" si="138">D62/D64</f>
        <v>0</v>
      </c>
      <c r="BM62" s="126">
        <f t="shared" ref="BM62" si="139">E62/E64</f>
        <v>0</v>
      </c>
      <c r="BN62" s="123">
        <f t="shared" ref="BN62" si="140">F62/F64</f>
        <v>0</v>
      </c>
      <c r="BO62" s="124">
        <f t="shared" ref="BO62" si="141">G62/G64</f>
        <v>0</v>
      </c>
      <c r="BP62" s="125">
        <f t="shared" ref="BP62" si="142">H62/H64</f>
        <v>0</v>
      </c>
      <c r="BQ62" s="126">
        <f t="shared" ref="BQ62" si="143">I62/I64</f>
        <v>0</v>
      </c>
      <c r="BR62" s="123">
        <f t="shared" ref="BR62" si="144">J62/J64</f>
        <v>0</v>
      </c>
      <c r="BS62" s="124">
        <f t="shared" ref="BS62" si="145">K62/K64</f>
        <v>0</v>
      </c>
      <c r="BT62" s="125">
        <f t="shared" ref="BT62" si="146">L62/L64</f>
        <v>0</v>
      </c>
      <c r="BU62" s="123">
        <f t="shared" ref="BU62" si="147">M62/M64</f>
        <v>0</v>
      </c>
      <c r="BV62" s="127">
        <f t="shared" ref="BV62" si="148">N62/N64</f>
        <v>0</v>
      </c>
      <c r="BW62" s="128">
        <f t="shared" ref="BW62" si="149">O62/O64</f>
        <v>0</v>
      </c>
      <c r="BX62" s="123">
        <f t="shared" ref="BX62" si="150">P62/P64</f>
        <v>0</v>
      </c>
      <c r="BY62" s="124">
        <f t="shared" ref="BY62" si="151">Q62/Q64</f>
        <v>0</v>
      </c>
      <c r="BZ62" s="125">
        <f t="shared" ref="BZ62" si="152">R62/R64</f>
        <v>0</v>
      </c>
      <c r="CA62" s="126">
        <f t="shared" ref="CA62" si="153">S62/S64</f>
        <v>0</v>
      </c>
      <c r="CB62" s="123">
        <f t="shared" ref="CB62" si="154">T62/T64</f>
        <v>0</v>
      </c>
      <c r="CC62" s="124">
        <f t="shared" ref="CC62" si="155">U62/U64</f>
        <v>0</v>
      </c>
      <c r="CD62" s="125">
        <f t="shared" ref="CD62" si="156">V62/V64</f>
        <v>0</v>
      </c>
      <c r="CE62" s="126">
        <f t="shared" ref="CE62" si="157">W62/W64</f>
        <v>0</v>
      </c>
      <c r="CF62" s="123">
        <f t="shared" ref="CF62" si="158">X62/X64</f>
        <v>0</v>
      </c>
      <c r="CG62" s="124">
        <f t="shared" ref="CG62" si="159">Y62/Y64</f>
        <v>0</v>
      </c>
      <c r="CH62" s="125">
        <f t="shared" ref="CH62" si="160">Z62/Z64</f>
        <v>0</v>
      </c>
      <c r="CI62" s="123">
        <f t="shared" ref="CI62" si="161">AA62/AA64</f>
        <v>0</v>
      </c>
      <c r="CJ62" s="129">
        <f t="shared" ref="CJ62" si="162">AB62/AB64</f>
        <v>0</v>
      </c>
      <c r="CK62" s="130">
        <f t="shared" ref="CK62" si="163">AC62/AC64</f>
        <v>0</v>
      </c>
    </row>
    <row r="63" spans="1:89" ht="13.8" thickBot="1" x14ac:dyDescent="0.3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2">
        <f t="shared" si="37"/>
        <v>0</v>
      </c>
      <c r="AC63" s="165">
        <f t="shared" si="68"/>
        <v>0</v>
      </c>
      <c r="BI63" s="131" t="s">
        <v>39</v>
      </c>
      <c r="BJ63" s="123">
        <f>B63/B64</f>
        <v>0</v>
      </c>
      <c r="BK63" s="124">
        <f t="shared" ref="BK63" si="164">C63/C64</f>
        <v>0</v>
      </c>
      <c r="BL63" s="125">
        <f t="shared" ref="BL63" si="165">D63/D64</f>
        <v>0</v>
      </c>
      <c r="BM63" s="126">
        <f t="shared" ref="BM63" si="166">E63/E64</f>
        <v>0</v>
      </c>
      <c r="BN63" s="123">
        <f t="shared" ref="BN63" si="167">F63/F64</f>
        <v>0</v>
      </c>
      <c r="BO63" s="124">
        <f t="shared" ref="BO63" si="168">G63/G64</f>
        <v>0</v>
      </c>
      <c r="BP63" s="125">
        <f t="shared" ref="BP63" si="169">H63/H64</f>
        <v>0</v>
      </c>
      <c r="BQ63" s="126">
        <f t="shared" ref="BQ63" si="170">I63/I64</f>
        <v>0</v>
      </c>
      <c r="BR63" s="123">
        <f t="shared" ref="BR63" si="171">J63/J64</f>
        <v>0</v>
      </c>
      <c r="BS63" s="124">
        <f t="shared" ref="BS63" si="172">K63/K64</f>
        <v>0</v>
      </c>
      <c r="BT63" s="125">
        <f t="shared" ref="BT63" si="173">L63/L64</f>
        <v>0</v>
      </c>
      <c r="BU63" s="123">
        <f t="shared" ref="BU63" si="174">M63/M64</f>
        <v>0</v>
      </c>
      <c r="BV63" s="127">
        <f t="shared" ref="BV63" si="175">N63/N64</f>
        <v>0</v>
      </c>
      <c r="BW63" s="128">
        <f t="shared" ref="BW63" si="176">O63/O64</f>
        <v>0</v>
      </c>
      <c r="BX63" s="123">
        <f t="shared" ref="BX63" si="177">P63/P64</f>
        <v>0</v>
      </c>
      <c r="BY63" s="124">
        <f t="shared" ref="BY63" si="178">Q63/Q64</f>
        <v>0</v>
      </c>
      <c r="BZ63" s="125">
        <f t="shared" ref="BZ63" si="179">R63/R64</f>
        <v>0</v>
      </c>
      <c r="CA63" s="126">
        <f t="shared" ref="CA63" si="180">S63/S64</f>
        <v>0</v>
      </c>
      <c r="CB63" s="123">
        <f t="shared" ref="CB63" si="181">T63/T64</f>
        <v>0</v>
      </c>
      <c r="CC63" s="124">
        <f t="shared" ref="CC63" si="182">U63/U64</f>
        <v>0</v>
      </c>
      <c r="CD63" s="125">
        <f t="shared" ref="CD63" si="183">V63/V64</f>
        <v>0</v>
      </c>
      <c r="CE63" s="126">
        <f t="shared" ref="CE63" si="184">W63/W64</f>
        <v>0</v>
      </c>
      <c r="CF63" s="123">
        <f t="shared" ref="CF63" si="185">X63/X64</f>
        <v>0</v>
      </c>
      <c r="CG63" s="124">
        <f t="shared" ref="CG63" si="186">Y63/Y64</f>
        <v>0</v>
      </c>
      <c r="CH63" s="125">
        <f t="shared" ref="CH63" si="187">Z63/Z64</f>
        <v>0</v>
      </c>
      <c r="CI63" s="123">
        <f t="shared" ref="CI63" si="188">AA63/AA64</f>
        <v>0</v>
      </c>
      <c r="CJ63" s="129">
        <f t="shared" ref="CJ63" si="189">AB63/AB64</f>
        <v>0</v>
      </c>
      <c r="CK63" s="130">
        <f t="shared" ref="CK63" si="190">AC63/AC64</f>
        <v>0</v>
      </c>
    </row>
    <row r="64" spans="1:89" ht="14.4" thickTop="1" thickBot="1" x14ac:dyDescent="0.3">
      <c r="A64" s="251" t="s">
        <v>13</v>
      </c>
      <c r="B64" s="14">
        <f t="shared" ref="B64:AA64" si="191">SUM(B41:B63)</f>
        <v>27763</v>
      </c>
      <c r="C64" s="1">
        <f t="shared" si="191"/>
        <v>30420.699999999993</v>
      </c>
      <c r="D64" s="14">
        <f t="shared" si="191"/>
        <v>12682</v>
      </c>
      <c r="E64" s="1">
        <f t="shared" si="191"/>
        <v>12273.199999999997</v>
      </c>
      <c r="F64" s="14">
        <f t="shared" si="191"/>
        <v>20400</v>
      </c>
      <c r="G64" s="1">
        <f t="shared" si="191"/>
        <v>25915.7</v>
      </c>
      <c r="H64" s="14">
        <f t="shared" si="191"/>
        <v>36803</v>
      </c>
      <c r="I64" s="1">
        <f t="shared" si="191"/>
        <v>43652.799999999996</v>
      </c>
      <c r="J64" s="14">
        <f t="shared" si="191"/>
        <v>5768</v>
      </c>
      <c r="K64" s="1">
        <f t="shared" si="191"/>
        <v>5772.1000000000013</v>
      </c>
      <c r="L64" s="14">
        <f t="shared" si="191"/>
        <v>17335</v>
      </c>
      <c r="M64" s="1">
        <f t="shared" si="191"/>
        <v>17515.900000000001</v>
      </c>
      <c r="N64" s="14">
        <f t="shared" si="191"/>
        <v>37695</v>
      </c>
      <c r="O64" s="1">
        <f t="shared" si="191"/>
        <v>34752.6</v>
      </c>
      <c r="P64" s="14">
        <f t="shared" si="191"/>
        <v>20033</v>
      </c>
      <c r="Q64" s="1">
        <f t="shared" si="191"/>
        <v>16130.5</v>
      </c>
      <c r="R64" s="14">
        <f t="shared" si="191"/>
        <v>28099</v>
      </c>
      <c r="S64" s="1">
        <f t="shared" si="191"/>
        <v>25410.2</v>
      </c>
      <c r="T64" s="14">
        <f t="shared" si="191"/>
        <v>6003</v>
      </c>
      <c r="U64" s="1">
        <f t="shared" si="191"/>
        <v>5431.7000000000025</v>
      </c>
      <c r="V64" s="14">
        <f t="shared" si="191"/>
        <v>24515</v>
      </c>
      <c r="W64" s="1">
        <f t="shared" si="191"/>
        <v>28013.000000000004</v>
      </c>
      <c r="X64" s="14">
        <f t="shared" si="191"/>
        <v>19356</v>
      </c>
      <c r="Y64" s="1">
        <f t="shared" si="191"/>
        <v>9256.4000000000015</v>
      </c>
      <c r="Z64" s="14">
        <f t="shared" si="191"/>
        <v>43365</v>
      </c>
      <c r="AA64" s="1">
        <f t="shared" si="191"/>
        <v>44301.700000000004</v>
      </c>
      <c r="AB64" s="166">
        <f t="shared" ref="AB64:AC64" si="192">SUM(AB40:AB63)</f>
        <v>299817</v>
      </c>
      <c r="AC64" s="167">
        <f t="shared" si="192"/>
        <v>298847.49999999994</v>
      </c>
      <c r="BI64" s="251" t="s">
        <v>13</v>
      </c>
      <c r="BJ64" s="147">
        <f>SUM(BJ40:BJ63)</f>
        <v>1</v>
      </c>
      <c r="BK64" s="148">
        <f t="shared" ref="BK64:CK64" si="193">SUM(BK40:BK63)</f>
        <v>1.0000000000000002</v>
      </c>
      <c r="BL64" s="147">
        <f t="shared" si="193"/>
        <v>1</v>
      </c>
      <c r="BM64" s="148">
        <f t="shared" si="193"/>
        <v>1.0000000000000004</v>
      </c>
      <c r="BN64" s="147">
        <f t="shared" si="193"/>
        <v>1</v>
      </c>
      <c r="BO64" s="148">
        <f t="shared" si="193"/>
        <v>1</v>
      </c>
      <c r="BP64" s="147">
        <f t="shared" si="193"/>
        <v>1.0000000000000002</v>
      </c>
      <c r="BQ64" s="148">
        <f t="shared" si="193"/>
        <v>1.0000000000000002</v>
      </c>
      <c r="BR64" s="147">
        <f t="shared" si="193"/>
        <v>1</v>
      </c>
      <c r="BS64" s="148">
        <f t="shared" si="193"/>
        <v>0.99999999999999989</v>
      </c>
      <c r="BT64" s="147">
        <f t="shared" si="193"/>
        <v>1</v>
      </c>
      <c r="BU64" s="148">
        <f t="shared" si="193"/>
        <v>1</v>
      </c>
      <c r="BV64" s="147">
        <f t="shared" si="193"/>
        <v>1</v>
      </c>
      <c r="BW64" s="148">
        <f t="shared" si="193"/>
        <v>1</v>
      </c>
      <c r="BX64" s="147">
        <f t="shared" si="193"/>
        <v>0.99999999999999989</v>
      </c>
      <c r="BY64" s="148">
        <f t="shared" si="193"/>
        <v>1.0000000000000002</v>
      </c>
      <c r="BZ64" s="147">
        <f t="shared" si="193"/>
        <v>1</v>
      </c>
      <c r="CA64" s="148">
        <f t="shared" si="193"/>
        <v>0.99999999999999989</v>
      </c>
      <c r="CB64" s="147">
        <f t="shared" si="193"/>
        <v>1</v>
      </c>
      <c r="CC64" s="148">
        <f t="shared" si="193"/>
        <v>0.99999999999999967</v>
      </c>
      <c r="CD64" s="147">
        <f t="shared" si="193"/>
        <v>1</v>
      </c>
      <c r="CE64" s="148">
        <f t="shared" si="193"/>
        <v>0.99999999999999989</v>
      </c>
      <c r="CF64" s="147">
        <f t="shared" si="193"/>
        <v>1</v>
      </c>
      <c r="CG64" s="148">
        <f t="shared" si="193"/>
        <v>0.99999999999999989</v>
      </c>
      <c r="CH64" s="147">
        <f t="shared" si="193"/>
        <v>0.99999999999999989</v>
      </c>
      <c r="CI64" s="148">
        <f t="shared" si="193"/>
        <v>0.99999999999999989</v>
      </c>
      <c r="CJ64" s="147">
        <f t="shared" si="193"/>
        <v>0.99999999999999989</v>
      </c>
      <c r="CK64" s="148">
        <f t="shared" si="193"/>
        <v>1</v>
      </c>
    </row>
    <row r="65" spans="1:89" ht="13.8" thickTop="1" x14ac:dyDescent="0.25">
      <c r="A65" s="178"/>
    </row>
    <row r="67" spans="1:89" x14ac:dyDescent="0.25">
      <c r="A67" s="294">
        <f>+A36+1</f>
        <v>45172</v>
      </c>
      <c r="B67" s="294"/>
      <c r="C67" s="294"/>
      <c r="D67" s="294"/>
      <c r="BI67" s="299">
        <f>+BI36+1</f>
        <v>45172</v>
      </c>
      <c r="BJ67" s="299"/>
      <c r="BK67" s="299"/>
      <c r="BL67" s="299"/>
    </row>
    <row r="68" spans="1:89" ht="13.8" thickBot="1" x14ac:dyDescent="0.3">
      <c r="AE68" t="s">
        <v>84</v>
      </c>
    </row>
    <row r="69" spans="1:89" ht="14.4" thickTop="1" thickBot="1" x14ac:dyDescent="0.3">
      <c r="A69" s="292" t="s">
        <v>0</v>
      </c>
      <c r="B69" s="290" t="s">
        <v>1</v>
      </c>
      <c r="C69" s="291"/>
      <c r="D69" s="290" t="s">
        <v>2</v>
      </c>
      <c r="E69" s="291"/>
      <c r="F69" s="290" t="s">
        <v>3</v>
      </c>
      <c r="G69" s="291"/>
      <c r="H69" s="290" t="s">
        <v>4</v>
      </c>
      <c r="I69" s="291"/>
      <c r="J69" s="290" t="s">
        <v>5</v>
      </c>
      <c r="K69" s="291"/>
      <c r="L69" s="290" t="s">
        <v>6</v>
      </c>
      <c r="M69" s="291"/>
      <c r="N69" s="290" t="s">
        <v>7</v>
      </c>
      <c r="O69" s="291"/>
      <c r="P69" s="290" t="s">
        <v>8</v>
      </c>
      <c r="Q69" s="291"/>
      <c r="R69" s="290" t="s">
        <v>9</v>
      </c>
      <c r="S69" s="291"/>
      <c r="T69" s="290" t="s">
        <v>10</v>
      </c>
      <c r="U69" s="291"/>
      <c r="V69" s="290" t="s">
        <v>11</v>
      </c>
      <c r="W69" s="291"/>
      <c r="X69" s="290" t="s">
        <v>12</v>
      </c>
      <c r="Y69" s="291"/>
      <c r="Z69" s="297" t="s">
        <v>40</v>
      </c>
      <c r="AA69" s="298"/>
      <c r="AB69" s="295" t="s">
        <v>41</v>
      </c>
      <c r="AC69" s="296"/>
      <c r="AE69" s="292" t="s">
        <v>0</v>
      </c>
      <c r="AF69" s="290" t="s">
        <v>1</v>
      </c>
      <c r="AG69" s="291"/>
      <c r="AH69" s="290" t="s">
        <v>2</v>
      </c>
      <c r="AI69" s="291"/>
      <c r="AJ69" s="290" t="s">
        <v>3</v>
      </c>
      <c r="AK69" s="291"/>
      <c r="AL69" s="290" t="s">
        <v>4</v>
      </c>
      <c r="AM69" s="291"/>
      <c r="AN69" s="290" t="s">
        <v>5</v>
      </c>
      <c r="AO69" s="291"/>
      <c r="AP69" s="290" t="s">
        <v>6</v>
      </c>
      <c r="AQ69" s="291"/>
      <c r="AR69" s="290" t="s">
        <v>7</v>
      </c>
      <c r="AS69" s="291"/>
      <c r="AT69" s="290" t="s">
        <v>8</v>
      </c>
      <c r="AU69" s="291"/>
      <c r="AV69" s="290" t="s">
        <v>9</v>
      </c>
      <c r="AW69" s="291"/>
      <c r="AX69" s="290" t="s">
        <v>10</v>
      </c>
      <c r="AY69" s="291"/>
      <c r="AZ69" s="290" t="s">
        <v>11</v>
      </c>
      <c r="BA69" s="291"/>
      <c r="BB69" s="290" t="s">
        <v>12</v>
      </c>
      <c r="BC69" s="291"/>
      <c r="BD69" s="297" t="s">
        <v>40</v>
      </c>
      <c r="BE69" s="298"/>
      <c r="BF69" s="295" t="s">
        <v>41</v>
      </c>
      <c r="BG69" s="296"/>
      <c r="BI69" s="292" t="s">
        <v>0</v>
      </c>
      <c r="BJ69" s="290" t="s">
        <v>1</v>
      </c>
      <c r="BK69" s="291"/>
      <c r="BL69" s="290" t="s">
        <v>2</v>
      </c>
      <c r="BM69" s="291"/>
      <c r="BN69" s="290" t="s">
        <v>3</v>
      </c>
      <c r="BO69" s="291"/>
      <c r="BP69" s="290" t="s">
        <v>4</v>
      </c>
      <c r="BQ69" s="291"/>
      <c r="BR69" s="290" t="s">
        <v>5</v>
      </c>
      <c r="BS69" s="291"/>
      <c r="BT69" s="290" t="s">
        <v>6</v>
      </c>
      <c r="BU69" s="291"/>
      <c r="BV69" s="290" t="s">
        <v>7</v>
      </c>
      <c r="BW69" s="291"/>
      <c r="BX69" s="290" t="s">
        <v>8</v>
      </c>
      <c r="BY69" s="291"/>
      <c r="BZ69" s="290" t="s">
        <v>9</v>
      </c>
      <c r="CA69" s="291"/>
      <c r="CB69" s="290" t="s">
        <v>10</v>
      </c>
      <c r="CC69" s="291"/>
      <c r="CD69" s="290" t="s">
        <v>11</v>
      </c>
      <c r="CE69" s="291"/>
      <c r="CF69" s="290" t="s">
        <v>12</v>
      </c>
      <c r="CG69" s="291"/>
      <c r="CH69" s="297" t="s">
        <v>40</v>
      </c>
      <c r="CI69" s="298"/>
      <c r="CJ69" s="290" t="s">
        <v>41</v>
      </c>
      <c r="CK69" s="291"/>
    </row>
    <row r="70" spans="1:89" ht="15" thickTop="1" thickBot="1" x14ac:dyDescent="0.35">
      <c r="A70" s="293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68" t="s">
        <v>14</v>
      </c>
      <c r="AC70" s="169" t="s">
        <v>15</v>
      </c>
      <c r="AE70" s="293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68" t="s">
        <v>14</v>
      </c>
      <c r="BG70" s="169" t="s">
        <v>15</v>
      </c>
      <c r="BI70" s="293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8" thickTop="1" x14ac:dyDescent="0.25">
      <c r="A71" s="119" t="s">
        <v>16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1"/>
      <c r="AA71" s="176"/>
      <c r="AB71" s="162">
        <f t="shared" ref="AB71:AB94" si="194">B71+D71+F71+H71+J71+L71+N71+P71+R71+T71+V71+X71+Z71</f>
        <v>0</v>
      </c>
      <c r="AC71" s="163">
        <f>C71+E71+G71+I71+K71+M71+O71+Q71+S71+U71+W71+Y71+AA71</f>
        <v>0</v>
      </c>
      <c r="AE71" s="254" t="str">
        <f>$AE$9</f>
        <v>07:00 - 07:59</v>
      </c>
      <c r="AF71" s="120">
        <f t="shared" ref="AF71:AO72" si="195">SUMIF($A$9:$A$32,$AE71,B$71:B$94)</f>
        <v>915</v>
      </c>
      <c r="AG71" s="177">
        <f t="shared" si="195"/>
        <v>801.7</v>
      </c>
      <c r="AH71" s="121">
        <f t="shared" si="195"/>
        <v>469</v>
      </c>
      <c r="AI71" s="172">
        <f t="shared" si="195"/>
        <v>394.3</v>
      </c>
      <c r="AJ71" s="120">
        <f t="shared" si="195"/>
        <v>834</v>
      </c>
      <c r="AK71" s="122">
        <f t="shared" si="195"/>
        <v>795.6</v>
      </c>
      <c r="AL71" s="121">
        <f t="shared" si="195"/>
        <v>1305</v>
      </c>
      <c r="AM71" s="172">
        <f t="shared" si="195"/>
        <v>1258</v>
      </c>
      <c r="AN71" s="120">
        <f t="shared" si="195"/>
        <v>110</v>
      </c>
      <c r="AO71" s="122">
        <f t="shared" si="195"/>
        <v>193.1</v>
      </c>
      <c r="AP71" s="121">
        <f t="shared" ref="AP71:AY72" si="196">SUMIF($A$9:$A$32,$AE71,L$71:L$94)</f>
        <v>363</v>
      </c>
      <c r="AQ71" s="120">
        <f t="shared" si="196"/>
        <v>716.6</v>
      </c>
      <c r="AR71" s="171">
        <f t="shared" si="196"/>
        <v>1324</v>
      </c>
      <c r="AS71" s="173">
        <f t="shared" si="196"/>
        <v>1221</v>
      </c>
      <c r="AT71" s="120">
        <f t="shared" si="196"/>
        <v>624</v>
      </c>
      <c r="AU71" s="122">
        <f t="shared" si="196"/>
        <v>545.5</v>
      </c>
      <c r="AV71" s="121">
        <f t="shared" si="196"/>
        <v>1146</v>
      </c>
      <c r="AW71" s="172">
        <f t="shared" si="196"/>
        <v>842.6</v>
      </c>
      <c r="AX71" s="120">
        <f t="shared" si="196"/>
        <v>233</v>
      </c>
      <c r="AY71" s="122">
        <f t="shared" si="196"/>
        <v>226.2</v>
      </c>
      <c r="AZ71" s="121">
        <f t="shared" ref="AZ71:BE72" si="197">SUMIF($A$9:$A$32,$AE71,V$71:V$94)</f>
        <v>673</v>
      </c>
      <c r="BA71" s="172">
        <f t="shared" si="197"/>
        <v>1105.7</v>
      </c>
      <c r="BB71" s="120">
        <f t="shared" si="197"/>
        <v>585</v>
      </c>
      <c r="BC71" s="122">
        <f t="shared" si="197"/>
        <v>404.3</v>
      </c>
      <c r="BD71" s="21">
        <f t="shared" si="197"/>
        <v>1737</v>
      </c>
      <c r="BE71" s="176">
        <f t="shared" si="197"/>
        <v>1611.4</v>
      </c>
      <c r="BF71" s="162">
        <f>AF71+AH71+AJ71+AL71+AN71+AP71+AR71+AT71+AV71+AX71+AZ71+BB71+BD71</f>
        <v>10318</v>
      </c>
      <c r="BG71" s="163">
        <f>AG71+AI71+AK71+AM71+AO71+AQ71+AS71+AU71+AW71+AY71+BA71+BC71+BE71</f>
        <v>10116</v>
      </c>
      <c r="BI71" s="119" t="s">
        <v>16</v>
      </c>
      <c r="BJ71" s="123">
        <f t="shared" ref="BJ71:CK71" si="198">B71/B95</f>
        <v>0</v>
      </c>
      <c r="BK71" s="124">
        <f t="shared" si="198"/>
        <v>0</v>
      </c>
      <c r="BL71" s="125">
        <f t="shared" si="198"/>
        <v>0</v>
      </c>
      <c r="BM71" s="126">
        <f t="shared" si="198"/>
        <v>0</v>
      </c>
      <c r="BN71" s="123">
        <f t="shared" si="198"/>
        <v>0</v>
      </c>
      <c r="BO71" s="124">
        <f t="shared" si="198"/>
        <v>0</v>
      </c>
      <c r="BP71" s="125">
        <f t="shared" si="198"/>
        <v>0</v>
      </c>
      <c r="BQ71" s="126">
        <f t="shared" si="198"/>
        <v>0</v>
      </c>
      <c r="BR71" s="123">
        <f t="shared" si="198"/>
        <v>0</v>
      </c>
      <c r="BS71" s="124">
        <f t="shared" si="198"/>
        <v>0</v>
      </c>
      <c r="BT71" s="125">
        <f t="shared" si="198"/>
        <v>0</v>
      </c>
      <c r="BU71" s="123">
        <f t="shared" si="198"/>
        <v>0</v>
      </c>
      <c r="BV71" s="127">
        <f t="shared" si="198"/>
        <v>0</v>
      </c>
      <c r="BW71" s="128">
        <f t="shared" si="198"/>
        <v>0</v>
      </c>
      <c r="BX71" s="123">
        <f t="shared" si="198"/>
        <v>0</v>
      </c>
      <c r="BY71" s="124">
        <f t="shared" si="198"/>
        <v>0</v>
      </c>
      <c r="BZ71" s="125">
        <f t="shared" si="198"/>
        <v>0</v>
      </c>
      <c r="CA71" s="126">
        <f t="shared" si="198"/>
        <v>0</v>
      </c>
      <c r="CB71" s="123">
        <f t="shared" si="198"/>
        <v>0</v>
      </c>
      <c r="CC71" s="124">
        <f t="shared" si="198"/>
        <v>0</v>
      </c>
      <c r="CD71" s="125">
        <f t="shared" si="198"/>
        <v>0</v>
      </c>
      <c r="CE71" s="126">
        <f t="shared" si="198"/>
        <v>0</v>
      </c>
      <c r="CF71" s="123">
        <f t="shared" si="198"/>
        <v>0</v>
      </c>
      <c r="CG71" s="124">
        <f t="shared" si="198"/>
        <v>0</v>
      </c>
      <c r="CH71" s="125">
        <f t="shared" si="198"/>
        <v>0</v>
      </c>
      <c r="CI71" s="123">
        <f t="shared" si="198"/>
        <v>0</v>
      </c>
      <c r="CJ71" s="129">
        <f t="shared" si="198"/>
        <v>0</v>
      </c>
      <c r="CK71" s="130">
        <f t="shared" si="198"/>
        <v>0</v>
      </c>
    </row>
    <row r="72" spans="1:89" x14ac:dyDescent="0.25">
      <c r="A72" s="131" t="s">
        <v>17</v>
      </c>
      <c r="B72" s="180">
        <v>177</v>
      </c>
      <c r="C72" s="181">
        <v>0</v>
      </c>
      <c r="D72" s="182">
        <v>149</v>
      </c>
      <c r="E72" s="183">
        <v>1</v>
      </c>
      <c r="F72" s="180">
        <v>270</v>
      </c>
      <c r="G72" s="184">
        <v>5</v>
      </c>
      <c r="H72" s="182">
        <v>242</v>
      </c>
      <c r="I72" s="183">
        <v>24</v>
      </c>
      <c r="J72" s="180">
        <v>8</v>
      </c>
      <c r="K72" s="184">
        <v>13</v>
      </c>
      <c r="L72" s="182">
        <v>16</v>
      </c>
      <c r="M72" s="180">
        <v>46</v>
      </c>
      <c r="N72" s="185">
        <v>137</v>
      </c>
      <c r="O72" s="186">
        <v>79</v>
      </c>
      <c r="P72" s="180">
        <v>42</v>
      </c>
      <c r="Q72" s="184">
        <v>23</v>
      </c>
      <c r="R72" s="182">
        <v>25</v>
      </c>
      <c r="S72" s="183">
        <v>45</v>
      </c>
      <c r="T72" s="180">
        <v>6</v>
      </c>
      <c r="U72" s="184">
        <v>13</v>
      </c>
      <c r="V72" s="182">
        <v>4</v>
      </c>
      <c r="W72" s="183">
        <v>0</v>
      </c>
      <c r="X72" s="180">
        <v>2</v>
      </c>
      <c r="Y72" s="184">
        <v>0</v>
      </c>
      <c r="Z72" s="182">
        <v>0</v>
      </c>
      <c r="AA72" s="180">
        <v>0</v>
      </c>
      <c r="AB72" s="162">
        <f t="shared" si="194"/>
        <v>1078</v>
      </c>
      <c r="AC72" s="165">
        <f t="shared" ref="AC72:AC94" si="199">SUM(C72,E72,G72,I72,K72,M72,O72,Q72,S72,U72,W72,Y72,AA72)</f>
        <v>249</v>
      </c>
      <c r="AE72" s="256" t="str">
        <f>$AE$10</f>
        <v>08:00 - 08:59</v>
      </c>
      <c r="AF72" s="120">
        <f t="shared" si="195"/>
        <v>1294</v>
      </c>
      <c r="AG72" s="181">
        <f t="shared" si="195"/>
        <v>882.8</v>
      </c>
      <c r="AH72" s="182">
        <f t="shared" si="195"/>
        <v>619</v>
      </c>
      <c r="AI72" s="183">
        <f t="shared" si="195"/>
        <v>355.3</v>
      </c>
      <c r="AJ72" s="180">
        <f t="shared" si="195"/>
        <v>1140</v>
      </c>
      <c r="AK72" s="184">
        <f t="shared" si="195"/>
        <v>680.5</v>
      </c>
      <c r="AL72" s="182">
        <f t="shared" si="195"/>
        <v>1599</v>
      </c>
      <c r="AM72" s="183">
        <f t="shared" si="195"/>
        <v>1365.1</v>
      </c>
      <c r="AN72" s="180">
        <f t="shared" si="195"/>
        <v>99</v>
      </c>
      <c r="AO72" s="184">
        <f t="shared" si="195"/>
        <v>281.2</v>
      </c>
      <c r="AP72" s="182">
        <f t="shared" si="196"/>
        <v>347</v>
      </c>
      <c r="AQ72" s="180">
        <f t="shared" si="196"/>
        <v>891.7</v>
      </c>
      <c r="AR72" s="185">
        <f t="shared" si="196"/>
        <v>1166</v>
      </c>
      <c r="AS72" s="186">
        <f t="shared" si="196"/>
        <v>1576.4</v>
      </c>
      <c r="AT72" s="180">
        <f t="shared" si="196"/>
        <v>744</v>
      </c>
      <c r="AU72" s="184">
        <f t="shared" si="196"/>
        <v>504.5</v>
      </c>
      <c r="AV72" s="182">
        <f t="shared" si="196"/>
        <v>1139</v>
      </c>
      <c r="AW72" s="183">
        <f t="shared" si="196"/>
        <v>819.7</v>
      </c>
      <c r="AX72" s="180">
        <f t="shared" si="196"/>
        <v>155</v>
      </c>
      <c r="AY72" s="184">
        <f t="shared" si="196"/>
        <v>159.1</v>
      </c>
      <c r="AZ72" s="182">
        <f t="shared" si="197"/>
        <v>476</v>
      </c>
      <c r="BA72" s="183">
        <f t="shared" si="197"/>
        <v>1177.9000000000001</v>
      </c>
      <c r="BB72" s="180">
        <f t="shared" si="197"/>
        <v>579</v>
      </c>
      <c r="BC72" s="184">
        <f t="shared" si="197"/>
        <v>399.3</v>
      </c>
      <c r="BD72" s="182">
        <f t="shared" si="197"/>
        <v>1779</v>
      </c>
      <c r="BE72" s="180">
        <f t="shared" si="197"/>
        <v>1599.5</v>
      </c>
      <c r="BF72" s="164">
        <f>SUM(AF72,AH72,AJ72,AL72,AN72,AP72,AR72,AT72,AV72,AX72,AZ72,BB72,BD72)</f>
        <v>11136</v>
      </c>
      <c r="BG72" s="165">
        <f>SUM(AG72,AI72,AK72,AM72,AO72,AQ72,AS72,AU72,AW72,AY72,BA72,BC72,BE72)</f>
        <v>10693</v>
      </c>
      <c r="BI72" s="131" t="s">
        <v>17</v>
      </c>
      <c r="BJ72" s="123">
        <f t="shared" ref="BJ72:CK72" si="200">B72/B95</f>
        <v>7.5972186453772857E-3</v>
      </c>
      <c r="BK72" s="124">
        <f t="shared" si="200"/>
        <v>0</v>
      </c>
      <c r="BL72" s="125">
        <f t="shared" si="200"/>
        <v>1.6359244620114184E-2</v>
      </c>
      <c r="BM72" s="126">
        <f t="shared" si="200"/>
        <v>1.1811674659233188E-4</v>
      </c>
      <c r="BN72" s="123">
        <f t="shared" si="200"/>
        <v>1.7207316295965839E-2</v>
      </c>
      <c r="BO72" s="124">
        <f t="shared" si="200"/>
        <v>3.4080607452747244E-4</v>
      </c>
      <c r="BP72" s="125">
        <f t="shared" si="200"/>
        <v>8.1012319228709155E-3</v>
      </c>
      <c r="BQ72" s="126">
        <f t="shared" si="200"/>
        <v>8.1934752625326048E-4</v>
      </c>
      <c r="BR72" s="123">
        <f t="shared" si="200"/>
        <v>2.2446689113355782E-3</v>
      </c>
      <c r="BS72" s="124">
        <f t="shared" si="200"/>
        <v>3.2383419689119173E-3</v>
      </c>
      <c r="BT72" s="125">
        <f t="shared" si="200"/>
        <v>1.4571948998178506E-3</v>
      </c>
      <c r="BU72" s="123">
        <f t="shared" si="200"/>
        <v>3.4987906354108037E-3</v>
      </c>
      <c r="BV72" s="127">
        <f t="shared" si="200"/>
        <v>5.1178602114386046E-3</v>
      </c>
      <c r="BW72" s="128">
        <f t="shared" si="200"/>
        <v>2.9306910124239044E-3</v>
      </c>
      <c r="BX72" s="123">
        <f t="shared" si="200"/>
        <v>3.2129742962056303E-3</v>
      </c>
      <c r="BY72" s="124">
        <f t="shared" si="200"/>
        <v>1.7834434415805959E-3</v>
      </c>
      <c r="BZ72" s="125">
        <f t="shared" si="200"/>
        <v>1.2723941368078175E-3</v>
      </c>
      <c r="CA72" s="126">
        <f t="shared" si="200"/>
        <v>2.240678776290631E-3</v>
      </c>
      <c r="CB72" s="123">
        <f t="shared" si="200"/>
        <v>2.1482277121374865E-3</v>
      </c>
      <c r="CC72" s="124">
        <f t="shared" si="200"/>
        <v>3.940946433443478E-3</v>
      </c>
      <c r="CD72" s="125">
        <f t="shared" si="200"/>
        <v>2.4194036170084075E-4</v>
      </c>
      <c r="CE72" s="126">
        <f t="shared" si="200"/>
        <v>0</v>
      </c>
      <c r="CF72" s="123">
        <f t="shared" si="200"/>
        <v>1.8044027426921688E-4</v>
      </c>
      <c r="CG72" s="124">
        <f t="shared" si="200"/>
        <v>0</v>
      </c>
      <c r="CH72" s="125">
        <f t="shared" si="200"/>
        <v>0</v>
      </c>
      <c r="CI72" s="123">
        <f t="shared" si="200"/>
        <v>0</v>
      </c>
      <c r="CJ72" s="129">
        <f t="shared" si="200"/>
        <v>4.9734487960839862E-3</v>
      </c>
      <c r="CK72" s="130">
        <f t="shared" si="200"/>
        <v>1.1532550972485835E-3</v>
      </c>
    </row>
    <row r="73" spans="1:89" ht="13.8" thickBot="1" x14ac:dyDescent="0.3">
      <c r="A73" s="139" t="s">
        <v>18</v>
      </c>
      <c r="B73" s="187">
        <v>605</v>
      </c>
      <c r="C73" s="188">
        <v>204</v>
      </c>
      <c r="D73" s="189">
        <v>417</v>
      </c>
      <c r="E73" s="190">
        <v>128</v>
      </c>
      <c r="F73" s="187">
        <v>856</v>
      </c>
      <c r="G73" s="191">
        <v>320</v>
      </c>
      <c r="H73" s="189">
        <v>977</v>
      </c>
      <c r="I73" s="190">
        <v>450</v>
      </c>
      <c r="J73" s="187">
        <v>35</v>
      </c>
      <c r="K73" s="191">
        <v>136</v>
      </c>
      <c r="L73" s="189">
        <v>173</v>
      </c>
      <c r="M73" s="187">
        <v>449</v>
      </c>
      <c r="N73" s="192">
        <v>917</v>
      </c>
      <c r="O73" s="193">
        <v>726</v>
      </c>
      <c r="P73" s="187">
        <v>332</v>
      </c>
      <c r="Q73" s="191">
        <v>395</v>
      </c>
      <c r="R73" s="189">
        <v>622</v>
      </c>
      <c r="S73" s="190">
        <v>488</v>
      </c>
      <c r="T73" s="187">
        <v>87</v>
      </c>
      <c r="U73" s="191">
        <v>260</v>
      </c>
      <c r="V73" s="189">
        <v>359</v>
      </c>
      <c r="W73" s="190">
        <v>641</v>
      </c>
      <c r="X73" s="187">
        <v>413</v>
      </c>
      <c r="Y73" s="191">
        <v>319</v>
      </c>
      <c r="Z73" s="189">
        <v>1071</v>
      </c>
      <c r="AA73" s="187">
        <v>909</v>
      </c>
      <c r="AB73" s="162">
        <f t="shared" si="194"/>
        <v>6864</v>
      </c>
      <c r="AC73" s="165">
        <f t="shared" si="199"/>
        <v>5425</v>
      </c>
      <c r="AE73" s="254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18</v>
      </c>
      <c r="BJ73" s="123">
        <f t="shared" ref="BJ73:CK73" si="201">B73/B95</f>
        <v>2.5967894239848913E-2</v>
      </c>
      <c r="BK73" s="124">
        <f t="shared" si="201"/>
        <v>9.4820654169552356E-3</v>
      </c>
      <c r="BL73" s="125">
        <f t="shared" si="201"/>
        <v>4.5783926218708824E-2</v>
      </c>
      <c r="BM73" s="126">
        <f t="shared" si="201"/>
        <v>1.5118943563818481E-2</v>
      </c>
      <c r="BN73" s="123">
        <f t="shared" si="201"/>
        <v>5.4553565738321333E-2</v>
      </c>
      <c r="BO73" s="124">
        <f t="shared" si="201"/>
        <v>2.1811588769758236E-2</v>
      </c>
      <c r="BP73" s="125">
        <f t="shared" si="201"/>
        <v>3.2706213176218531E-2</v>
      </c>
      <c r="BQ73" s="126">
        <f t="shared" si="201"/>
        <v>1.5362766117248634E-2</v>
      </c>
      <c r="BR73" s="123">
        <f t="shared" si="201"/>
        <v>9.8204264870931542E-3</v>
      </c>
      <c r="BS73" s="124">
        <f t="shared" si="201"/>
        <v>3.387803905938621E-2</v>
      </c>
      <c r="BT73" s="125">
        <f t="shared" si="201"/>
        <v>1.5755919854280511E-2</v>
      </c>
      <c r="BU73" s="123">
        <f t="shared" si="201"/>
        <v>3.4151239028248931E-2</v>
      </c>
      <c r="BV73" s="127">
        <f t="shared" si="201"/>
        <v>3.4256042437147444E-2</v>
      </c>
      <c r="BW73" s="128">
        <f t="shared" si="201"/>
        <v>2.6932679430629804E-2</v>
      </c>
      <c r="BX73" s="123">
        <f t="shared" si="201"/>
        <v>2.5397796817625461E-2</v>
      </c>
      <c r="BY73" s="124">
        <f t="shared" si="201"/>
        <v>3.0628702583666758E-2</v>
      </c>
      <c r="BZ73" s="125">
        <f t="shared" si="201"/>
        <v>3.1657166123778502E-2</v>
      </c>
      <c r="CA73" s="126">
        <f t="shared" si="201"/>
        <v>2.4298916507329509E-2</v>
      </c>
      <c r="CB73" s="123">
        <f t="shared" si="201"/>
        <v>3.1149301825993556E-2</v>
      </c>
      <c r="CC73" s="124">
        <f t="shared" si="201"/>
        <v>7.8818928668869553E-2</v>
      </c>
      <c r="CD73" s="125">
        <f t="shared" si="201"/>
        <v>2.1714147462650456E-2</v>
      </c>
      <c r="CE73" s="126">
        <f t="shared" si="201"/>
        <v>3.0638045665505192E-2</v>
      </c>
      <c r="CF73" s="123">
        <f t="shared" si="201"/>
        <v>3.726091663659329E-2</v>
      </c>
      <c r="CG73" s="124">
        <f t="shared" si="201"/>
        <v>5.1048167706833084E-2</v>
      </c>
      <c r="CH73" s="125">
        <f t="shared" si="201"/>
        <v>3.118902705378724E-2</v>
      </c>
      <c r="CI73" s="123">
        <f t="shared" si="201"/>
        <v>2.6424034534381764E-2</v>
      </c>
      <c r="CJ73" s="129">
        <f t="shared" si="201"/>
        <v>3.1667673966902114E-2</v>
      </c>
      <c r="CK73" s="130">
        <f t="shared" si="201"/>
        <v>2.5126140170978174E-2</v>
      </c>
    </row>
    <row r="74" spans="1:89" ht="14.4" thickTop="1" thickBot="1" x14ac:dyDescent="0.3">
      <c r="A74" s="131" t="s">
        <v>19</v>
      </c>
      <c r="B74" s="180">
        <v>792</v>
      </c>
      <c r="C74" s="181">
        <v>827.1</v>
      </c>
      <c r="D74" s="182">
        <v>408</v>
      </c>
      <c r="E74" s="183">
        <v>334.1</v>
      </c>
      <c r="F74" s="180">
        <v>984</v>
      </c>
      <c r="G74" s="184">
        <v>737.1</v>
      </c>
      <c r="H74" s="182">
        <v>1275</v>
      </c>
      <c r="I74" s="183">
        <v>1032.2</v>
      </c>
      <c r="J74" s="180">
        <v>103</v>
      </c>
      <c r="K74" s="184">
        <v>236</v>
      </c>
      <c r="L74" s="182">
        <v>396</v>
      </c>
      <c r="M74" s="180">
        <v>582.1</v>
      </c>
      <c r="N74" s="185">
        <v>1264</v>
      </c>
      <c r="O74" s="186">
        <v>1119.2</v>
      </c>
      <c r="P74" s="180">
        <v>624</v>
      </c>
      <c r="Q74" s="184">
        <v>544.20000000000005</v>
      </c>
      <c r="R74" s="182">
        <v>978</v>
      </c>
      <c r="S74" s="183">
        <v>782.2</v>
      </c>
      <c r="T74" s="180">
        <v>236</v>
      </c>
      <c r="U74" s="184">
        <v>249</v>
      </c>
      <c r="V74" s="182">
        <v>471</v>
      </c>
      <c r="W74" s="183">
        <v>885.2</v>
      </c>
      <c r="X74" s="180">
        <v>619</v>
      </c>
      <c r="Y74" s="184">
        <v>376.1</v>
      </c>
      <c r="Z74" s="182">
        <v>1383</v>
      </c>
      <c r="AA74" s="180">
        <v>1356.3</v>
      </c>
      <c r="AB74" s="162">
        <f t="shared" si="194"/>
        <v>9533</v>
      </c>
      <c r="AC74" s="165">
        <f t="shared" si="199"/>
        <v>9060.7999999999993</v>
      </c>
      <c r="AE74" s="251" t="s">
        <v>13</v>
      </c>
      <c r="AF74" s="14">
        <f t="shared" ref="AF74:BG74" si="202">SUM(AF71:AF73)</f>
        <v>2209</v>
      </c>
      <c r="AG74" s="1">
        <f t="shared" si="202"/>
        <v>1684.5</v>
      </c>
      <c r="AH74" s="14">
        <f t="shared" si="202"/>
        <v>1088</v>
      </c>
      <c r="AI74" s="1">
        <f t="shared" si="202"/>
        <v>749.6</v>
      </c>
      <c r="AJ74" s="14">
        <f t="shared" si="202"/>
        <v>1974</v>
      </c>
      <c r="AK74" s="1">
        <f t="shared" si="202"/>
        <v>1476.1</v>
      </c>
      <c r="AL74" s="14">
        <f t="shared" si="202"/>
        <v>2904</v>
      </c>
      <c r="AM74" s="1">
        <f t="shared" si="202"/>
        <v>2623.1</v>
      </c>
      <c r="AN74" s="14">
        <f t="shared" si="202"/>
        <v>209</v>
      </c>
      <c r="AO74" s="1">
        <f t="shared" si="202"/>
        <v>474.29999999999995</v>
      </c>
      <c r="AP74" s="14">
        <f t="shared" si="202"/>
        <v>710</v>
      </c>
      <c r="AQ74" s="1">
        <f t="shared" si="202"/>
        <v>1608.3000000000002</v>
      </c>
      <c r="AR74" s="14">
        <f t="shared" si="202"/>
        <v>2490</v>
      </c>
      <c r="AS74" s="1">
        <f t="shared" si="202"/>
        <v>2797.4</v>
      </c>
      <c r="AT74" s="14">
        <f t="shared" si="202"/>
        <v>1368</v>
      </c>
      <c r="AU74" s="1">
        <f t="shared" si="202"/>
        <v>1050</v>
      </c>
      <c r="AV74" s="14">
        <f t="shared" si="202"/>
        <v>2285</v>
      </c>
      <c r="AW74" s="1">
        <f t="shared" si="202"/>
        <v>1662.3000000000002</v>
      </c>
      <c r="AX74" s="14">
        <f t="shared" si="202"/>
        <v>388</v>
      </c>
      <c r="AY74" s="1">
        <f t="shared" si="202"/>
        <v>385.29999999999995</v>
      </c>
      <c r="AZ74" s="14">
        <f t="shared" si="202"/>
        <v>1149</v>
      </c>
      <c r="BA74" s="1">
        <f t="shared" si="202"/>
        <v>2283.6000000000004</v>
      </c>
      <c r="BB74" s="14">
        <f t="shared" si="202"/>
        <v>1164</v>
      </c>
      <c r="BC74" s="1">
        <f t="shared" si="202"/>
        <v>803.6</v>
      </c>
      <c r="BD74" s="14">
        <f t="shared" si="202"/>
        <v>3516</v>
      </c>
      <c r="BE74" s="1">
        <f t="shared" si="202"/>
        <v>3210.9</v>
      </c>
      <c r="BF74" s="166">
        <f t="shared" si="202"/>
        <v>21454</v>
      </c>
      <c r="BG74" s="167">
        <f t="shared" si="202"/>
        <v>20809</v>
      </c>
      <c r="BI74" s="131" t="s">
        <v>19</v>
      </c>
      <c r="BJ74" s="123">
        <f t="shared" ref="BJ74:CK74" si="203">B74/B95</f>
        <v>3.39943342776204E-2</v>
      </c>
      <c r="BK74" s="124">
        <f t="shared" si="203"/>
        <v>3.8444197580214098E-2</v>
      </c>
      <c r="BL74" s="125">
        <f t="shared" si="203"/>
        <v>4.4795783926218712E-2</v>
      </c>
      <c r="BM74" s="126">
        <f t="shared" si="203"/>
        <v>3.9462805036498086E-2</v>
      </c>
      <c r="BN74" s="123">
        <f t="shared" si="203"/>
        <v>6.2711108278631064E-2</v>
      </c>
      <c r="BO74" s="124">
        <f t="shared" si="203"/>
        <v>5.0241631506839989E-2</v>
      </c>
      <c r="BP74" s="125">
        <f t="shared" si="203"/>
        <v>4.2682110337439745E-2</v>
      </c>
      <c r="BQ74" s="126">
        <f t="shared" si="203"/>
        <v>3.5238771524942314E-2</v>
      </c>
      <c r="BR74" s="123">
        <f t="shared" si="203"/>
        <v>2.8900112233445567E-2</v>
      </c>
      <c r="BS74" s="124">
        <f t="shared" si="203"/>
        <v>5.878836189717019E-2</v>
      </c>
      <c r="BT74" s="125">
        <f t="shared" si="203"/>
        <v>3.6065573770491806E-2</v>
      </c>
      <c r="BU74" s="123">
        <f t="shared" si="203"/>
        <v>4.4274913671144105E-2</v>
      </c>
      <c r="BV74" s="127">
        <f t="shared" si="203"/>
        <v>4.721879786319997E-2</v>
      </c>
      <c r="BW74" s="128">
        <f t="shared" si="203"/>
        <v>4.1519359254491565E-2</v>
      </c>
      <c r="BX74" s="123">
        <f t="shared" si="203"/>
        <v>4.7735618115055077E-2</v>
      </c>
      <c r="BY74" s="124">
        <f t="shared" si="203"/>
        <v>4.2197822648180887E-2</v>
      </c>
      <c r="BZ74" s="125">
        <f t="shared" si="203"/>
        <v>4.9776058631921825E-2</v>
      </c>
      <c r="CA74" s="126">
        <f t="shared" si="203"/>
        <v>3.8947976418100702E-2</v>
      </c>
      <c r="CB74" s="123">
        <f t="shared" si="203"/>
        <v>8.4496956677407808E-2</v>
      </c>
      <c r="CC74" s="124">
        <f t="shared" si="203"/>
        <v>7.548428168672508E-2</v>
      </c>
      <c r="CD74" s="125">
        <f t="shared" si="203"/>
        <v>2.8488477590273998E-2</v>
      </c>
      <c r="CE74" s="126">
        <f t="shared" si="203"/>
        <v>4.2310137321536968E-2</v>
      </c>
      <c r="CF74" s="123">
        <f t="shared" si="203"/>
        <v>5.5846264886322626E-2</v>
      </c>
      <c r="CG74" s="124">
        <f t="shared" si="203"/>
        <v>6.0185629700752113E-2</v>
      </c>
      <c r="CH74" s="125">
        <f t="shared" si="203"/>
        <v>4.0274906083461952E-2</v>
      </c>
      <c r="CI74" s="123">
        <f t="shared" si="203"/>
        <v>3.9426752518131991E-2</v>
      </c>
      <c r="CJ74" s="129">
        <f t="shared" si="203"/>
        <v>4.3981342646631387E-2</v>
      </c>
      <c r="CK74" s="130">
        <f t="shared" si="203"/>
        <v>4.1965517209437607E-2</v>
      </c>
    </row>
    <row r="75" spans="1:89" ht="13.8" thickTop="1" x14ac:dyDescent="0.25">
      <c r="A75" s="139" t="s">
        <v>20</v>
      </c>
      <c r="B75" s="266">
        <v>915</v>
      </c>
      <c r="C75" s="267">
        <v>801.7</v>
      </c>
      <c r="D75" s="268">
        <v>469</v>
      </c>
      <c r="E75" s="269">
        <v>394.3</v>
      </c>
      <c r="F75" s="266">
        <v>834</v>
      </c>
      <c r="G75" s="270">
        <v>795.6</v>
      </c>
      <c r="H75" s="268">
        <v>1305</v>
      </c>
      <c r="I75" s="269">
        <v>1258</v>
      </c>
      <c r="J75" s="266">
        <v>110</v>
      </c>
      <c r="K75" s="270">
        <v>193.1</v>
      </c>
      <c r="L75" s="268">
        <v>363</v>
      </c>
      <c r="M75" s="266">
        <v>716.6</v>
      </c>
      <c r="N75" s="271">
        <v>1324</v>
      </c>
      <c r="O75" s="272">
        <v>1221</v>
      </c>
      <c r="P75" s="266">
        <v>624</v>
      </c>
      <c r="Q75" s="270">
        <v>545.5</v>
      </c>
      <c r="R75" s="268">
        <v>1146</v>
      </c>
      <c r="S75" s="269">
        <v>842.6</v>
      </c>
      <c r="T75" s="266">
        <v>233</v>
      </c>
      <c r="U75" s="270">
        <v>226.2</v>
      </c>
      <c r="V75" s="268">
        <v>673</v>
      </c>
      <c r="W75" s="269">
        <v>1105.7</v>
      </c>
      <c r="X75" s="266">
        <v>585</v>
      </c>
      <c r="Y75" s="270">
        <v>404.3</v>
      </c>
      <c r="Z75" s="268">
        <v>1737</v>
      </c>
      <c r="AA75" s="266">
        <v>1611.4</v>
      </c>
      <c r="AB75" s="286">
        <f t="shared" si="194"/>
        <v>10318</v>
      </c>
      <c r="AC75" s="287">
        <f t="shared" si="199"/>
        <v>10116</v>
      </c>
      <c r="BI75" s="139" t="s">
        <v>20</v>
      </c>
      <c r="BJ75" s="123">
        <f t="shared" ref="BJ75:CK75" si="204">B75/B95</f>
        <v>3.9273757404069021E-2</v>
      </c>
      <c r="BK75" s="124">
        <f t="shared" si="204"/>
        <v>3.7263587474377517E-2</v>
      </c>
      <c r="BL75" s="125">
        <f t="shared" si="204"/>
        <v>5.1493192797540624E-2</v>
      </c>
      <c r="BM75" s="126">
        <f t="shared" si="204"/>
        <v>4.6573433181356462E-2</v>
      </c>
      <c r="BN75" s="123">
        <f t="shared" si="204"/>
        <v>5.3151488114205593E-2</v>
      </c>
      <c r="BO75" s="124">
        <f t="shared" si="204"/>
        <v>5.4229062578811417E-2</v>
      </c>
      <c r="BP75" s="125">
        <f t="shared" si="204"/>
        <v>4.3686395286555969E-2</v>
      </c>
      <c r="BQ75" s="126">
        <f t="shared" si="204"/>
        <v>4.2947466167775068E-2</v>
      </c>
      <c r="BR75" s="123">
        <f t="shared" si="204"/>
        <v>3.0864197530864196E-2</v>
      </c>
      <c r="BS75" s="124">
        <f t="shared" si="204"/>
        <v>4.8101833399760867E-2</v>
      </c>
      <c r="BT75" s="125">
        <f t="shared" si="204"/>
        <v>3.3060109289617487E-2</v>
      </c>
      <c r="BU75" s="123">
        <f t="shared" si="204"/>
        <v>5.450507324642135E-2</v>
      </c>
      <c r="BV75" s="127">
        <f t="shared" si="204"/>
        <v>4.9460196495946802E-2</v>
      </c>
      <c r="BW75" s="128">
        <f t="shared" si="204"/>
        <v>4.5295869951513759E-2</v>
      </c>
      <c r="BX75" s="123">
        <f t="shared" si="204"/>
        <v>4.7735618115055077E-2</v>
      </c>
      <c r="BY75" s="124">
        <f t="shared" si="204"/>
        <v>4.2298625973139783E-2</v>
      </c>
      <c r="BZ75" s="125">
        <f t="shared" si="204"/>
        <v>5.8326547231270356E-2</v>
      </c>
      <c r="CA75" s="126">
        <f t="shared" si="204"/>
        <v>4.1955465264499683E-2</v>
      </c>
      <c r="CB75" s="123">
        <f t="shared" si="204"/>
        <v>8.3422842821339063E-2</v>
      </c>
      <c r="CC75" s="124">
        <f t="shared" si="204"/>
        <v>6.8572467941916515E-2</v>
      </c>
      <c r="CD75" s="125">
        <f t="shared" si="204"/>
        <v>4.0706465856166454E-2</v>
      </c>
      <c r="CE75" s="126">
        <f t="shared" si="204"/>
        <v>5.2849433841418242E-2</v>
      </c>
      <c r="CF75" s="123">
        <f t="shared" si="204"/>
        <v>5.2778780223745943E-2</v>
      </c>
      <c r="CG75" s="124">
        <f t="shared" si="204"/>
        <v>6.4698351736277804E-2</v>
      </c>
      <c r="CH75" s="125">
        <f t="shared" si="204"/>
        <v>5.0583884213285184E-2</v>
      </c>
      <c r="CI75" s="123">
        <f t="shared" si="204"/>
        <v>4.6842342407813833E-2</v>
      </c>
      <c r="CJ75" s="129">
        <f t="shared" si="204"/>
        <v>4.760300990537529E-2</v>
      </c>
      <c r="CK75" s="130">
        <f t="shared" si="204"/>
        <v>4.6852725155689438E-2</v>
      </c>
    </row>
    <row r="76" spans="1:89" ht="13.8" thickBot="1" x14ac:dyDescent="0.3">
      <c r="A76" s="131" t="s">
        <v>21</v>
      </c>
      <c r="B76" s="273">
        <v>1294</v>
      </c>
      <c r="C76" s="274">
        <v>882.8</v>
      </c>
      <c r="D76" s="275">
        <v>619</v>
      </c>
      <c r="E76" s="276">
        <v>355.3</v>
      </c>
      <c r="F76" s="273">
        <v>1140</v>
      </c>
      <c r="G76" s="277">
        <v>680.5</v>
      </c>
      <c r="H76" s="275">
        <v>1599</v>
      </c>
      <c r="I76" s="276">
        <v>1365.1</v>
      </c>
      <c r="J76" s="273">
        <v>99</v>
      </c>
      <c r="K76" s="277">
        <v>281.2</v>
      </c>
      <c r="L76" s="275">
        <v>347</v>
      </c>
      <c r="M76" s="273">
        <v>891.7</v>
      </c>
      <c r="N76" s="278">
        <v>1166</v>
      </c>
      <c r="O76" s="279">
        <v>1576.4</v>
      </c>
      <c r="P76" s="273">
        <v>744</v>
      </c>
      <c r="Q76" s="277">
        <v>504.5</v>
      </c>
      <c r="R76" s="275">
        <v>1139</v>
      </c>
      <c r="S76" s="276">
        <v>819.7</v>
      </c>
      <c r="T76" s="273">
        <v>155</v>
      </c>
      <c r="U76" s="277">
        <v>159.1</v>
      </c>
      <c r="V76" s="275">
        <v>476</v>
      </c>
      <c r="W76" s="276">
        <v>1177.9000000000001</v>
      </c>
      <c r="X76" s="273">
        <v>579</v>
      </c>
      <c r="Y76" s="277">
        <v>399.3</v>
      </c>
      <c r="Z76" s="275">
        <v>1779</v>
      </c>
      <c r="AA76" s="273">
        <v>1599.5</v>
      </c>
      <c r="AB76" s="286">
        <f t="shared" si="194"/>
        <v>11136</v>
      </c>
      <c r="AC76" s="287">
        <f t="shared" si="199"/>
        <v>10693</v>
      </c>
      <c r="AE76" t="s">
        <v>85</v>
      </c>
      <c r="BI76" s="131" t="s">
        <v>21</v>
      </c>
      <c r="BJ76" s="123">
        <f t="shared" ref="BJ76:CK76" si="205">B76/B95</f>
        <v>5.5541248175809084E-2</v>
      </c>
      <c r="BK76" s="124">
        <f t="shared" si="205"/>
        <v>4.1033173284745504E-2</v>
      </c>
      <c r="BL76" s="125">
        <f t="shared" si="205"/>
        <v>6.7962231005709264E-2</v>
      </c>
      <c r="BM76" s="126">
        <f t="shared" si="205"/>
        <v>4.1966880064255516E-2</v>
      </c>
      <c r="BN76" s="123">
        <f t="shared" si="205"/>
        <v>7.2653113249633541E-2</v>
      </c>
      <c r="BO76" s="124">
        <f t="shared" si="205"/>
        <v>4.6383706743189E-2</v>
      </c>
      <c r="BP76" s="125">
        <f t="shared" si="205"/>
        <v>5.3528387787895017E-2</v>
      </c>
      <c r="BQ76" s="126">
        <f t="shared" si="205"/>
        <v>4.6603804503680242E-2</v>
      </c>
      <c r="BR76" s="123">
        <f t="shared" si="205"/>
        <v>2.7777777777777776E-2</v>
      </c>
      <c r="BS76" s="124">
        <f t="shared" si="205"/>
        <v>7.0047827819848543E-2</v>
      </c>
      <c r="BT76" s="125">
        <f t="shared" si="205"/>
        <v>3.1602914389799633E-2</v>
      </c>
      <c r="BU76" s="123">
        <f t="shared" si="205"/>
        <v>6.7823295860778565E-2</v>
      </c>
      <c r="BV76" s="127">
        <f t="shared" si="205"/>
        <v>4.3557846763046811E-2</v>
      </c>
      <c r="BW76" s="128">
        <f t="shared" si="205"/>
        <v>5.8480269771962565E-2</v>
      </c>
      <c r="BX76" s="123">
        <f t="shared" si="205"/>
        <v>5.6915544675642596E-2</v>
      </c>
      <c r="BY76" s="124">
        <f t="shared" si="205"/>
        <v>3.9119444185974378E-2</v>
      </c>
      <c r="BZ76" s="125">
        <f t="shared" si="205"/>
        <v>5.7970276872964167E-2</v>
      </c>
      <c r="CA76" s="126">
        <f t="shared" si="205"/>
        <v>4.0815208731676225E-2</v>
      </c>
      <c r="CB76" s="123">
        <f t="shared" si="205"/>
        <v>5.5495882563551736E-2</v>
      </c>
      <c r="CC76" s="124">
        <f t="shared" si="205"/>
        <v>4.8231121350835175E-2</v>
      </c>
      <c r="CD76" s="125">
        <f t="shared" si="205"/>
        <v>2.8790903042400048E-2</v>
      </c>
      <c r="CE76" s="126">
        <f t="shared" si="205"/>
        <v>5.6300396239311337E-2</v>
      </c>
      <c r="CF76" s="123">
        <f t="shared" si="205"/>
        <v>5.2237459400938289E-2</v>
      </c>
      <c r="CG76" s="124">
        <f t="shared" si="205"/>
        <v>6.3898223715794525E-2</v>
      </c>
      <c r="CH76" s="125">
        <f t="shared" si="205"/>
        <v>5.1806983313433703E-2</v>
      </c>
      <c r="CI76" s="123">
        <f t="shared" si="205"/>
        <v>4.6496417203238313E-2</v>
      </c>
      <c r="CJ76" s="129">
        <f t="shared" si="205"/>
        <v>5.1376925596652377E-2</v>
      </c>
      <c r="CK76" s="130">
        <f t="shared" si="205"/>
        <v>4.9525127529634949E-2</v>
      </c>
    </row>
    <row r="77" spans="1:89" ht="14.4" thickTop="1" thickBot="1" x14ac:dyDescent="0.3">
      <c r="A77" s="139" t="s">
        <v>22</v>
      </c>
      <c r="B77" s="187">
        <v>1397</v>
      </c>
      <c r="C77" s="188">
        <v>982.7</v>
      </c>
      <c r="D77" s="189">
        <v>664</v>
      </c>
      <c r="E77" s="190">
        <v>349.8</v>
      </c>
      <c r="F77" s="187">
        <v>1029</v>
      </c>
      <c r="G77" s="191">
        <v>549.1</v>
      </c>
      <c r="H77" s="189">
        <v>1965</v>
      </c>
      <c r="I77" s="190">
        <v>1359.7</v>
      </c>
      <c r="J77" s="187">
        <v>99</v>
      </c>
      <c r="K77" s="191">
        <v>406.7</v>
      </c>
      <c r="L77" s="189">
        <v>299</v>
      </c>
      <c r="M77" s="187">
        <v>1218.0999999999999</v>
      </c>
      <c r="N77" s="192">
        <v>1176</v>
      </c>
      <c r="O77" s="193">
        <v>2041.7</v>
      </c>
      <c r="P77" s="187">
        <v>790</v>
      </c>
      <c r="Q77" s="191">
        <v>512.1</v>
      </c>
      <c r="R77" s="189">
        <v>1431</v>
      </c>
      <c r="S77" s="190">
        <v>970.5</v>
      </c>
      <c r="T77" s="187">
        <v>105</v>
      </c>
      <c r="U77" s="191">
        <v>167.3</v>
      </c>
      <c r="V77" s="189">
        <v>443</v>
      </c>
      <c r="W77" s="190">
        <v>1817.1</v>
      </c>
      <c r="X77" s="187">
        <v>757</v>
      </c>
      <c r="Y77" s="191">
        <v>362.6</v>
      </c>
      <c r="Z77" s="189">
        <v>2272</v>
      </c>
      <c r="AA77" s="187">
        <v>1687.5</v>
      </c>
      <c r="AB77" s="162">
        <f t="shared" si="194"/>
        <v>12427</v>
      </c>
      <c r="AC77" s="165">
        <f t="shared" si="199"/>
        <v>12424.900000000001</v>
      </c>
      <c r="AE77" s="292" t="s">
        <v>0</v>
      </c>
      <c r="AF77" s="290" t="s">
        <v>1</v>
      </c>
      <c r="AG77" s="291"/>
      <c r="AH77" s="290" t="s">
        <v>2</v>
      </c>
      <c r="AI77" s="291"/>
      <c r="AJ77" s="290" t="s">
        <v>3</v>
      </c>
      <c r="AK77" s="291"/>
      <c r="AL77" s="290" t="s">
        <v>4</v>
      </c>
      <c r="AM77" s="291"/>
      <c r="AN77" s="290" t="s">
        <v>5</v>
      </c>
      <c r="AO77" s="291"/>
      <c r="AP77" s="290" t="s">
        <v>6</v>
      </c>
      <c r="AQ77" s="291"/>
      <c r="AR77" s="290" t="s">
        <v>7</v>
      </c>
      <c r="AS77" s="291"/>
      <c r="AT77" s="290" t="s">
        <v>8</v>
      </c>
      <c r="AU77" s="291"/>
      <c r="AV77" s="290" t="s">
        <v>9</v>
      </c>
      <c r="AW77" s="291"/>
      <c r="AX77" s="290" t="s">
        <v>10</v>
      </c>
      <c r="AY77" s="291"/>
      <c r="AZ77" s="290" t="s">
        <v>11</v>
      </c>
      <c r="BA77" s="291"/>
      <c r="BB77" s="290" t="s">
        <v>12</v>
      </c>
      <c r="BC77" s="291"/>
      <c r="BD77" s="297" t="s">
        <v>40</v>
      </c>
      <c r="BE77" s="298"/>
      <c r="BF77" s="295" t="s">
        <v>41</v>
      </c>
      <c r="BG77" s="296"/>
      <c r="BI77" s="139" t="s">
        <v>22</v>
      </c>
      <c r="BJ77" s="123">
        <f t="shared" ref="BJ77:CK77" si="206">B77/B95</f>
        <v>5.996222851746931E-2</v>
      </c>
      <c r="BK77" s="124">
        <f t="shared" si="206"/>
        <v>4.5676596496283875E-2</v>
      </c>
      <c r="BL77" s="125">
        <f t="shared" si="206"/>
        <v>7.2902942468159856E-2</v>
      </c>
      <c r="BM77" s="126">
        <f t="shared" si="206"/>
        <v>4.1317237957997695E-2</v>
      </c>
      <c r="BN77" s="123">
        <f t="shared" si="206"/>
        <v>6.5578994327958703E-2</v>
      </c>
      <c r="BO77" s="124">
        <f t="shared" si="206"/>
        <v>3.742732310460703E-2</v>
      </c>
      <c r="BP77" s="125">
        <f t="shared" si="206"/>
        <v>6.578066416711302E-2</v>
      </c>
      <c r="BQ77" s="126">
        <f t="shared" si="206"/>
        <v>4.6419451310273259E-2</v>
      </c>
      <c r="BR77" s="123">
        <f t="shared" si="206"/>
        <v>2.7777777777777776E-2</v>
      </c>
      <c r="BS77" s="124">
        <f t="shared" si="206"/>
        <v>0.10131028298126744</v>
      </c>
      <c r="BT77" s="125">
        <f t="shared" si="206"/>
        <v>2.7231329690346084E-2</v>
      </c>
      <c r="BU77" s="123">
        <f t="shared" si="206"/>
        <v>9.2649497238997819E-2</v>
      </c>
      <c r="BV77" s="127">
        <f t="shared" si="206"/>
        <v>4.3931413201837945E-2</v>
      </c>
      <c r="BW77" s="128">
        <f t="shared" si="206"/>
        <v>7.5741668861593489E-2</v>
      </c>
      <c r="BX77" s="123">
        <f t="shared" si="206"/>
        <v>6.0434516523867811E-2</v>
      </c>
      <c r="BY77" s="124">
        <f t="shared" si="206"/>
        <v>3.9708755931887968E-2</v>
      </c>
      <c r="BZ77" s="125">
        <f t="shared" si="206"/>
        <v>7.2831840390879476E-2</v>
      </c>
      <c r="CA77" s="126">
        <f t="shared" si="206"/>
        <v>4.8323972275334609E-2</v>
      </c>
      <c r="CB77" s="123">
        <f t="shared" si="206"/>
        <v>3.7593984962406013E-2</v>
      </c>
      <c r="CC77" s="124">
        <f t="shared" si="206"/>
        <v>5.071694910116107E-2</v>
      </c>
      <c r="CD77" s="125">
        <f t="shared" si="206"/>
        <v>2.6794895058368112E-2</v>
      </c>
      <c r="CE77" s="126">
        <f t="shared" si="206"/>
        <v>8.6852406831184836E-2</v>
      </c>
      <c r="CF77" s="123">
        <f t="shared" si="206"/>
        <v>6.8296643810898588E-2</v>
      </c>
      <c r="CG77" s="124">
        <f t="shared" si="206"/>
        <v>5.8025284045447267E-2</v>
      </c>
      <c r="CH77" s="125">
        <f t="shared" si="206"/>
        <v>6.6163837036605611E-2</v>
      </c>
      <c r="CI77" s="123">
        <f t="shared" si="206"/>
        <v>4.9054519556401784E-2</v>
      </c>
      <c r="CJ77" s="129">
        <f t="shared" si="206"/>
        <v>5.7333068820905095E-2</v>
      </c>
      <c r="CK77" s="130">
        <f t="shared" si="206"/>
        <v>5.7546503043389263E-2</v>
      </c>
    </row>
    <row r="78" spans="1:89" ht="15" thickTop="1" thickBot="1" x14ac:dyDescent="0.35">
      <c r="A78" s="131" t="s">
        <v>23</v>
      </c>
      <c r="B78" s="180">
        <v>1276</v>
      </c>
      <c r="C78" s="181">
        <v>1065.5</v>
      </c>
      <c r="D78" s="182">
        <v>567</v>
      </c>
      <c r="E78" s="183">
        <v>380.5</v>
      </c>
      <c r="F78" s="180">
        <v>1009</v>
      </c>
      <c r="G78" s="184">
        <v>593.79999999999995</v>
      </c>
      <c r="H78" s="182">
        <v>1643</v>
      </c>
      <c r="I78" s="183">
        <v>1323</v>
      </c>
      <c r="J78" s="180">
        <v>109</v>
      </c>
      <c r="K78" s="184">
        <v>371.4</v>
      </c>
      <c r="L78" s="182">
        <v>266</v>
      </c>
      <c r="M78" s="180">
        <v>971.3</v>
      </c>
      <c r="N78" s="185">
        <v>1101</v>
      </c>
      <c r="O78" s="186">
        <v>1679.1</v>
      </c>
      <c r="P78" s="180">
        <v>794</v>
      </c>
      <c r="Q78" s="184">
        <v>425.7</v>
      </c>
      <c r="R78" s="182">
        <v>1211</v>
      </c>
      <c r="S78" s="183">
        <v>789.2</v>
      </c>
      <c r="T78" s="180">
        <v>114</v>
      </c>
      <c r="U78" s="184">
        <v>132.19999999999999</v>
      </c>
      <c r="V78" s="182">
        <v>471</v>
      </c>
      <c r="W78" s="183">
        <v>1425.1</v>
      </c>
      <c r="X78" s="180">
        <v>637</v>
      </c>
      <c r="Y78" s="184">
        <v>241.3</v>
      </c>
      <c r="Z78" s="182">
        <v>1893</v>
      </c>
      <c r="AA78" s="180">
        <v>1584.7</v>
      </c>
      <c r="AB78" s="162">
        <f t="shared" si="194"/>
        <v>11091</v>
      </c>
      <c r="AC78" s="165">
        <f t="shared" si="199"/>
        <v>10982.8</v>
      </c>
      <c r="AE78" s="293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68" t="s">
        <v>14</v>
      </c>
      <c r="BG78" s="169" t="s">
        <v>15</v>
      </c>
      <c r="BI78" s="131" t="s">
        <v>23</v>
      </c>
      <c r="BJ78" s="123">
        <f t="shared" ref="BJ78:CK78" si="207">B78/B95</f>
        <v>5.4768649669499528E-2</v>
      </c>
      <c r="BK78" s="124">
        <f t="shared" si="207"/>
        <v>4.9525199518459823E-2</v>
      </c>
      <c r="BL78" s="125">
        <f t="shared" si="207"/>
        <v>6.2252964426877472E-2</v>
      </c>
      <c r="BM78" s="126">
        <f t="shared" si="207"/>
        <v>4.4943422078382277E-2</v>
      </c>
      <c r="BN78" s="123">
        <f t="shared" si="207"/>
        <v>6.4304378306035304E-2</v>
      </c>
      <c r="BO78" s="124">
        <f t="shared" si="207"/>
        <v>4.0474129410882624E-2</v>
      </c>
      <c r="BP78" s="125">
        <f t="shared" si="207"/>
        <v>5.5001339046598818E-2</v>
      </c>
      <c r="BQ78" s="126">
        <f t="shared" si="207"/>
        <v>4.5166532384710981E-2</v>
      </c>
      <c r="BR78" s="123">
        <f t="shared" si="207"/>
        <v>3.058361391694725E-2</v>
      </c>
      <c r="BS78" s="124">
        <f t="shared" si="207"/>
        <v>9.251693901952969E-2</v>
      </c>
      <c r="BT78" s="125">
        <f t="shared" si="207"/>
        <v>2.4225865209471766E-2</v>
      </c>
      <c r="BU78" s="123">
        <f t="shared" si="207"/>
        <v>7.3877724873358988E-2</v>
      </c>
      <c r="BV78" s="127">
        <f t="shared" si="207"/>
        <v>4.1129664910904404E-2</v>
      </c>
      <c r="BW78" s="128">
        <f t="shared" si="207"/>
        <v>6.2290168088113634E-2</v>
      </c>
      <c r="BX78" s="123">
        <f t="shared" si="207"/>
        <v>6.0740514075887396E-2</v>
      </c>
      <c r="BY78" s="124">
        <f t="shared" si="207"/>
        <v>3.3009211873080854E-2</v>
      </c>
      <c r="BZ78" s="125">
        <f t="shared" si="207"/>
        <v>6.1634771986970684E-2</v>
      </c>
      <c r="CA78" s="126">
        <f t="shared" si="207"/>
        <v>3.929652644996813E-2</v>
      </c>
      <c r="CB78" s="123">
        <f t="shared" si="207"/>
        <v>4.0816326530612242E-2</v>
      </c>
      <c r="CC78" s="124">
        <f t="shared" si="207"/>
        <v>4.007639373086367E-2</v>
      </c>
      <c r="CD78" s="125">
        <f t="shared" si="207"/>
        <v>2.8488477590273998E-2</v>
      </c>
      <c r="CE78" s="126">
        <f t="shared" si="207"/>
        <v>6.811587968472925E-2</v>
      </c>
      <c r="CF78" s="123">
        <f t="shared" si="207"/>
        <v>5.7470227354745579E-2</v>
      </c>
      <c r="CG78" s="124">
        <f t="shared" si="207"/>
        <v>3.861417826852296E-2</v>
      </c>
      <c r="CH78" s="125">
        <f t="shared" si="207"/>
        <v>5.512682372812254E-2</v>
      </c>
      <c r="CI78" s="123">
        <f t="shared" si="207"/>
        <v>4.6066190898388093E-2</v>
      </c>
      <c r="CJ78" s="129">
        <f t="shared" si="207"/>
        <v>5.1169314097743494E-2</v>
      </c>
      <c r="CK78" s="130">
        <f t="shared" si="207"/>
        <v>5.0867349727155585E-2</v>
      </c>
    </row>
    <row r="79" spans="1:89" ht="13.8" thickTop="1" x14ac:dyDescent="0.25">
      <c r="A79" s="139" t="s">
        <v>24</v>
      </c>
      <c r="B79" s="194">
        <v>1496</v>
      </c>
      <c r="C79" s="188">
        <v>1154.0999999999999</v>
      </c>
      <c r="D79" s="189">
        <v>567</v>
      </c>
      <c r="E79" s="190">
        <v>362.5</v>
      </c>
      <c r="F79" s="187">
        <v>1140</v>
      </c>
      <c r="G79" s="191">
        <v>527.9</v>
      </c>
      <c r="H79" s="189">
        <v>1953</v>
      </c>
      <c r="I79" s="190">
        <v>1548.1</v>
      </c>
      <c r="J79" s="187">
        <v>182</v>
      </c>
      <c r="K79" s="191">
        <v>299.39999999999998</v>
      </c>
      <c r="L79" s="189">
        <v>313</v>
      </c>
      <c r="M79" s="187">
        <v>1120.5</v>
      </c>
      <c r="N79" s="192">
        <v>1320</v>
      </c>
      <c r="O79" s="195">
        <v>1856.6</v>
      </c>
      <c r="P79" s="187">
        <v>888</v>
      </c>
      <c r="Q79" s="191">
        <v>457.6</v>
      </c>
      <c r="R79" s="189">
        <v>1426</v>
      </c>
      <c r="S79" s="190">
        <v>1002.2</v>
      </c>
      <c r="T79" s="187">
        <v>98</v>
      </c>
      <c r="U79" s="191">
        <v>173.2</v>
      </c>
      <c r="V79" s="189">
        <v>554</v>
      </c>
      <c r="W79" s="196">
        <v>1726.3</v>
      </c>
      <c r="X79" s="187">
        <v>644</v>
      </c>
      <c r="Y79" s="191">
        <v>269.39999999999998</v>
      </c>
      <c r="Z79" s="189">
        <v>2173</v>
      </c>
      <c r="AA79" s="187">
        <v>1865.2</v>
      </c>
      <c r="AB79" s="162">
        <f t="shared" si="194"/>
        <v>12754</v>
      </c>
      <c r="AC79" s="165">
        <f t="shared" si="199"/>
        <v>12363.000000000002</v>
      </c>
      <c r="AE79" s="254" t="str">
        <f>$AE$17</f>
        <v>17:00 - 17:59</v>
      </c>
      <c r="AF79" s="120">
        <f t="shared" ref="AF79:AO80" si="208">SUMIF($A$9:$A$32,$AE79,B$71:B$94)</f>
        <v>1791</v>
      </c>
      <c r="AG79" s="177">
        <f t="shared" si="208"/>
        <v>1527.4</v>
      </c>
      <c r="AH79" s="121">
        <f t="shared" si="208"/>
        <v>549</v>
      </c>
      <c r="AI79" s="172">
        <f t="shared" si="208"/>
        <v>658.2</v>
      </c>
      <c r="AJ79" s="120">
        <f t="shared" si="208"/>
        <v>948</v>
      </c>
      <c r="AK79" s="122">
        <f t="shared" si="208"/>
        <v>1127.3</v>
      </c>
      <c r="AL79" s="121">
        <f t="shared" si="208"/>
        <v>2101</v>
      </c>
      <c r="AM79" s="172">
        <f t="shared" si="208"/>
        <v>2243.6</v>
      </c>
      <c r="AN79" s="120">
        <f t="shared" si="208"/>
        <v>257</v>
      </c>
      <c r="AO79" s="122">
        <f t="shared" si="208"/>
        <v>219.1</v>
      </c>
      <c r="AP79" s="121">
        <f t="shared" ref="AP79:AY80" si="209">SUMIF($A$9:$A$32,$AE79,L$71:L$94)</f>
        <v>1033</v>
      </c>
      <c r="AQ79" s="120">
        <f t="shared" si="209"/>
        <v>733.2</v>
      </c>
      <c r="AR79" s="171">
        <f t="shared" si="209"/>
        <v>1899</v>
      </c>
      <c r="AS79" s="173">
        <f t="shared" si="209"/>
        <v>1786.4</v>
      </c>
      <c r="AT79" s="120">
        <f t="shared" si="209"/>
        <v>867</v>
      </c>
      <c r="AU79" s="122">
        <f t="shared" si="209"/>
        <v>1122.2</v>
      </c>
      <c r="AV79" s="121">
        <f t="shared" si="209"/>
        <v>1244</v>
      </c>
      <c r="AW79" s="172">
        <f t="shared" si="209"/>
        <v>1772.4</v>
      </c>
      <c r="AX79" s="120">
        <f t="shared" si="209"/>
        <v>235</v>
      </c>
      <c r="AY79" s="122">
        <f t="shared" si="209"/>
        <v>241.1</v>
      </c>
      <c r="AZ79" s="121">
        <f t="shared" ref="AZ79:BE80" si="210">SUMIF($A$9:$A$32,$AE79,V$71:V$94)</f>
        <v>1430</v>
      </c>
      <c r="BA79" s="172">
        <f t="shared" si="210"/>
        <v>1338.3</v>
      </c>
      <c r="BB79" s="120">
        <f t="shared" si="210"/>
        <v>914</v>
      </c>
      <c r="BC79" s="122">
        <f t="shared" si="210"/>
        <v>443.1</v>
      </c>
      <c r="BD79" s="21">
        <f t="shared" si="210"/>
        <v>2654</v>
      </c>
      <c r="BE79" s="176">
        <f t="shared" si="210"/>
        <v>2475.6999999999998</v>
      </c>
      <c r="BF79" s="162">
        <f>AF79+AH79+AJ79+AL79+AN79+AP79+AR79+AT79+AV79+AX79+AZ79+BB79+BD79</f>
        <v>15922</v>
      </c>
      <c r="BG79" s="163">
        <f>AG79+AI79+AK79+AM79+AO79+AQ79+AS79+AU79+AW79+AY79+BA79+BC79+BE79</f>
        <v>15688</v>
      </c>
      <c r="BI79" s="139" t="s">
        <v>24</v>
      </c>
      <c r="BJ79" s="123">
        <f t="shared" ref="BJ79:CK79" si="211">B79/B95</f>
        <v>6.4211520302171865E-2</v>
      </c>
      <c r="BK79" s="124">
        <f t="shared" si="211"/>
        <v>5.3643390675039399E-2</v>
      </c>
      <c r="BL79" s="125">
        <f t="shared" si="211"/>
        <v>6.2252964426877472E-2</v>
      </c>
      <c r="BM79" s="126">
        <f t="shared" si="211"/>
        <v>4.2817320639720303E-2</v>
      </c>
      <c r="BN79" s="123">
        <f t="shared" si="211"/>
        <v>7.2653113249633541E-2</v>
      </c>
      <c r="BO79" s="124">
        <f t="shared" si="211"/>
        <v>3.5982305348610542E-2</v>
      </c>
      <c r="BP79" s="125">
        <f t="shared" si="211"/>
        <v>6.537895018746652E-2</v>
      </c>
      <c r="BQ79" s="126">
        <f t="shared" si="211"/>
        <v>5.2851329391361349E-2</v>
      </c>
      <c r="BR79" s="123">
        <f t="shared" si="211"/>
        <v>5.1066217732884396E-2</v>
      </c>
      <c r="BS79" s="124">
        <f t="shared" si="211"/>
        <v>7.4581506576325229E-2</v>
      </c>
      <c r="BT79" s="125">
        <f t="shared" si="211"/>
        <v>2.8506375227686703E-2</v>
      </c>
      <c r="BU79" s="123">
        <f t="shared" si="211"/>
        <v>8.5225976238647944E-2</v>
      </c>
      <c r="BV79" s="127">
        <f t="shared" si="211"/>
        <v>4.9310769920430347E-2</v>
      </c>
      <c r="BW79" s="128">
        <f t="shared" si="211"/>
        <v>6.8874948527420515E-2</v>
      </c>
      <c r="BX79" s="123">
        <f t="shared" si="211"/>
        <v>6.7931456548347618E-2</v>
      </c>
      <c r="BY79" s="124">
        <f t="shared" si="211"/>
        <v>3.5482770385533942E-2</v>
      </c>
      <c r="BZ79" s="125">
        <f t="shared" si="211"/>
        <v>7.257736156351792E-2</v>
      </c>
      <c r="CA79" s="126">
        <f t="shared" si="211"/>
        <v>4.990240599107712E-2</v>
      </c>
      <c r="CB79" s="123">
        <f t="shared" si="211"/>
        <v>3.5087719298245612E-2</v>
      </c>
      <c r="CC79" s="124">
        <f t="shared" si="211"/>
        <v>5.2505532482493102E-2</v>
      </c>
      <c r="CD79" s="125">
        <f t="shared" si="211"/>
        <v>3.3508740095566446E-2</v>
      </c>
      <c r="CE79" s="126">
        <f t="shared" si="211"/>
        <v>8.2512415339097672E-2</v>
      </c>
      <c r="CF79" s="123">
        <f t="shared" si="211"/>
        <v>5.8101768314687836E-2</v>
      </c>
      <c r="CG79" s="124">
        <f t="shared" si="211"/>
        <v>4.3110897743638972E-2</v>
      </c>
      <c r="CH79" s="125">
        <f t="shared" si="211"/>
        <v>6.3280817729112676E-2</v>
      </c>
      <c r="CI79" s="123">
        <f t="shared" si="211"/>
        <v>5.4220142149096658E-2</v>
      </c>
      <c r="CJ79" s="129">
        <f t="shared" si="211"/>
        <v>5.8841712379643002E-2</v>
      </c>
      <c r="CK79" s="130">
        <f t="shared" si="211"/>
        <v>5.7259810310378467E-2</v>
      </c>
    </row>
    <row r="80" spans="1:89" x14ac:dyDescent="0.25">
      <c r="A80" s="131" t="s">
        <v>25</v>
      </c>
      <c r="B80" s="197">
        <v>1564</v>
      </c>
      <c r="C80" s="181">
        <v>1323.9</v>
      </c>
      <c r="D80" s="182">
        <v>749</v>
      </c>
      <c r="E80" s="183">
        <v>379.5</v>
      </c>
      <c r="F80" s="180">
        <v>1048</v>
      </c>
      <c r="G80" s="184">
        <v>601.20000000000005</v>
      </c>
      <c r="H80" s="182">
        <v>2079</v>
      </c>
      <c r="I80" s="183">
        <v>1538.9</v>
      </c>
      <c r="J80" s="180">
        <v>173</v>
      </c>
      <c r="K80" s="181">
        <v>290.8</v>
      </c>
      <c r="L80" s="182">
        <v>369</v>
      </c>
      <c r="M80" s="180">
        <v>1255.9000000000001</v>
      </c>
      <c r="N80" s="185">
        <v>1351</v>
      </c>
      <c r="O80" s="198">
        <v>1904.1</v>
      </c>
      <c r="P80" s="180">
        <v>922</v>
      </c>
      <c r="Q80" s="181">
        <v>576.1</v>
      </c>
      <c r="R80" s="182">
        <v>1399</v>
      </c>
      <c r="S80" s="183">
        <v>923.5</v>
      </c>
      <c r="T80" s="189">
        <v>104</v>
      </c>
      <c r="U80" s="180">
        <v>161.6</v>
      </c>
      <c r="V80" s="182">
        <v>656</v>
      </c>
      <c r="W80" s="199">
        <v>1686.1</v>
      </c>
      <c r="X80" s="180">
        <v>680</v>
      </c>
      <c r="Y80" s="184">
        <v>263.7</v>
      </c>
      <c r="Z80" s="182">
        <v>2213</v>
      </c>
      <c r="AA80" s="180">
        <v>2106.6</v>
      </c>
      <c r="AB80" s="162">
        <f t="shared" si="194"/>
        <v>13307</v>
      </c>
      <c r="AC80" s="165">
        <f t="shared" si="199"/>
        <v>13011.900000000003</v>
      </c>
      <c r="AE80" s="256" t="str">
        <f>$AE$18</f>
        <v>18:00 - 18:59</v>
      </c>
      <c r="AF80" s="120">
        <f t="shared" si="208"/>
        <v>1877</v>
      </c>
      <c r="AG80" s="181">
        <f t="shared" si="208"/>
        <v>1740.7</v>
      </c>
      <c r="AH80" s="182">
        <f t="shared" si="208"/>
        <v>533</v>
      </c>
      <c r="AI80" s="183">
        <f t="shared" si="208"/>
        <v>630.29999999999995</v>
      </c>
      <c r="AJ80" s="180">
        <f t="shared" si="208"/>
        <v>880</v>
      </c>
      <c r="AK80" s="184">
        <f t="shared" si="208"/>
        <v>1066.5</v>
      </c>
      <c r="AL80" s="182">
        <f t="shared" si="208"/>
        <v>2123</v>
      </c>
      <c r="AM80" s="183">
        <f t="shared" si="208"/>
        <v>2228</v>
      </c>
      <c r="AN80" s="180">
        <f t="shared" si="208"/>
        <v>309</v>
      </c>
      <c r="AO80" s="184">
        <f t="shared" si="208"/>
        <v>184.1</v>
      </c>
      <c r="AP80" s="182">
        <f t="shared" si="209"/>
        <v>1111</v>
      </c>
      <c r="AQ80" s="180">
        <f t="shared" si="209"/>
        <v>589.20000000000005</v>
      </c>
      <c r="AR80" s="185">
        <f t="shared" si="209"/>
        <v>2090</v>
      </c>
      <c r="AS80" s="186">
        <f t="shared" si="209"/>
        <v>1718.6</v>
      </c>
      <c r="AT80" s="180">
        <f t="shared" si="209"/>
        <v>740</v>
      </c>
      <c r="AU80" s="184">
        <f t="shared" si="209"/>
        <v>1026.4000000000001</v>
      </c>
      <c r="AV80" s="182">
        <f t="shared" si="209"/>
        <v>1067</v>
      </c>
      <c r="AW80" s="183">
        <f t="shared" si="209"/>
        <v>1717.6</v>
      </c>
      <c r="AX80" s="180">
        <f t="shared" si="209"/>
        <v>207</v>
      </c>
      <c r="AY80" s="184">
        <f t="shared" si="209"/>
        <v>209.1</v>
      </c>
      <c r="AZ80" s="182">
        <f t="shared" si="210"/>
        <v>1447</v>
      </c>
      <c r="BA80" s="183">
        <f t="shared" si="210"/>
        <v>1112.4000000000001</v>
      </c>
      <c r="BB80" s="180">
        <f t="shared" si="210"/>
        <v>748</v>
      </c>
      <c r="BC80" s="184">
        <f t="shared" si="210"/>
        <v>502.2</v>
      </c>
      <c r="BD80" s="182">
        <f t="shared" si="210"/>
        <v>2246</v>
      </c>
      <c r="BE80" s="180">
        <f t="shared" si="210"/>
        <v>2560</v>
      </c>
      <c r="BF80" s="164">
        <f>SUM(AF80,AH80,AJ80,AL80,AN80,AP80,AR80,AT80,AV80,AX80,AZ80,BB80,BD80)</f>
        <v>15378</v>
      </c>
      <c r="BG80" s="165">
        <f>SUM(AG80,AI80,AK80,AM80,AO80,AQ80,AS80,AU80,AW80,AY80,BA80,BC80,BE80)</f>
        <v>15285.1</v>
      </c>
      <c r="BI80" s="131" t="s">
        <v>25</v>
      </c>
      <c r="BJ80" s="123">
        <f t="shared" ref="BJ80:CK80" si="212">B80/B95</f>
        <v>6.7130225770452398E-2</v>
      </c>
      <c r="BK80" s="124">
        <f t="shared" si="212"/>
        <v>6.1535815713269798E-2</v>
      </c>
      <c r="BL80" s="125">
        <f t="shared" si="212"/>
        <v>8.2235397452788753E-2</v>
      </c>
      <c r="BM80" s="126">
        <f t="shared" si="212"/>
        <v>4.4825305331789946E-2</v>
      </c>
      <c r="BN80" s="123">
        <f t="shared" si="212"/>
        <v>6.678987954878593E-2</v>
      </c>
      <c r="BO80" s="124">
        <f t="shared" si="212"/>
        <v>4.0978522401183291E-2</v>
      </c>
      <c r="BP80" s="125">
        <f t="shared" si="212"/>
        <v>6.9596946973754681E-2</v>
      </c>
      <c r="BQ80" s="126">
        <f t="shared" si="212"/>
        <v>5.2537246172964278E-2</v>
      </c>
      <c r="BR80" s="123">
        <f t="shared" si="212"/>
        <v>4.8540965207631875E-2</v>
      </c>
      <c r="BS80" s="124">
        <f t="shared" si="212"/>
        <v>7.2439218812275816E-2</v>
      </c>
      <c r="BT80" s="125">
        <f t="shared" si="212"/>
        <v>3.3606557377049179E-2</v>
      </c>
      <c r="BU80" s="123">
        <f t="shared" si="212"/>
        <v>9.5524590413313668E-2</v>
      </c>
      <c r="BV80" s="127">
        <f t="shared" si="212"/>
        <v>5.0468825880682883E-2</v>
      </c>
      <c r="BW80" s="128">
        <f t="shared" si="212"/>
        <v>7.063707287033362E-2</v>
      </c>
      <c r="BX80" s="123">
        <f t="shared" si="212"/>
        <v>7.0532435740514071E-2</v>
      </c>
      <c r="BY80" s="124">
        <f t="shared" si="212"/>
        <v>4.4671381160633974E-2</v>
      </c>
      <c r="BZ80" s="125">
        <f t="shared" si="212"/>
        <v>7.1203175895765469E-2</v>
      </c>
      <c r="CA80" s="126">
        <f t="shared" si="212"/>
        <v>4.5983707775653283E-2</v>
      </c>
      <c r="CB80" s="123">
        <f t="shared" si="212"/>
        <v>3.7235947010383103E-2</v>
      </c>
      <c r="CC80" s="124">
        <f t="shared" si="212"/>
        <v>4.8988995664958922E-2</v>
      </c>
      <c r="CD80" s="125">
        <f t="shared" si="212"/>
        <v>3.9678219318937884E-2</v>
      </c>
      <c r="CE80" s="126">
        <f t="shared" si="212"/>
        <v>8.0590965361323402E-2</v>
      </c>
      <c r="CF80" s="123">
        <f t="shared" si="212"/>
        <v>6.1349693251533742E-2</v>
      </c>
      <c r="CG80" s="124">
        <f t="shared" si="212"/>
        <v>4.2198751800288037E-2</v>
      </c>
      <c r="CH80" s="125">
        <f t="shared" si="212"/>
        <v>6.444567401496841E-2</v>
      </c>
      <c r="CI80" s="123">
        <f t="shared" si="212"/>
        <v>6.1237482013342816E-2</v>
      </c>
      <c r="CJ80" s="129">
        <f t="shared" si="212"/>
        <v>6.1393027021789982E-2</v>
      </c>
      <c r="CK80" s="130">
        <f t="shared" si="212"/>
        <v>6.0265220883087736E-2</v>
      </c>
    </row>
    <row r="81" spans="1:89" ht="13.8" thickBot="1" x14ac:dyDescent="0.3">
      <c r="A81" s="139" t="s">
        <v>26</v>
      </c>
      <c r="B81" s="194">
        <v>1409</v>
      </c>
      <c r="C81" s="188">
        <v>1378.2</v>
      </c>
      <c r="D81" s="189">
        <v>588</v>
      </c>
      <c r="E81" s="190">
        <v>459.7</v>
      </c>
      <c r="F81" s="187">
        <v>934</v>
      </c>
      <c r="G81" s="191">
        <v>672.9</v>
      </c>
      <c r="H81" s="189">
        <v>1971</v>
      </c>
      <c r="I81" s="190">
        <v>1600.7</v>
      </c>
      <c r="J81" s="187">
        <v>190</v>
      </c>
      <c r="K81" s="188">
        <v>264.3</v>
      </c>
      <c r="L81" s="189">
        <v>437</v>
      </c>
      <c r="M81" s="187">
        <v>984.3</v>
      </c>
      <c r="N81" s="192">
        <v>1363</v>
      </c>
      <c r="O81" s="195">
        <v>1791.3</v>
      </c>
      <c r="P81" s="187">
        <v>983</v>
      </c>
      <c r="Q81" s="188">
        <v>679.1</v>
      </c>
      <c r="R81" s="189">
        <v>1383</v>
      </c>
      <c r="S81" s="190">
        <v>1048.5</v>
      </c>
      <c r="T81" s="187">
        <v>158</v>
      </c>
      <c r="U81" s="191">
        <v>210.2</v>
      </c>
      <c r="V81" s="189">
        <v>756</v>
      </c>
      <c r="W81" s="196">
        <v>1483.9</v>
      </c>
      <c r="X81" s="187">
        <v>707</v>
      </c>
      <c r="Y81" s="191">
        <v>329.4</v>
      </c>
      <c r="Z81" s="189">
        <v>2271</v>
      </c>
      <c r="AA81" s="187">
        <v>2257.5</v>
      </c>
      <c r="AB81" s="162">
        <f t="shared" si="194"/>
        <v>13150</v>
      </c>
      <c r="AC81" s="165">
        <f t="shared" si="199"/>
        <v>13160</v>
      </c>
      <c r="AE81" s="254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26</v>
      </c>
      <c r="BJ81" s="123">
        <f t="shared" ref="BJ81:CK81" si="213">B81/B95</f>
        <v>6.047729418834235E-2</v>
      </c>
      <c r="BK81" s="124">
        <f t="shared" si="213"/>
        <v>6.4059718419841705E-2</v>
      </c>
      <c r="BL81" s="125">
        <f t="shared" si="213"/>
        <v>6.4558629776021087E-2</v>
      </c>
      <c r="BM81" s="126">
        <f t="shared" si="213"/>
        <v>5.4298268408494964E-2</v>
      </c>
      <c r="BN81" s="123">
        <f t="shared" si="213"/>
        <v>5.9524568223822572E-2</v>
      </c>
      <c r="BO81" s="124">
        <f t="shared" si="213"/>
        <v>4.586568150990724E-2</v>
      </c>
      <c r="BP81" s="125">
        <f t="shared" si="213"/>
        <v>6.5981521156936257E-2</v>
      </c>
      <c r="BQ81" s="126">
        <f t="shared" si="213"/>
        <v>5.464706605306642E-2</v>
      </c>
      <c r="BR81" s="123">
        <f t="shared" si="213"/>
        <v>5.3310886644219978E-2</v>
      </c>
      <c r="BS81" s="124">
        <f t="shared" si="213"/>
        <v>6.5837983260263064E-2</v>
      </c>
      <c r="BT81" s="125">
        <f t="shared" si="213"/>
        <v>3.9799635701275045E-2</v>
      </c>
      <c r="BU81" s="123">
        <f t="shared" si="213"/>
        <v>7.4866513531192475E-2</v>
      </c>
      <c r="BV81" s="127">
        <f t="shared" si="213"/>
        <v>5.0917105607232248E-2</v>
      </c>
      <c r="BW81" s="128">
        <f t="shared" si="213"/>
        <v>6.645249127284733E-2</v>
      </c>
      <c r="BX81" s="123">
        <f t="shared" si="213"/>
        <v>7.5198898408812734E-2</v>
      </c>
      <c r="BY81" s="124">
        <f t="shared" si="213"/>
        <v>5.2658106138147073E-2</v>
      </c>
      <c r="BZ81" s="125">
        <f t="shared" si="213"/>
        <v>7.0388843648208466E-2</v>
      </c>
      <c r="CA81" s="126">
        <f t="shared" si="213"/>
        <v>5.2207815487571703E-2</v>
      </c>
      <c r="CB81" s="123">
        <f t="shared" si="213"/>
        <v>5.6569996419620482E-2</v>
      </c>
      <c r="CC81" s="124">
        <f t="shared" si="213"/>
        <v>6.3722072331524535E-2</v>
      </c>
      <c r="CD81" s="125">
        <f t="shared" si="213"/>
        <v>4.5726728361458899E-2</v>
      </c>
      <c r="CE81" s="126">
        <f t="shared" si="213"/>
        <v>7.0926358756697588E-2</v>
      </c>
      <c r="CF81" s="123">
        <f t="shared" si="213"/>
        <v>6.3785636954168168E-2</v>
      </c>
      <c r="CG81" s="124">
        <f t="shared" si="213"/>
        <v>5.2712433989438298E-2</v>
      </c>
      <c r="CH81" s="125">
        <f t="shared" si="213"/>
        <v>6.6134715629459218E-2</v>
      </c>
      <c r="CI81" s="123">
        <f t="shared" si="213"/>
        <v>6.5624046162119726E-2</v>
      </c>
      <c r="CJ81" s="129">
        <f t="shared" si="213"/>
        <v>6.0668693570041198E-2</v>
      </c>
      <c r="CK81" s="130">
        <f t="shared" si="213"/>
        <v>6.0951152930888985E-2</v>
      </c>
    </row>
    <row r="82" spans="1:89" ht="14.4" thickTop="1" thickBot="1" x14ac:dyDescent="0.3">
      <c r="A82" s="131" t="s">
        <v>27</v>
      </c>
      <c r="B82" s="197">
        <v>1411</v>
      </c>
      <c r="C82" s="181">
        <v>1489</v>
      </c>
      <c r="D82" s="182">
        <v>563</v>
      </c>
      <c r="E82" s="183">
        <v>411.6</v>
      </c>
      <c r="F82" s="180">
        <v>927</v>
      </c>
      <c r="G82" s="184">
        <v>723.1</v>
      </c>
      <c r="H82" s="182">
        <v>1912</v>
      </c>
      <c r="I82" s="183">
        <v>1820.7</v>
      </c>
      <c r="J82" s="180">
        <v>194</v>
      </c>
      <c r="K82" s="181">
        <v>288.39999999999998</v>
      </c>
      <c r="L82" s="182">
        <v>512</v>
      </c>
      <c r="M82" s="180">
        <v>844.1</v>
      </c>
      <c r="N82" s="185">
        <v>1619</v>
      </c>
      <c r="O82" s="198">
        <v>1567.9</v>
      </c>
      <c r="P82" s="180">
        <v>1052</v>
      </c>
      <c r="Q82" s="181">
        <v>657.8</v>
      </c>
      <c r="R82" s="182">
        <v>1322</v>
      </c>
      <c r="S82" s="183">
        <v>1152.5</v>
      </c>
      <c r="T82" s="180">
        <v>171</v>
      </c>
      <c r="U82" s="184">
        <v>150.19999999999999</v>
      </c>
      <c r="V82" s="182">
        <v>903</v>
      </c>
      <c r="W82" s="199">
        <v>1188.7</v>
      </c>
      <c r="X82" s="180">
        <v>643</v>
      </c>
      <c r="Y82" s="184">
        <v>311.3</v>
      </c>
      <c r="Z82" s="182">
        <v>2227</v>
      </c>
      <c r="AA82" s="180">
        <v>2283.6999999999998</v>
      </c>
      <c r="AB82" s="162">
        <f t="shared" si="194"/>
        <v>13456</v>
      </c>
      <c r="AC82" s="165">
        <f t="shared" si="199"/>
        <v>12889</v>
      </c>
      <c r="AE82" s="251" t="s">
        <v>13</v>
      </c>
      <c r="AF82" s="14">
        <f t="shared" ref="AF82:BG82" si="214">SUM(AF79:AF81)</f>
        <v>3668</v>
      </c>
      <c r="AG82" s="1">
        <f t="shared" si="214"/>
        <v>3268.1000000000004</v>
      </c>
      <c r="AH82" s="14">
        <f t="shared" si="214"/>
        <v>1082</v>
      </c>
      <c r="AI82" s="1">
        <f t="shared" si="214"/>
        <v>1288.5</v>
      </c>
      <c r="AJ82" s="14">
        <f t="shared" si="214"/>
        <v>1828</v>
      </c>
      <c r="AK82" s="1">
        <f t="shared" si="214"/>
        <v>2193.8000000000002</v>
      </c>
      <c r="AL82" s="14">
        <f t="shared" si="214"/>
        <v>4224</v>
      </c>
      <c r="AM82" s="1">
        <f t="shared" si="214"/>
        <v>4471.6000000000004</v>
      </c>
      <c r="AN82" s="14">
        <f t="shared" si="214"/>
        <v>566</v>
      </c>
      <c r="AO82" s="1">
        <f t="shared" si="214"/>
        <v>403.2</v>
      </c>
      <c r="AP82" s="14">
        <f t="shared" si="214"/>
        <v>2144</v>
      </c>
      <c r="AQ82" s="1">
        <f t="shared" si="214"/>
        <v>1322.4</v>
      </c>
      <c r="AR82" s="14">
        <f t="shared" si="214"/>
        <v>3989</v>
      </c>
      <c r="AS82" s="1">
        <f t="shared" si="214"/>
        <v>3505</v>
      </c>
      <c r="AT82" s="14">
        <f t="shared" si="214"/>
        <v>1607</v>
      </c>
      <c r="AU82" s="1">
        <f t="shared" si="214"/>
        <v>2148.6000000000004</v>
      </c>
      <c r="AV82" s="14">
        <f t="shared" si="214"/>
        <v>2311</v>
      </c>
      <c r="AW82" s="1">
        <f t="shared" si="214"/>
        <v>3490</v>
      </c>
      <c r="AX82" s="14">
        <f t="shared" si="214"/>
        <v>442</v>
      </c>
      <c r="AY82" s="1">
        <f t="shared" si="214"/>
        <v>450.2</v>
      </c>
      <c r="AZ82" s="14">
        <f t="shared" si="214"/>
        <v>2877</v>
      </c>
      <c r="BA82" s="1">
        <f t="shared" si="214"/>
        <v>2450.6999999999998</v>
      </c>
      <c r="BB82" s="14">
        <f t="shared" si="214"/>
        <v>1662</v>
      </c>
      <c r="BC82" s="1">
        <f t="shared" si="214"/>
        <v>945.3</v>
      </c>
      <c r="BD82" s="14">
        <f t="shared" si="214"/>
        <v>4900</v>
      </c>
      <c r="BE82" s="1">
        <f t="shared" si="214"/>
        <v>5035.7</v>
      </c>
      <c r="BF82" s="166">
        <f t="shared" si="214"/>
        <v>31300</v>
      </c>
      <c r="BG82" s="167">
        <f t="shared" si="214"/>
        <v>30973.1</v>
      </c>
      <c r="BI82" s="131" t="s">
        <v>27</v>
      </c>
      <c r="BJ82" s="123">
        <f t="shared" ref="BJ82:CK82" si="215">B82/B95</f>
        <v>6.0563138466821188E-2</v>
      </c>
      <c r="BK82" s="124">
        <f t="shared" si="215"/>
        <v>6.9209781401207579E-2</v>
      </c>
      <c r="BL82" s="125">
        <f t="shared" si="215"/>
        <v>6.181379007465964E-2</v>
      </c>
      <c r="BM82" s="126">
        <f t="shared" si="215"/>
        <v>4.8616852897403806E-2</v>
      </c>
      <c r="BN82" s="123">
        <f t="shared" si="215"/>
        <v>5.9078452616149385E-2</v>
      </c>
      <c r="BO82" s="124">
        <f t="shared" si="215"/>
        <v>4.9287374498163068E-2</v>
      </c>
      <c r="BP82" s="125">
        <f t="shared" si="215"/>
        <v>6.400642742367435E-2</v>
      </c>
      <c r="BQ82" s="126">
        <f t="shared" si="215"/>
        <v>6.2157751710387975E-2</v>
      </c>
      <c r="BR82" s="123">
        <f t="shared" si="215"/>
        <v>5.4433221099887769E-2</v>
      </c>
      <c r="BS82" s="124">
        <f t="shared" si="215"/>
        <v>7.1841371064168991E-2</v>
      </c>
      <c r="BT82" s="125">
        <f t="shared" si="215"/>
        <v>4.663023679417122E-2</v>
      </c>
      <c r="BU82" s="123">
        <f t="shared" si="215"/>
        <v>6.4202808159788252E-2</v>
      </c>
      <c r="BV82" s="127">
        <f t="shared" si="215"/>
        <v>6.0480406440285406E-2</v>
      </c>
      <c r="BW82" s="128">
        <f t="shared" si="215"/>
        <v>5.8164942257967589E-2</v>
      </c>
      <c r="BX82" s="123">
        <f t="shared" si="215"/>
        <v>8.0477356181150553E-2</v>
      </c>
      <c r="BY82" s="124">
        <f t="shared" si="215"/>
        <v>5.1006482429205038E-2</v>
      </c>
      <c r="BZ82" s="125">
        <f t="shared" si="215"/>
        <v>6.7284201954397396E-2</v>
      </c>
      <c r="CA82" s="126">
        <f t="shared" si="215"/>
        <v>5.7386273103887823E-2</v>
      </c>
      <c r="CB82" s="123">
        <f t="shared" si="215"/>
        <v>6.1224489795918366E-2</v>
      </c>
      <c r="CC82" s="124">
        <f t="shared" si="215"/>
        <v>4.5533088792554639E-2</v>
      </c>
      <c r="CD82" s="125">
        <f t="shared" si="215"/>
        <v>5.4618036653964801E-2</v>
      </c>
      <c r="CE82" s="126">
        <f t="shared" si="215"/>
        <v>5.6816606681101438E-2</v>
      </c>
      <c r="CF82" s="123">
        <f t="shared" si="215"/>
        <v>5.8011548177553232E-2</v>
      </c>
      <c r="CG82" s="124">
        <f t="shared" si="215"/>
        <v>4.9815970555288844E-2</v>
      </c>
      <c r="CH82" s="125">
        <f t="shared" si="215"/>
        <v>6.4853373715017912E-2</v>
      </c>
      <c r="CI82" s="123">
        <f t="shared" si="215"/>
        <v>6.6385662999084299E-2</v>
      </c>
      <c r="CJ82" s="129">
        <f t="shared" si="215"/>
        <v>6.2080451762621627E-2</v>
      </c>
      <c r="CK82" s="130">
        <f t="shared" si="215"/>
        <v>5.9696003808983905E-2</v>
      </c>
    </row>
    <row r="83" spans="1:89" ht="13.8" thickTop="1" x14ac:dyDescent="0.25">
      <c r="A83" s="139" t="s">
        <v>28</v>
      </c>
      <c r="B83" s="194">
        <v>1527</v>
      </c>
      <c r="C83" s="188">
        <v>1595.7</v>
      </c>
      <c r="D83" s="189">
        <v>574</v>
      </c>
      <c r="E83" s="190">
        <v>664.6</v>
      </c>
      <c r="F83" s="187">
        <v>771</v>
      </c>
      <c r="G83" s="191">
        <v>1003.2</v>
      </c>
      <c r="H83" s="189">
        <v>1974</v>
      </c>
      <c r="I83" s="190">
        <v>2185.6</v>
      </c>
      <c r="J83" s="187">
        <v>264</v>
      </c>
      <c r="K83" s="188">
        <v>194.2</v>
      </c>
      <c r="L83" s="189">
        <v>770</v>
      </c>
      <c r="M83" s="187">
        <v>743.7</v>
      </c>
      <c r="N83" s="192">
        <v>2026</v>
      </c>
      <c r="O83" s="195">
        <v>1578.5</v>
      </c>
      <c r="P83" s="187">
        <v>1124</v>
      </c>
      <c r="Q83" s="188">
        <v>792.8</v>
      </c>
      <c r="R83" s="189">
        <v>1342</v>
      </c>
      <c r="S83" s="190">
        <v>1392.4</v>
      </c>
      <c r="T83" s="187">
        <v>182</v>
      </c>
      <c r="U83" s="191">
        <v>120.1</v>
      </c>
      <c r="V83" s="189">
        <v>1308</v>
      </c>
      <c r="W83" s="196">
        <v>1294.2</v>
      </c>
      <c r="X83" s="187">
        <v>793</v>
      </c>
      <c r="Y83" s="191">
        <v>371.3</v>
      </c>
      <c r="Z83" s="189">
        <v>2447</v>
      </c>
      <c r="AA83" s="187">
        <v>2742.8</v>
      </c>
      <c r="AB83" s="162">
        <f t="shared" si="194"/>
        <v>15102</v>
      </c>
      <c r="AC83" s="165">
        <f t="shared" si="199"/>
        <v>14679.099999999999</v>
      </c>
      <c r="BI83" s="139" t="s">
        <v>28</v>
      </c>
      <c r="BJ83" s="123">
        <f t="shared" ref="BJ83:CK83" si="216">B83/B95</f>
        <v>6.5542106618593873E-2</v>
      </c>
      <c r="BK83" s="124">
        <f t="shared" si="216"/>
        <v>7.41692734599778E-2</v>
      </c>
      <c r="BL83" s="125">
        <f t="shared" si="216"/>
        <v>6.3021519543258672E-2</v>
      </c>
      <c r="BM83" s="126">
        <f t="shared" si="216"/>
        <v>7.8500389785263774E-2</v>
      </c>
      <c r="BN83" s="123">
        <f t="shared" si="216"/>
        <v>4.9136447645146901E-2</v>
      </c>
      <c r="BO83" s="124">
        <f t="shared" si="216"/>
        <v>6.837933079319207E-2</v>
      </c>
      <c r="BP83" s="125">
        <f t="shared" si="216"/>
        <v>6.6081949651847882E-2</v>
      </c>
      <c r="BQ83" s="126">
        <f t="shared" si="216"/>
        <v>7.4615248057463585E-2</v>
      </c>
      <c r="BR83" s="123">
        <f t="shared" si="216"/>
        <v>7.407407407407407E-2</v>
      </c>
      <c r="BS83" s="124">
        <f t="shared" si="216"/>
        <v>4.8375846950976485E-2</v>
      </c>
      <c r="BT83" s="125">
        <f t="shared" si="216"/>
        <v>7.0127504553734066E-2</v>
      </c>
      <c r="BU83" s="123">
        <f t="shared" si="216"/>
        <v>5.6566317294674234E-2</v>
      </c>
      <c r="BV83" s="127">
        <f t="shared" si="216"/>
        <v>7.5684560499084758E-2</v>
      </c>
      <c r="BW83" s="128">
        <f t="shared" si="216"/>
        <v>5.855817421659662E-2</v>
      </c>
      <c r="BX83" s="123">
        <f t="shared" si="216"/>
        <v>8.5985312117503057E-2</v>
      </c>
      <c r="BY83" s="124">
        <f t="shared" si="216"/>
        <v>6.1474520021091147E-2</v>
      </c>
      <c r="BZ83" s="125">
        <f t="shared" si="216"/>
        <v>6.8302117263843651E-2</v>
      </c>
      <c r="CA83" s="126">
        <f t="shared" si="216"/>
        <v>6.9331580624601666E-2</v>
      </c>
      <c r="CB83" s="123">
        <f t="shared" si="216"/>
        <v>6.5162907268170422E-2</v>
      </c>
      <c r="CC83" s="124">
        <f t="shared" si="216"/>
        <v>3.6408282050504746E-2</v>
      </c>
      <c r="CD83" s="125">
        <f t="shared" si="216"/>
        <v>7.9114498276174922E-2</v>
      </c>
      <c r="CE83" s="126">
        <f t="shared" si="216"/>
        <v>6.185921794118069E-2</v>
      </c>
      <c r="CF83" s="123">
        <f t="shared" si="216"/>
        <v>7.1544568747744494E-2</v>
      </c>
      <c r="CG83" s="124">
        <f t="shared" si="216"/>
        <v>5.941750680108817E-2</v>
      </c>
      <c r="CH83" s="125">
        <f t="shared" si="216"/>
        <v>7.1260083287224441E-2</v>
      </c>
      <c r="CI83" s="123">
        <f t="shared" si="216"/>
        <v>7.973139925291782E-2</v>
      </c>
      <c r="CJ83" s="129">
        <f t="shared" si="216"/>
        <v>6.9674419033822224E-2</v>
      </c>
      <c r="CK83" s="130">
        <f t="shared" si="216"/>
        <v>6.7986935333420401E-2</v>
      </c>
    </row>
    <row r="84" spans="1:89" x14ac:dyDescent="0.25">
      <c r="A84" s="131" t="s">
        <v>29</v>
      </c>
      <c r="B84" s="197">
        <v>1791</v>
      </c>
      <c r="C84" s="181">
        <v>1888.5</v>
      </c>
      <c r="D84" s="182">
        <v>562</v>
      </c>
      <c r="E84" s="183">
        <v>638.6</v>
      </c>
      <c r="F84" s="180">
        <v>915</v>
      </c>
      <c r="G84" s="184">
        <v>1241.0999999999999</v>
      </c>
      <c r="H84" s="182">
        <v>2095</v>
      </c>
      <c r="I84" s="183">
        <v>2410.1</v>
      </c>
      <c r="J84" s="180">
        <v>399</v>
      </c>
      <c r="K84" s="181">
        <v>213.2</v>
      </c>
      <c r="L84" s="182">
        <v>923</v>
      </c>
      <c r="M84" s="180">
        <v>655.6</v>
      </c>
      <c r="N84" s="185">
        <v>2042</v>
      </c>
      <c r="O84" s="198">
        <v>1668.4</v>
      </c>
      <c r="P84" s="180">
        <v>1066</v>
      </c>
      <c r="Q84" s="181">
        <v>956.7</v>
      </c>
      <c r="R84" s="182">
        <v>1261</v>
      </c>
      <c r="S84" s="183">
        <v>1662.3</v>
      </c>
      <c r="T84" s="180">
        <v>250</v>
      </c>
      <c r="U84" s="184">
        <v>157.1</v>
      </c>
      <c r="V84" s="182">
        <v>1260</v>
      </c>
      <c r="W84" s="199">
        <v>1361.1</v>
      </c>
      <c r="X84" s="180">
        <v>812</v>
      </c>
      <c r="Y84" s="184">
        <v>431.3</v>
      </c>
      <c r="Z84" s="182">
        <v>2647</v>
      </c>
      <c r="AA84" s="180">
        <v>2683.1</v>
      </c>
      <c r="AB84" s="162">
        <f t="shared" si="194"/>
        <v>16023</v>
      </c>
      <c r="AC84" s="165">
        <f t="shared" si="199"/>
        <v>15967.1</v>
      </c>
      <c r="BI84" s="131" t="s">
        <v>29</v>
      </c>
      <c r="BJ84" s="123">
        <f t="shared" ref="BJ84:CK84" si="217">B84/B95</f>
        <v>7.6873551377800664E-2</v>
      </c>
      <c r="BK84" s="124">
        <f t="shared" si="217"/>
        <v>8.7778826176078253E-2</v>
      </c>
      <c r="BL84" s="125">
        <f t="shared" si="217"/>
        <v>6.1703996486605184E-2</v>
      </c>
      <c r="BM84" s="126">
        <f t="shared" si="217"/>
        <v>7.5429354373863139E-2</v>
      </c>
      <c r="BN84" s="123">
        <f t="shared" si="217"/>
        <v>5.8313683002995345E-2</v>
      </c>
      <c r="BO84" s="124">
        <f t="shared" si="217"/>
        <v>8.459488381920921E-2</v>
      </c>
      <c r="BP84" s="125">
        <f t="shared" si="217"/>
        <v>7.0132565613283349E-2</v>
      </c>
      <c r="BQ84" s="126">
        <f t="shared" si="217"/>
        <v>8.2279561375957627E-2</v>
      </c>
      <c r="BR84" s="123">
        <f t="shared" si="217"/>
        <v>0.11195286195286196</v>
      </c>
      <c r="BS84" s="124">
        <f t="shared" si="217"/>
        <v>5.3108808290155442E-2</v>
      </c>
      <c r="BT84" s="125">
        <f t="shared" si="217"/>
        <v>8.4061930783242256E-2</v>
      </c>
      <c r="BU84" s="123">
        <f t="shared" si="217"/>
        <v>4.9865372621202678E-2</v>
      </c>
      <c r="BV84" s="127">
        <f t="shared" si="217"/>
        <v>7.6282266801150578E-2</v>
      </c>
      <c r="BW84" s="128">
        <f t="shared" si="217"/>
        <v>6.1893226394025849E-2</v>
      </c>
      <c r="BX84" s="123">
        <f t="shared" si="217"/>
        <v>8.1548347613219094E-2</v>
      </c>
      <c r="BY84" s="124">
        <f t="shared" si="217"/>
        <v>7.4183493067832881E-2</v>
      </c>
      <c r="BZ84" s="125">
        <f t="shared" si="217"/>
        <v>6.4179560260586313E-2</v>
      </c>
      <c r="CA84" s="126">
        <f t="shared" si="217"/>
        <v>8.2770673996175909E-2</v>
      </c>
      <c r="CB84" s="123">
        <f t="shared" si="217"/>
        <v>8.950948800572861E-2</v>
      </c>
      <c r="CC84" s="124">
        <f t="shared" si="217"/>
        <v>4.7624821899536179E-2</v>
      </c>
      <c r="CD84" s="125">
        <f t="shared" si="217"/>
        <v>7.621121393576484E-2</v>
      </c>
      <c r="CE84" s="126">
        <f t="shared" si="217"/>
        <v>6.5056854844491599E-2</v>
      </c>
      <c r="CF84" s="123">
        <f t="shared" si="217"/>
        <v>7.3258751353302051E-2</v>
      </c>
      <c r="CG84" s="124">
        <f t="shared" si="217"/>
        <v>6.9019043046887496E-2</v>
      </c>
      <c r="CH84" s="125">
        <f t="shared" si="217"/>
        <v>7.7084364716503095E-2</v>
      </c>
      <c r="CI84" s="123">
        <f t="shared" si="217"/>
        <v>7.7995959361055786E-2</v>
      </c>
      <c r="CJ84" s="129">
        <f t="shared" si="217"/>
        <v>7.3923534378157421E-2</v>
      </c>
      <c r="CK84" s="130">
        <f t="shared" si="217"/>
        <v>7.3952367322401028E-2</v>
      </c>
    </row>
    <row r="85" spans="1:89" x14ac:dyDescent="0.25">
      <c r="A85" s="139" t="s">
        <v>30</v>
      </c>
      <c r="B85" s="280">
        <v>1791</v>
      </c>
      <c r="C85" s="267">
        <v>1527.4</v>
      </c>
      <c r="D85" s="268">
        <v>549</v>
      </c>
      <c r="E85" s="269">
        <v>658.2</v>
      </c>
      <c r="F85" s="266">
        <v>948</v>
      </c>
      <c r="G85" s="270">
        <v>1127.3</v>
      </c>
      <c r="H85" s="268">
        <v>2101</v>
      </c>
      <c r="I85" s="269">
        <v>2243.6</v>
      </c>
      <c r="J85" s="266">
        <v>257</v>
      </c>
      <c r="K85" s="267">
        <v>219.1</v>
      </c>
      <c r="L85" s="268">
        <v>1033</v>
      </c>
      <c r="M85" s="266">
        <v>733.2</v>
      </c>
      <c r="N85" s="271">
        <v>1899</v>
      </c>
      <c r="O85" s="281">
        <v>1786.4</v>
      </c>
      <c r="P85" s="266">
        <v>867</v>
      </c>
      <c r="Q85" s="267">
        <v>1122.2</v>
      </c>
      <c r="R85" s="268">
        <v>1244</v>
      </c>
      <c r="S85" s="269">
        <v>1772.4</v>
      </c>
      <c r="T85" s="266">
        <v>235</v>
      </c>
      <c r="U85" s="270">
        <v>241.1</v>
      </c>
      <c r="V85" s="268">
        <v>1430</v>
      </c>
      <c r="W85" s="282">
        <v>1338.3</v>
      </c>
      <c r="X85" s="266">
        <v>914</v>
      </c>
      <c r="Y85" s="270">
        <v>443.1</v>
      </c>
      <c r="Z85" s="268">
        <v>2654</v>
      </c>
      <c r="AA85" s="266">
        <v>2475.6999999999998</v>
      </c>
      <c r="AB85" s="286">
        <f t="shared" si="194"/>
        <v>15922</v>
      </c>
      <c r="AC85" s="287">
        <f t="shared" si="199"/>
        <v>15688</v>
      </c>
      <c r="BI85" s="139" t="s">
        <v>30</v>
      </c>
      <c r="BJ85" s="123">
        <f t="shared" ref="BJ85:CK85" si="218">B85/B95</f>
        <v>7.6873551377800664E-2</v>
      </c>
      <c r="BK85" s="124">
        <f t="shared" si="218"/>
        <v>7.099464077381093E-2</v>
      </c>
      <c r="BL85" s="125">
        <f t="shared" si="218"/>
        <v>6.0276679841897232E-2</v>
      </c>
      <c r="BM85" s="126">
        <f t="shared" si="218"/>
        <v>7.7744442607072847E-2</v>
      </c>
      <c r="BN85" s="123">
        <f t="shared" si="218"/>
        <v>6.0416799439168951E-2</v>
      </c>
      <c r="BO85" s="124">
        <f t="shared" si="218"/>
        <v>7.683813756296394E-2</v>
      </c>
      <c r="BP85" s="125">
        <f t="shared" si="218"/>
        <v>7.0333422603106585E-2</v>
      </c>
      <c r="BQ85" s="126">
        <f t="shared" si="218"/>
        <v>7.6595337912575626E-2</v>
      </c>
      <c r="BR85" s="123">
        <f t="shared" si="218"/>
        <v>7.2109988776655448E-2</v>
      </c>
      <c r="BS85" s="124">
        <f t="shared" si="218"/>
        <v>5.4578517337584696E-2</v>
      </c>
      <c r="BT85" s="125">
        <f t="shared" si="218"/>
        <v>9.4080145719489985E-2</v>
      </c>
      <c r="BU85" s="123">
        <f t="shared" si="218"/>
        <v>5.5767680301808731E-2</v>
      </c>
      <c r="BV85" s="127">
        <f t="shared" si="218"/>
        <v>7.0940266726437301E-2</v>
      </c>
      <c r="BW85" s="128">
        <f t="shared" si="218"/>
        <v>6.6270714235367886E-2</v>
      </c>
      <c r="BX85" s="123">
        <f t="shared" si="218"/>
        <v>6.6324969400244793E-2</v>
      </c>
      <c r="BY85" s="124">
        <f t="shared" si="218"/>
        <v>8.7016531745293252E-2</v>
      </c>
      <c r="BZ85" s="125">
        <f t="shared" si="218"/>
        <v>6.3314332247557004E-2</v>
      </c>
      <c r="CA85" s="126">
        <f t="shared" si="218"/>
        <v>8.8252868068833659E-2</v>
      </c>
      <c r="CB85" s="123">
        <f t="shared" si="218"/>
        <v>8.4138918725384884E-2</v>
      </c>
      <c r="CC85" s="124">
        <f t="shared" si="218"/>
        <v>7.3089398854094045E-2</v>
      </c>
      <c r="CD85" s="125">
        <f t="shared" si="218"/>
        <v>8.6493679308050561E-2</v>
      </c>
      <c r="CE85" s="126">
        <f t="shared" si="218"/>
        <v>6.3967077245156934E-2</v>
      </c>
      <c r="CF85" s="123">
        <f t="shared" si="218"/>
        <v>8.2461205341032115E-2</v>
      </c>
      <c r="CG85" s="124">
        <f t="shared" si="218"/>
        <v>7.0907345175228023E-2</v>
      </c>
      <c r="CH85" s="125">
        <f t="shared" si="218"/>
        <v>7.728821456652786E-2</v>
      </c>
      <c r="CI85" s="123">
        <f t="shared" si="218"/>
        <v>7.1966977224168227E-2</v>
      </c>
      <c r="CJ85" s="129">
        <f t="shared" si="218"/>
        <v>7.3457561902828594E-2</v>
      </c>
      <c r="CK85" s="130">
        <f t="shared" si="218"/>
        <v>7.2659702673236057E-2</v>
      </c>
    </row>
    <row r="86" spans="1:89" x14ac:dyDescent="0.25">
      <c r="A86" s="131" t="s">
        <v>31</v>
      </c>
      <c r="B86" s="283">
        <v>1877</v>
      </c>
      <c r="C86" s="274">
        <v>1740.7</v>
      </c>
      <c r="D86" s="275">
        <v>533</v>
      </c>
      <c r="E86" s="276">
        <v>630.29999999999995</v>
      </c>
      <c r="F86" s="273">
        <v>880</v>
      </c>
      <c r="G86" s="277">
        <v>1066.5</v>
      </c>
      <c r="H86" s="275">
        <v>2123</v>
      </c>
      <c r="I86" s="276">
        <v>2228</v>
      </c>
      <c r="J86" s="273">
        <v>309</v>
      </c>
      <c r="K86" s="274">
        <v>184.1</v>
      </c>
      <c r="L86" s="275">
        <v>1111</v>
      </c>
      <c r="M86" s="273">
        <v>589.20000000000005</v>
      </c>
      <c r="N86" s="278">
        <v>2090</v>
      </c>
      <c r="O86" s="284">
        <v>1718.6</v>
      </c>
      <c r="P86" s="273">
        <v>740</v>
      </c>
      <c r="Q86" s="274">
        <v>1026.4000000000001</v>
      </c>
      <c r="R86" s="275">
        <v>1067</v>
      </c>
      <c r="S86" s="276">
        <v>1717.6</v>
      </c>
      <c r="T86" s="273">
        <v>207</v>
      </c>
      <c r="U86" s="277">
        <v>209.1</v>
      </c>
      <c r="V86" s="275">
        <v>1447</v>
      </c>
      <c r="W86" s="285">
        <v>1112.4000000000001</v>
      </c>
      <c r="X86" s="273">
        <v>748</v>
      </c>
      <c r="Y86" s="277">
        <v>502.2</v>
      </c>
      <c r="Z86" s="275">
        <v>2246</v>
      </c>
      <c r="AA86" s="273">
        <v>2560</v>
      </c>
      <c r="AB86" s="286">
        <f t="shared" si="194"/>
        <v>15378</v>
      </c>
      <c r="AC86" s="287">
        <f t="shared" si="199"/>
        <v>15285.1</v>
      </c>
      <c r="BI86" s="131" t="s">
        <v>31</v>
      </c>
      <c r="BJ86" s="123">
        <f t="shared" ref="BJ86:CK86" si="219">B86/B95</f>
        <v>8.056485535239076E-2</v>
      </c>
      <c r="BK86" s="124">
        <f t="shared" si="219"/>
        <v>8.0908976820068534E-2</v>
      </c>
      <c r="BL86" s="125">
        <f t="shared" si="219"/>
        <v>5.8519982433025912E-2</v>
      </c>
      <c r="BM86" s="126">
        <f t="shared" si="219"/>
        <v>7.4448985377146781E-2</v>
      </c>
      <c r="BN86" s="123">
        <f t="shared" si="219"/>
        <v>5.6083104964629406E-2</v>
      </c>
      <c r="BO86" s="124">
        <f t="shared" si="219"/>
        <v>7.2693935696709872E-2</v>
      </c>
      <c r="BP86" s="125">
        <f t="shared" si="219"/>
        <v>7.1069898232458489E-2</v>
      </c>
      <c r="BQ86" s="126">
        <f t="shared" si="219"/>
        <v>7.6062762020511016E-2</v>
      </c>
      <c r="BR86" s="123">
        <f t="shared" si="219"/>
        <v>8.6700336700336694E-2</v>
      </c>
      <c r="BS86" s="124">
        <f t="shared" si="219"/>
        <v>4.5859904344360304E-2</v>
      </c>
      <c r="BT86" s="125">
        <f t="shared" si="219"/>
        <v>0.10118397085610201</v>
      </c>
      <c r="BU86" s="123">
        <f t="shared" si="219"/>
        <v>4.4814944399653167E-2</v>
      </c>
      <c r="BV86" s="127">
        <f t="shared" si="219"/>
        <v>7.8075385707348052E-2</v>
      </c>
      <c r="BW86" s="128">
        <f t="shared" si="219"/>
        <v>6.3755513594325589E-2</v>
      </c>
      <c r="BX86" s="123">
        <f t="shared" si="219"/>
        <v>5.6609547123623011E-2</v>
      </c>
      <c r="BY86" s="124">
        <f t="shared" si="219"/>
        <v>7.958810210601408E-2</v>
      </c>
      <c r="BZ86" s="125">
        <f t="shared" si="219"/>
        <v>5.4305781758957658E-2</v>
      </c>
      <c r="CA86" s="126">
        <f t="shared" si="219"/>
        <v>8.5524219247928607E-2</v>
      </c>
      <c r="CB86" s="123">
        <f t="shared" si="219"/>
        <v>7.4113856068743281E-2</v>
      </c>
      <c r="CC86" s="124">
        <f t="shared" si="219"/>
        <v>6.3388607633310098E-2</v>
      </c>
      <c r="CD86" s="125">
        <f t="shared" si="219"/>
        <v>8.7521925845279139E-2</v>
      </c>
      <c r="CE86" s="126">
        <f t="shared" si="219"/>
        <v>5.316967550438062E-2</v>
      </c>
      <c r="CF86" s="123">
        <f t="shared" si="219"/>
        <v>6.7484662576687116E-2</v>
      </c>
      <c r="CG86" s="124">
        <f t="shared" si="219"/>
        <v>8.0364858377340365E-2</v>
      </c>
      <c r="CH86" s="125">
        <f t="shared" si="219"/>
        <v>6.5406680450799379E-2</v>
      </c>
      <c r="CI86" s="123">
        <f t="shared" si="219"/>
        <v>7.441752300111916E-2</v>
      </c>
      <c r="CJ86" s="129">
        <f t="shared" si="219"/>
        <v>7.0947769560463392E-2</v>
      </c>
      <c r="CK86" s="130">
        <f t="shared" si="219"/>
        <v>7.0793652558049494E-2</v>
      </c>
    </row>
    <row r="87" spans="1:89" x14ac:dyDescent="0.25">
      <c r="A87" s="139" t="s">
        <v>32</v>
      </c>
      <c r="B87" s="194">
        <v>1809</v>
      </c>
      <c r="C87" s="188">
        <v>1620.1</v>
      </c>
      <c r="D87" s="189">
        <v>501</v>
      </c>
      <c r="E87" s="190">
        <v>675.5</v>
      </c>
      <c r="F87" s="187">
        <v>864</v>
      </c>
      <c r="G87" s="191">
        <v>1246.8</v>
      </c>
      <c r="H87" s="189">
        <v>2026</v>
      </c>
      <c r="I87" s="190">
        <v>2402.6999999999998</v>
      </c>
      <c r="J87" s="187">
        <v>330</v>
      </c>
      <c r="K87" s="188">
        <v>158.1</v>
      </c>
      <c r="L87" s="189">
        <v>1165</v>
      </c>
      <c r="M87" s="187">
        <v>551.29999999999995</v>
      </c>
      <c r="N87" s="192">
        <v>2008</v>
      </c>
      <c r="O87" s="195">
        <v>1677.1</v>
      </c>
      <c r="P87" s="187">
        <v>585</v>
      </c>
      <c r="Q87" s="188">
        <v>1182.7</v>
      </c>
      <c r="R87" s="189">
        <v>1003</v>
      </c>
      <c r="S87" s="190">
        <v>1509.1</v>
      </c>
      <c r="T87" s="187">
        <v>209</v>
      </c>
      <c r="U87" s="191">
        <v>231.1</v>
      </c>
      <c r="V87" s="189">
        <v>1871</v>
      </c>
      <c r="W87" s="196">
        <v>1008.6</v>
      </c>
      <c r="X87" s="187">
        <v>666</v>
      </c>
      <c r="Y87" s="191">
        <v>467.3</v>
      </c>
      <c r="Z87" s="189">
        <v>2221</v>
      </c>
      <c r="AA87" s="187">
        <v>2358.5</v>
      </c>
      <c r="AB87" s="162">
        <f t="shared" si="194"/>
        <v>15258</v>
      </c>
      <c r="AC87" s="165">
        <f t="shared" si="199"/>
        <v>15088.900000000001</v>
      </c>
      <c r="BI87" s="139" t="s">
        <v>32</v>
      </c>
      <c r="BJ87" s="123">
        <f t="shared" ref="BJ87:CK87" si="220">B87/B95</f>
        <v>7.7646149884110227E-2</v>
      </c>
      <c r="BK87" s="124">
        <f t="shared" si="220"/>
        <v>7.5303402852986159E-2</v>
      </c>
      <c r="BL87" s="125">
        <f t="shared" si="220"/>
        <v>5.5006587615283264E-2</v>
      </c>
      <c r="BM87" s="126">
        <f t="shared" si="220"/>
        <v>7.9787862323120184E-2</v>
      </c>
      <c r="BN87" s="123">
        <f t="shared" si="220"/>
        <v>5.5063412147090686E-2</v>
      </c>
      <c r="BO87" s="124">
        <f t="shared" si="220"/>
        <v>8.498340274417053E-2</v>
      </c>
      <c r="BP87" s="125">
        <f t="shared" si="220"/>
        <v>6.7822710230316011E-2</v>
      </c>
      <c r="BQ87" s="126">
        <f t="shared" si="220"/>
        <v>8.2026929222029532E-2</v>
      </c>
      <c r="BR87" s="123">
        <f t="shared" si="220"/>
        <v>9.2592592592592587E-2</v>
      </c>
      <c r="BS87" s="124">
        <f t="shared" si="220"/>
        <v>3.9383220406536468E-2</v>
      </c>
      <c r="BT87" s="125">
        <f t="shared" si="220"/>
        <v>0.10610200364298725</v>
      </c>
      <c r="BU87" s="123">
        <f t="shared" si="220"/>
        <v>4.1932245158738606E-2</v>
      </c>
      <c r="BV87" s="127">
        <f t="shared" si="220"/>
        <v>7.5012140909260713E-2</v>
      </c>
      <c r="BW87" s="128">
        <f t="shared" si="220"/>
        <v>6.2215973378938347E-2</v>
      </c>
      <c r="BX87" s="123">
        <f t="shared" si="220"/>
        <v>4.475214198286414E-2</v>
      </c>
      <c r="BY87" s="124">
        <f t="shared" si="220"/>
        <v>9.170776340684221E-2</v>
      </c>
      <c r="BZ87" s="125">
        <f t="shared" si="220"/>
        <v>5.1048452768729644E-2</v>
      </c>
      <c r="CA87" s="126">
        <f t="shared" si="220"/>
        <v>7.5142407584448692E-2</v>
      </c>
      <c r="CB87" s="123">
        <f t="shared" si="220"/>
        <v>7.4829931972789115E-2</v>
      </c>
      <c r="CC87" s="124">
        <f t="shared" si="220"/>
        <v>7.0057901597599059E-2</v>
      </c>
      <c r="CD87" s="125">
        <f t="shared" si="220"/>
        <v>0.11316760418556826</v>
      </c>
      <c r="CE87" s="126">
        <f t="shared" si="220"/>
        <v>4.8208319591620183E-2</v>
      </c>
      <c r="CF87" s="123">
        <f t="shared" si="220"/>
        <v>6.0086611331649227E-2</v>
      </c>
      <c r="CG87" s="124">
        <f t="shared" si="220"/>
        <v>7.477996479436709E-2</v>
      </c>
      <c r="CH87" s="125">
        <f t="shared" si="220"/>
        <v>6.4678645272139554E-2</v>
      </c>
      <c r="CI87" s="123">
        <f t="shared" si="220"/>
        <v>6.8560049999273245E-2</v>
      </c>
      <c r="CJ87" s="129">
        <f t="shared" si="220"/>
        <v>7.0394138896706357E-2</v>
      </c>
      <c r="CK87" s="130">
        <f t="shared" si="220"/>
        <v>6.988494311997652E-2</v>
      </c>
    </row>
    <row r="88" spans="1:89" x14ac:dyDescent="0.25">
      <c r="A88" s="131" t="s">
        <v>33</v>
      </c>
      <c r="B88" s="197">
        <v>1596</v>
      </c>
      <c r="C88" s="181">
        <v>1127.8</v>
      </c>
      <c r="D88" s="182">
        <v>407</v>
      </c>
      <c r="E88" s="183">
        <v>616.4</v>
      </c>
      <c r="F88" s="180">
        <v>816</v>
      </c>
      <c r="G88" s="184">
        <v>1093.7</v>
      </c>
      <c r="H88" s="182">
        <v>1611</v>
      </c>
      <c r="I88" s="183">
        <v>1958.3</v>
      </c>
      <c r="J88" s="180">
        <v>337</v>
      </c>
      <c r="K88" s="181">
        <v>120.1</v>
      </c>
      <c r="L88" s="182">
        <v>931</v>
      </c>
      <c r="M88" s="180">
        <v>439.3</v>
      </c>
      <c r="N88" s="185">
        <v>1904</v>
      </c>
      <c r="O88" s="198">
        <v>1521.8</v>
      </c>
      <c r="P88" s="180">
        <v>468</v>
      </c>
      <c r="Q88" s="181">
        <v>1301.5999999999999</v>
      </c>
      <c r="R88" s="182">
        <v>823</v>
      </c>
      <c r="S88" s="183">
        <v>1705.9</v>
      </c>
      <c r="T88" s="180">
        <v>105</v>
      </c>
      <c r="U88" s="184">
        <v>241.1</v>
      </c>
      <c r="V88" s="182">
        <v>1520</v>
      </c>
      <c r="W88" s="199">
        <v>941.5</v>
      </c>
      <c r="X88" s="180">
        <v>484</v>
      </c>
      <c r="Y88" s="184">
        <v>413.2</v>
      </c>
      <c r="Z88" s="182">
        <v>1715</v>
      </c>
      <c r="AA88" s="180">
        <v>2413.4</v>
      </c>
      <c r="AB88" s="162">
        <f t="shared" si="194"/>
        <v>12717</v>
      </c>
      <c r="AC88" s="165">
        <f t="shared" si="199"/>
        <v>13894.1</v>
      </c>
      <c r="BI88" s="131" t="s">
        <v>33</v>
      </c>
      <c r="BJ88" s="123">
        <f t="shared" ref="BJ88:CK88" si="221">B88/B95</f>
        <v>6.8503734226113833E-2</v>
      </c>
      <c r="BK88" s="124">
        <f t="shared" si="221"/>
        <v>5.2420947927657426E-2</v>
      </c>
      <c r="BL88" s="125">
        <f t="shared" si="221"/>
        <v>4.4685990338164248E-2</v>
      </c>
      <c r="BM88" s="126">
        <f t="shared" si="221"/>
        <v>7.2807162599513364E-2</v>
      </c>
      <c r="BN88" s="123">
        <f t="shared" si="221"/>
        <v>5.200433369447454E-2</v>
      </c>
      <c r="BO88" s="124">
        <f t="shared" si="221"/>
        <v>7.4547920742139326E-2</v>
      </c>
      <c r="BP88" s="125">
        <f t="shared" si="221"/>
        <v>5.3930101767541511E-2</v>
      </c>
      <c r="BQ88" s="126">
        <f t="shared" si="221"/>
        <v>6.6855344194239996E-2</v>
      </c>
      <c r="BR88" s="123">
        <f t="shared" si="221"/>
        <v>9.4556677890011223E-2</v>
      </c>
      <c r="BS88" s="124">
        <f t="shared" si="221"/>
        <v>2.9917297728178558E-2</v>
      </c>
      <c r="BT88" s="125">
        <f t="shared" si="221"/>
        <v>8.4790528233151183E-2</v>
      </c>
      <c r="BU88" s="123">
        <f t="shared" si="221"/>
        <v>3.3413450568173179E-2</v>
      </c>
      <c r="BV88" s="127">
        <f t="shared" si="221"/>
        <v>7.1127049945832868E-2</v>
      </c>
      <c r="BW88" s="128">
        <f t="shared" si="221"/>
        <v>5.6454754211477179E-2</v>
      </c>
      <c r="BX88" s="123">
        <f t="shared" si="221"/>
        <v>3.5801713586291313E-2</v>
      </c>
      <c r="BY88" s="124">
        <f t="shared" si="221"/>
        <v>0.10092739058962188</v>
      </c>
      <c r="BZ88" s="125">
        <f t="shared" si="221"/>
        <v>4.1887214983713353E-2</v>
      </c>
      <c r="CA88" s="126">
        <f t="shared" si="221"/>
        <v>8.4941642766093048E-2</v>
      </c>
      <c r="CB88" s="123">
        <f t="shared" si="221"/>
        <v>3.7593984962406013E-2</v>
      </c>
      <c r="CC88" s="124">
        <f t="shared" si="221"/>
        <v>7.3089398854094045E-2</v>
      </c>
      <c r="CD88" s="125">
        <f t="shared" si="221"/>
        <v>9.1937337446319475E-2</v>
      </c>
      <c r="CE88" s="126">
        <f t="shared" si="221"/>
        <v>4.5001123235683525E-2</v>
      </c>
      <c r="CF88" s="123">
        <f t="shared" si="221"/>
        <v>4.366654637315049E-2</v>
      </c>
      <c r="CG88" s="124">
        <f t="shared" si="221"/>
        <v>6.6122579612738028E-2</v>
      </c>
      <c r="CH88" s="125">
        <f t="shared" si="221"/>
        <v>4.9943213256064531E-2</v>
      </c>
      <c r="CI88" s="123">
        <f t="shared" si="221"/>
        <v>7.0155957035508199E-2</v>
      </c>
      <c r="CJ88" s="129">
        <f t="shared" si="221"/>
        <v>5.8671009591651252E-2</v>
      </c>
      <c r="CK88" s="130">
        <f t="shared" si="221"/>
        <v>6.4351171271813432E-2</v>
      </c>
    </row>
    <row r="89" spans="1:89" x14ac:dyDescent="0.25">
      <c r="A89" s="139" t="s">
        <v>34</v>
      </c>
      <c r="B89" s="194">
        <v>571</v>
      </c>
      <c r="C89" s="188">
        <v>1272.8</v>
      </c>
      <c r="D89" s="189">
        <v>222</v>
      </c>
      <c r="E89" s="190">
        <v>585.4</v>
      </c>
      <c r="F89" s="187">
        <v>306</v>
      </c>
      <c r="G89" s="191">
        <v>1073.8</v>
      </c>
      <c r="H89" s="189">
        <v>923</v>
      </c>
      <c r="I89" s="190">
        <v>1723.3</v>
      </c>
      <c r="J89" s="187">
        <v>288</v>
      </c>
      <c r="K89" s="188">
        <v>105.1</v>
      </c>
      <c r="L89" s="189">
        <v>885</v>
      </c>
      <c r="M89" s="187">
        <v>275.2</v>
      </c>
      <c r="N89" s="192">
        <v>1639</v>
      </c>
      <c r="O89" s="195">
        <v>1231.8</v>
      </c>
      <c r="P89" s="187">
        <v>347</v>
      </c>
      <c r="Q89" s="188">
        <v>1024.5999999999999</v>
      </c>
      <c r="R89" s="189">
        <v>696</v>
      </c>
      <c r="S89" s="190">
        <v>1303.9000000000001</v>
      </c>
      <c r="T89" s="187">
        <v>124</v>
      </c>
      <c r="U89" s="191">
        <v>196.1</v>
      </c>
      <c r="V89" s="189">
        <v>1570</v>
      </c>
      <c r="W89" s="196">
        <v>700.5</v>
      </c>
      <c r="X89" s="187">
        <v>369</v>
      </c>
      <c r="Y89" s="191">
        <v>321.2</v>
      </c>
      <c r="Z89" s="189">
        <v>1325</v>
      </c>
      <c r="AA89" s="187">
        <v>1797.3</v>
      </c>
      <c r="AB89" s="162">
        <f t="shared" si="194"/>
        <v>9265</v>
      </c>
      <c r="AC89" s="165">
        <f t="shared" si="199"/>
        <v>11611</v>
      </c>
      <c r="BI89" s="139" t="s">
        <v>34</v>
      </c>
      <c r="BJ89" s="123">
        <f t="shared" ref="BJ89:CK89" si="222">B89/B95</f>
        <v>2.4508541505708643E-2</v>
      </c>
      <c r="BK89" s="124">
        <f t="shared" si="222"/>
        <v>5.916065128774816E-2</v>
      </c>
      <c r="BL89" s="125">
        <f t="shared" si="222"/>
        <v>2.4374176548089592E-2</v>
      </c>
      <c r="BM89" s="126">
        <f t="shared" si="222"/>
        <v>6.9145543455151073E-2</v>
      </c>
      <c r="BN89" s="123">
        <f t="shared" si="222"/>
        <v>1.9501625135427952E-2</v>
      </c>
      <c r="BO89" s="124">
        <f t="shared" si="222"/>
        <v>7.3191512565519978E-2</v>
      </c>
      <c r="BP89" s="125">
        <f t="shared" si="222"/>
        <v>3.0898500267809319E-2</v>
      </c>
      <c r="BQ89" s="126">
        <f t="shared" si="222"/>
        <v>5.8832566333010157E-2</v>
      </c>
      <c r="BR89" s="123">
        <f t="shared" si="222"/>
        <v>8.0808080808080815E-2</v>
      </c>
      <c r="BS89" s="124">
        <f t="shared" si="222"/>
        <v>2.618074930251096E-2</v>
      </c>
      <c r="BT89" s="125">
        <f t="shared" si="222"/>
        <v>8.060109289617487E-2</v>
      </c>
      <c r="BU89" s="123">
        <f t="shared" si="222"/>
        <v>2.093189527967507E-2</v>
      </c>
      <c r="BV89" s="127">
        <f t="shared" si="222"/>
        <v>6.1227539317867681E-2</v>
      </c>
      <c r="BW89" s="128">
        <f t="shared" si="222"/>
        <v>4.5696521381060319E-2</v>
      </c>
      <c r="BX89" s="123">
        <f t="shared" si="222"/>
        <v>2.6545287637698898E-2</v>
      </c>
      <c r="BY89" s="124">
        <f t="shared" si="222"/>
        <v>7.9448528271455585E-2</v>
      </c>
      <c r="BZ89" s="125">
        <f t="shared" si="222"/>
        <v>3.5423452768729644E-2</v>
      </c>
      <c r="CA89" s="126">
        <f t="shared" si="222"/>
        <v>6.4924912364563422E-2</v>
      </c>
      <c r="CB89" s="123">
        <f t="shared" si="222"/>
        <v>4.4396706050841388E-2</v>
      </c>
      <c r="CC89" s="124">
        <f t="shared" si="222"/>
        <v>5.9447661199866615E-2</v>
      </c>
      <c r="CD89" s="125">
        <f t="shared" si="222"/>
        <v>9.4961591967579986E-2</v>
      </c>
      <c r="CE89" s="126">
        <f t="shared" si="222"/>
        <v>3.3481982821663633E-2</v>
      </c>
      <c r="CF89" s="123">
        <f t="shared" si="222"/>
        <v>3.3291230602670516E-2</v>
      </c>
      <c r="CG89" s="124">
        <f t="shared" si="222"/>
        <v>5.1400224035845724E-2</v>
      </c>
      <c r="CH89" s="125">
        <f t="shared" si="222"/>
        <v>3.8585864468971144E-2</v>
      </c>
      <c r="CI89" s="123">
        <f t="shared" si="222"/>
        <v>5.2246333628871662E-2</v>
      </c>
      <c r="CJ89" s="129">
        <f t="shared" si="222"/>
        <v>4.2744900830907352E-2</v>
      </c>
      <c r="CK89" s="130">
        <f t="shared" si="222"/>
        <v>5.3776887285756234E-2</v>
      </c>
    </row>
    <row r="90" spans="1:89" x14ac:dyDescent="0.25">
      <c r="A90" s="131" t="s">
        <v>35</v>
      </c>
      <c r="B90" s="197">
        <v>0</v>
      </c>
      <c r="C90" s="181">
        <v>632.29999999999995</v>
      </c>
      <c r="D90" s="182">
        <v>0</v>
      </c>
      <c r="E90" s="183">
        <v>440.9</v>
      </c>
      <c r="F90" s="180">
        <v>20</v>
      </c>
      <c r="G90" s="184">
        <v>612.5</v>
      </c>
      <c r="H90" s="182">
        <v>98</v>
      </c>
      <c r="I90" s="183">
        <v>819.6</v>
      </c>
      <c r="J90" s="180">
        <v>78</v>
      </c>
      <c r="K90" s="181">
        <v>40.200000000000003</v>
      </c>
      <c r="L90" s="182">
        <v>671</v>
      </c>
      <c r="M90" s="180">
        <v>80.3</v>
      </c>
      <c r="N90" s="185">
        <v>423</v>
      </c>
      <c r="O90" s="198">
        <v>211.2</v>
      </c>
      <c r="P90" s="180">
        <v>80</v>
      </c>
      <c r="Q90" s="181">
        <v>168.8</v>
      </c>
      <c r="R90" s="182">
        <v>130</v>
      </c>
      <c r="S90" s="183">
        <v>155.69999999999999</v>
      </c>
      <c r="T90" s="180">
        <v>14</v>
      </c>
      <c r="U90" s="184">
        <v>1</v>
      </c>
      <c r="V90" s="182">
        <v>361</v>
      </c>
      <c r="W90" s="199">
        <v>28.1</v>
      </c>
      <c r="X90" s="180">
        <v>32</v>
      </c>
      <c r="Y90" s="184">
        <v>23</v>
      </c>
      <c r="Z90" s="182">
        <v>65</v>
      </c>
      <c r="AA90" s="180">
        <v>108.3</v>
      </c>
      <c r="AB90" s="162">
        <f t="shared" si="194"/>
        <v>1972</v>
      </c>
      <c r="AC90" s="165">
        <f t="shared" si="199"/>
        <v>3321.8999999999996</v>
      </c>
      <c r="BI90" s="131" t="s">
        <v>35</v>
      </c>
      <c r="BJ90" s="123">
        <f t="shared" ref="BJ90:CK90" si="223">B90/B95</f>
        <v>0</v>
      </c>
      <c r="BK90" s="124">
        <f t="shared" si="223"/>
        <v>2.9389754721278409E-2</v>
      </c>
      <c r="BL90" s="125">
        <f t="shared" si="223"/>
        <v>0</v>
      </c>
      <c r="BM90" s="126">
        <f t="shared" si="223"/>
        <v>5.2077673572559123E-2</v>
      </c>
      <c r="BN90" s="123">
        <f t="shared" si="223"/>
        <v>1.2746160219233955E-3</v>
      </c>
      <c r="BO90" s="124">
        <f t="shared" si="223"/>
        <v>4.1748744129615378E-2</v>
      </c>
      <c r="BP90" s="125">
        <f t="shared" si="223"/>
        <v>3.2806641671130157E-3</v>
      </c>
      <c r="BQ90" s="126">
        <f t="shared" si="223"/>
        <v>2.7980718021548844E-2</v>
      </c>
      <c r="BR90" s="123">
        <f t="shared" si="223"/>
        <v>2.1885521885521887E-2</v>
      </c>
      <c r="BS90" s="124">
        <f t="shared" si="223"/>
        <v>1.001394978078916E-2</v>
      </c>
      <c r="BT90" s="125">
        <f t="shared" si="223"/>
        <v>6.1111111111111109E-2</v>
      </c>
      <c r="BU90" s="123">
        <f t="shared" si="223"/>
        <v>6.1076714787714681E-3</v>
      </c>
      <c r="BV90" s="127">
        <f t="shared" si="223"/>
        <v>1.5801860360865179E-2</v>
      </c>
      <c r="BW90" s="128">
        <f t="shared" si="223"/>
        <v>7.8349612889104872E-3</v>
      </c>
      <c r="BX90" s="123">
        <f t="shared" si="223"/>
        <v>6.1199510403916772E-3</v>
      </c>
      <c r="BY90" s="124">
        <f t="shared" si="223"/>
        <v>1.3088924040817592E-2</v>
      </c>
      <c r="BZ90" s="125">
        <f t="shared" si="223"/>
        <v>6.6164495114006518E-3</v>
      </c>
      <c r="CA90" s="126">
        <f t="shared" si="223"/>
        <v>7.752748565965582E-3</v>
      </c>
      <c r="CB90" s="123">
        <f t="shared" si="223"/>
        <v>5.0125313283208017E-3</v>
      </c>
      <c r="CC90" s="124">
        <f t="shared" si="223"/>
        <v>3.0314972564949829E-4</v>
      </c>
      <c r="CD90" s="125">
        <f t="shared" si="223"/>
        <v>2.1835117643500879E-2</v>
      </c>
      <c r="CE90" s="126">
        <f t="shared" si="223"/>
        <v>1.3431030939168424E-3</v>
      </c>
      <c r="CF90" s="123">
        <f t="shared" si="223"/>
        <v>2.88704438830747E-3</v>
      </c>
      <c r="CG90" s="124">
        <f t="shared" si="223"/>
        <v>3.6805888942230752E-3</v>
      </c>
      <c r="CH90" s="125">
        <f t="shared" si="223"/>
        <v>1.8928914645155654E-3</v>
      </c>
      <c r="CI90" s="123">
        <f t="shared" si="223"/>
        <v>3.1482100550864079E-3</v>
      </c>
      <c r="CJ90" s="129">
        <f t="shared" si="223"/>
        <v>9.0979972410738588E-3</v>
      </c>
      <c r="CK90" s="130">
        <f t="shared" si="223"/>
        <v>1.5385534568474172E-2</v>
      </c>
    </row>
    <row r="91" spans="1:89" x14ac:dyDescent="0.25">
      <c r="A91" s="139" t="s">
        <v>36</v>
      </c>
      <c r="B91" s="194">
        <v>0</v>
      </c>
      <c r="C91" s="188">
        <v>0</v>
      </c>
      <c r="D91" s="189">
        <v>0</v>
      </c>
      <c r="E91" s="190">
        <v>0</v>
      </c>
      <c r="F91" s="187">
        <v>0</v>
      </c>
      <c r="G91" s="191">
        <v>0</v>
      </c>
      <c r="H91" s="189">
        <v>0</v>
      </c>
      <c r="I91" s="190">
        <v>0</v>
      </c>
      <c r="J91" s="187">
        <v>0</v>
      </c>
      <c r="K91" s="191">
        <v>0</v>
      </c>
      <c r="L91" s="189">
        <v>0</v>
      </c>
      <c r="M91" s="187">
        <v>0</v>
      </c>
      <c r="N91" s="192">
        <v>0</v>
      </c>
      <c r="O91" s="195">
        <v>0</v>
      </c>
      <c r="P91" s="187">
        <v>0</v>
      </c>
      <c r="Q91" s="191">
        <v>0</v>
      </c>
      <c r="R91" s="189">
        <v>0</v>
      </c>
      <c r="S91" s="190">
        <v>0</v>
      </c>
      <c r="T91" s="187">
        <v>0</v>
      </c>
      <c r="U91" s="191">
        <v>0</v>
      </c>
      <c r="V91" s="189">
        <v>0</v>
      </c>
      <c r="W91" s="190">
        <v>0</v>
      </c>
      <c r="X91" s="187">
        <v>0</v>
      </c>
      <c r="Y91" s="191">
        <v>0</v>
      </c>
      <c r="Z91" s="189">
        <v>0</v>
      </c>
      <c r="AA91" s="187">
        <v>0</v>
      </c>
      <c r="AB91" s="162">
        <f t="shared" si="194"/>
        <v>0</v>
      </c>
      <c r="AC91" s="165">
        <f t="shared" si="199"/>
        <v>0</v>
      </c>
      <c r="BI91" s="139" t="s">
        <v>36</v>
      </c>
      <c r="BJ91" s="123">
        <f t="shared" ref="BJ91:CK91" si="224">B91/B95</f>
        <v>0</v>
      </c>
      <c r="BK91" s="124">
        <f t="shared" si="224"/>
        <v>0</v>
      </c>
      <c r="BL91" s="125">
        <f t="shared" si="224"/>
        <v>0</v>
      </c>
      <c r="BM91" s="126">
        <f t="shared" si="224"/>
        <v>0</v>
      </c>
      <c r="BN91" s="123">
        <f t="shared" si="224"/>
        <v>0</v>
      </c>
      <c r="BO91" s="124">
        <f t="shared" si="224"/>
        <v>0</v>
      </c>
      <c r="BP91" s="125">
        <f t="shared" si="224"/>
        <v>0</v>
      </c>
      <c r="BQ91" s="126">
        <f t="shared" si="224"/>
        <v>0</v>
      </c>
      <c r="BR91" s="123">
        <f t="shared" si="224"/>
        <v>0</v>
      </c>
      <c r="BS91" s="124">
        <f t="shared" si="224"/>
        <v>0</v>
      </c>
      <c r="BT91" s="125">
        <f t="shared" si="224"/>
        <v>0</v>
      </c>
      <c r="BU91" s="123">
        <f t="shared" si="224"/>
        <v>0</v>
      </c>
      <c r="BV91" s="127">
        <f t="shared" si="224"/>
        <v>0</v>
      </c>
      <c r="BW91" s="128">
        <f t="shared" si="224"/>
        <v>0</v>
      </c>
      <c r="BX91" s="123">
        <f t="shared" si="224"/>
        <v>0</v>
      </c>
      <c r="BY91" s="124">
        <f t="shared" si="224"/>
        <v>0</v>
      </c>
      <c r="BZ91" s="125">
        <f t="shared" si="224"/>
        <v>0</v>
      </c>
      <c r="CA91" s="126">
        <f t="shared" si="224"/>
        <v>0</v>
      </c>
      <c r="CB91" s="123">
        <f t="shared" si="224"/>
        <v>0</v>
      </c>
      <c r="CC91" s="124">
        <f t="shared" si="224"/>
        <v>0</v>
      </c>
      <c r="CD91" s="125">
        <f t="shared" si="224"/>
        <v>0</v>
      </c>
      <c r="CE91" s="126">
        <f t="shared" si="224"/>
        <v>0</v>
      </c>
      <c r="CF91" s="123">
        <f t="shared" si="224"/>
        <v>0</v>
      </c>
      <c r="CG91" s="124">
        <f t="shared" si="224"/>
        <v>0</v>
      </c>
      <c r="CH91" s="125">
        <f t="shared" si="224"/>
        <v>0</v>
      </c>
      <c r="CI91" s="123">
        <f t="shared" si="224"/>
        <v>0</v>
      </c>
      <c r="CJ91" s="129">
        <f t="shared" si="224"/>
        <v>0</v>
      </c>
      <c r="CK91" s="130">
        <f t="shared" si="224"/>
        <v>0</v>
      </c>
    </row>
    <row r="92" spans="1:89" x14ac:dyDescent="0.25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62">
        <f t="shared" si="194"/>
        <v>0</v>
      </c>
      <c r="AC92" s="165">
        <f t="shared" si="199"/>
        <v>0</v>
      </c>
      <c r="BI92" s="131" t="s">
        <v>37</v>
      </c>
      <c r="BJ92" s="123">
        <f t="shared" ref="BJ92:CI92" si="225">B92/B95</f>
        <v>0</v>
      </c>
      <c r="BK92" s="124">
        <f t="shared" si="225"/>
        <v>0</v>
      </c>
      <c r="BL92" s="125">
        <f t="shared" si="225"/>
        <v>0</v>
      </c>
      <c r="BM92" s="126">
        <f t="shared" si="225"/>
        <v>0</v>
      </c>
      <c r="BN92" s="123">
        <f t="shared" si="225"/>
        <v>0</v>
      </c>
      <c r="BO92" s="124">
        <f t="shared" si="225"/>
        <v>0</v>
      </c>
      <c r="BP92" s="125">
        <f t="shared" si="225"/>
        <v>0</v>
      </c>
      <c r="BQ92" s="126">
        <f t="shared" si="225"/>
        <v>0</v>
      </c>
      <c r="BR92" s="123">
        <f t="shared" si="225"/>
        <v>0</v>
      </c>
      <c r="BS92" s="124">
        <f t="shared" si="225"/>
        <v>0</v>
      </c>
      <c r="BT92" s="125">
        <f t="shared" si="225"/>
        <v>0</v>
      </c>
      <c r="BU92" s="123">
        <f t="shared" si="225"/>
        <v>0</v>
      </c>
      <c r="BV92" s="127">
        <f t="shared" si="225"/>
        <v>0</v>
      </c>
      <c r="BW92" s="128">
        <f t="shared" si="225"/>
        <v>0</v>
      </c>
      <c r="BX92" s="123">
        <f t="shared" si="225"/>
        <v>0</v>
      </c>
      <c r="BY92" s="124">
        <f t="shared" si="225"/>
        <v>0</v>
      </c>
      <c r="BZ92" s="125">
        <f t="shared" si="225"/>
        <v>0</v>
      </c>
      <c r="CA92" s="126">
        <f t="shared" si="225"/>
        <v>0</v>
      </c>
      <c r="CB92" s="123">
        <f t="shared" si="225"/>
        <v>0</v>
      </c>
      <c r="CC92" s="124">
        <f t="shared" si="225"/>
        <v>0</v>
      </c>
      <c r="CD92" s="125">
        <f t="shared" si="225"/>
        <v>0</v>
      </c>
      <c r="CE92" s="126">
        <f t="shared" si="225"/>
        <v>0</v>
      </c>
      <c r="CF92" s="123">
        <f t="shared" si="225"/>
        <v>0</v>
      </c>
      <c r="CG92" s="124">
        <f t="shared" si="225"/>
        <v>0</v>
      </c>
      <c r="CH92" s="125">
        <f t="shared" si="225"/>
        <v>0</v>
      </c>
      <c r="CI92" s="123">
        <f t="shared" si="225"/>
        <v>0</v>
      </c>
      <c r="CJ92" s="129">
        <f t="shared" ref="CJ92:CK92" si="226">AB92/AB95</f>
        <v>0</v>
      </c>
      <c r="CK92" s="130">
        <f t="shared" si="226"/>
        <v>0</v>
      </c>
    </row>
    <row r="93" spans="1:89" x14ac:dyDescent="0.25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2">
        <f t="shared" si="194"/>
        <v>0</v>
      </c>
      <c r="AC93" s="165">
        <f t="shared" si="199"/>
        <v>0</v>
      </c>
      <c r="BI93" s="139" t="s">
        <v>38</v>
      </c>
      <c r="BJ93" s="123">
        <f t="shared" ref="BJ93:CI93" si="227">B93/B95</f>
        <v>0</v>
      </c>
      <c r="BK93" s="124">
        <f t="shared" si="227"/>
        <v>0</v>
      </c>
      <c r="BL93" s="125">
        <f t="shared" si="227"/>
        <v>0</v>
      </c>
      <c r="BM93" s="126">
        <f t="shared" si="227"/>
        <v>0</v>
      </c>
      <c r="BN93" s="123">
        <f t="shared" si="227"/>
        <v>0</v>
      </c>
      <c r="BO93" s="124">
        <f t="shared" si="227"/>
        <v>0</v>
      </c>
      <c r="BP93" s="125">
        <f t="shared" si="227"/>
        <v>0</v>
      </c>
      <c r="BQ93" s="126">
        <f t="shared" si="227"/>
        <v>0</v>
      </c>
      <c r="BR93" s="123">
        <f t="shared" si="227"/>
        <v>0</v>
      </c>
      <c r="BS93" s="124">
        <f t="shared" si="227"/>
        <v>0</v>
      </c>
      <c r="BT93" s="125">
        <f t="shared" si="227"/>
        <v>0</v>
      </c>
      <c r="BU93" s="123">
        <f t="shared" si="227"/>
        <v>0</v>
      </c>
      <c r="BV93" s="127">
        <f t="shared" si="227"/>
        <v>0</v>
      </c>
      <c r="BW93" s="128">
        <f t="shared" si="227"/>
        <v>0</v>
      </c>
      <c r="BX93" s="123">
        <f t="shared" si="227"/>
        <v>0</v>
      </c>
      <c r="BY93" s="124">
        <f t="shared" si="227"/>
        <v>0</v>
      </c>
      <c r="BZ93" s="125">
        <f t="shared" si="227"/>
        <v>0</v>
      </c>
      <c r="CA93" s="126">
        <f t="shared" si="227"/>
        <v>0</v>
      </c>
      <c r="CB93" s="123">
        <f t="shared" si="227"/>
        <v>0</v>
      </c>
      <c r="CC93" s="124">
        <f t="shared" si="227"/>
        <v>0</v>
      </c>
      <c r="CD93" s="125">
        <f t="shared" si="227"/>
        <v>0</v>
      </c>
      <c r="CE93" s="126">
        <f t="shared" si="227"/>
        <v>0</v>
      </c>
      <c r="CF93" s="123">
        <f t="shared" si="227"/>
        <v>0</v>
      </c>
      <c r="CG93" s="124">
        <f t="shared" si="227"/>
        <v>0</v>
      </c>
      <c r="CH93" s="125">
        <f t="shared" si="227"/>
        <v>0</v>
      </c>
      <c r="CI93" s="123">
        <f t="shared" si="227"/>
        <v>0</v>
      </c>
      <c r="CJ93" s="129">
        <f t="shared" ref="CJ93:CK93" si="228">AB93/AB95</f>
        <v>0</v>
      </c>
      <c r="CK93" s="130">
        <f t="shared" si="228"/>
        <v>0</v>
      </c>
    </row>
    <row r="94" spans="1:89" ht="13.8" thickBot="1" x14ac:dyDescent="0.3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2">
        <f t="shared" si="194"/>
        <v>0</v>
      </c>
      <c r="AC94" s="165">
        <f t="shared" si="199"/>
        <v>0</v>
      </c>
      <c r="BI94" s="131" t="s">
        <v>39</v>
      </c>
      <c r="BJ94" s="123">
        <f t="shared" ref="BJ94:CK94" si="229">B94/B95</f>
        <v>0</v>
      </c>
      <c r="BK94" s="124">
        <f t="shared" si="229"/>
        <v>0</v>
      </c>
      <c r="BL94" s="125">
        <f t="shared" si="229"/>
        <v>0</v>
      </c>
      <c r="BM94" s="126">
        <f t="shared" si="229"/>
        <v>0</v>
      </c>
      <c r="BN94" s="123">
        <f t="shared" si="229"/>
        <v>0</v>
      </c>
      <c r="BO94" s="124">
        <f t="shared" si="229"/>
        <v>0</v>
      </c>
      <c r="BP94" s="125">
        <f t="shared" si="229"/>
        <v>0</v>
      </c>
      <c r="BQ94" s="126">
        <f t="shared" si="229"/>
        <v>0</v>
      </c>
      <c r="BR94" s="123">
        <f t="shared" si="229"/>
        <v>0</v>
      </c>
      <c r="BS94" s="124">
        <f t="shared" si="229"/>
        <v>0</v>
      </c>
      <c r="BT94" s="125">
        <f t="shared" si="229"/>
        <v>0</v>
      </c>
      <c r="BU94" s="123">
        <f t="shared" si="229"/>
        <v>0</v>
      </c>
      <c r="BV94" s="127">
        <f t="shared" si="229"/>
        <v>0</v>
      </c>
      <c r="BW94" s="128">
        <f t="shared" si="229"/>
        <v>0</v>
      </c>
      <c r="BX94" s="123">
        <f t="shared" si="229"/>
        <v>0</v>
      </c>
      <c r="BY94" s="124">
        <f t="shared" si="229"/>
        <v>0</v>
      </c>
      <c r="BZ94" s="125">
        <f t="shared" si="229"/>
        <v>0</v>
      </c>
      <c r="CA94" s="126">
        <f t="shared" si="229"/>
        <v>0</v>
      </c>
      <c r="CB94" s="123">
        <f t="shared" si="229"/>
        <v>0</v>
      </c>
      <c r="CC94" s="124">
        <f t="shared" si="229"/>
        <v>0</v>
      </c>
      <c r="CD94" s="125">
        <f t="shared" si="229"/>
        <v>0</v>
      </c>
      <c r="CE94" s="126">
        <f t="shared" si="229"/>
        <v>0</v>
      </c>
      <c r="CF94" s="123">
        <f t="shared" si="229"/>
        <v>0</v>
      </c>
      <c r="CG94" s="124">
        <f t="shared" si="229"/>
        <v>0</v>
      </c>
      <c r="CH94" s="125">
        <f t="shared" si="229"/>
        <v>0</v>
      </c>
      <c r="CI94" s="123">
        <f t="shared" si="229"/>
        <v>0</v>
      </c>
      <c r="CJ94" s="129">
        <f t="shared" si="229"/>
        <v>0</v>
      </c>
      <c r="CK94" s="130">
        <f t="shared" si="229"/>
        <v>0</v>
      </c>
    </row>
    <row r="95" spans="1:89" ht="14.4" thickTop="1" thickBot="1" x14ac:dyDescent="0.3">
      <c r="A95" s="251" t="s">
        <v>13</v>
      </c>
      <c r="B95" s="14">
        <f t="shared" ref="B95:AA95" si="230">SUM(B72:B94)</f>
        <v>23298</v>
      </c>
      <c r="C95" s="1">
        <f t="shared" si="230"/>
        <v>21514.299999999996</v>
      </c>
      <c r="D95" s="14">
        <f t="shared" si="230"/>
        <v>9108</v>
      </c>
      <c r="E95" s="1">
        <f t="shared" si="230"/>
        <v>8466.1999999999989</v>
      </c>
      <c r="F95" s="14">
        <f t="shared" si="230"/>
        <v>15691</v>
      </c>
      <c r="G95" s="1">
        <f t="shared" si="230"/>
        <v>14671.099999999997</v>
      </c>
      <c r="H95" s="14">
        <f t="shared" si="230"/>
        <v>29872</v>
      </c>
      <c r="I95" s="1">
        <f t="shared" si="230"/>
        <v>29291.599999999995</v>
      </c>
      <c r="J95" s="14">
        <f t="shared" si="230"/>
        <v>3564</v>
      </c>
      <c r="K95" s="1">
        <f t="shared" si="230"/>
        <v>4014.3999999999996</v>
      </c>
      <c r="L95" s="14">
        <f t="shared" si="230"/>
        <v>10980</v>
      </c>
      <c r="M95" s="1">
        <f t="shared" si="230"/>
        <v>13147.4</v>
      </c>
      <c r="N95" s="14">
        <f t="shared" si="230"/>
        <v>26769</v>
      </c>
      <c r="O95" s="1">
        <f t="shared" si="230"/>
        <v>26956.1</v>
      </c>
      <c r="P95" s="14">
        <f t="shared" si="230"/>
        <v>13072</v>
      </c>
      <c r="Q95" s="1">
        <f t="shared" si="230"/>
        <v>12896.400000000001</v>
      </c>
      <c r="R95" s="14">
        <f t="shared" si="230"/>
        <v>19648</v>
      </c>
      <c r="S95" s="1">
        <f t="shared" si="230"/>
        <v>20083.2</v>
      </c>
      <c r="T95" s="14">
        <f t="shared" si="230"/>
        <v>2793</v>
      </c>
      <c r="U95" s="1">
        <f t="shared" si="230"/>
        <v>3298.7</v>
      </c>
      <c r="V95" s="14">
        <f t="shared" si="230"/>
        <v>16533</v>
      </c>
      <c r="W95" s="1">
        <f t="shared" si="230"/>
        <v>20921.7</v>
      </c>
      <c r="X95" s="14">
        <f t="shared" si="230"/>
        <v>11084</v>
      </c>
      <c r="Y95" s="1">
        <f t="shared" si="230"/>
        <v>6249.0000000000009</v>
      </c>
      <c r="Z95" s="14">
        <f t="shared" si="230"/>
        <v>34339</v>
      </c>
      <c r="AA95" s="1">
        <f t="shared" si="230"/>
        <v>34400.500000000007</v>
      </c>
      <c r="AB95" s="166">
        <f>SUM(AB71:AB94)</f>
        <v>216751</v>
      </c>
      <c r="AC95" s="167">
        <f>SUM(AC71:AC94)</f>
        <v>215910.6</v>
      </c>
      <c r="BI95" s="251" t="s">
        <v>13</v>
      </c>
      <c r="BJ95" s="147">
        <f t="shared" ref="BJ95:CK95" si="231">SUM(BJ71:BJ94)</f>
        <v>1</v>
      </c>
      <c r="BK95" s="148">
        <f t="shared" si="231"/>
        <v>1.0000000000000002</v>
      </c>
      <c r="BL95" s="147">
        <f t="shared" si="231"/>
        <v>0.99999999999999978</v>
      </c>
      <c r="BM95" s="148">
        <f t="shared" si="231"/>
        <v>1.0000000000000002</v>
      </c>
      <c r="BN95" s="147">
        <f t="shared" si="231"/>
        <v>1</v>
      </c>
      <c r="BO95" s="148">
        <f t="shared" si="231"/>
        <v>1.0000000000000002</v>
      </c>
      <c r="BP95" s="147">
        <f t="shared" si="231"/>
        <v>1</v>
      </c>
      <c r="BQ95" s="148">
        <f t="shared" si="231"/>
        <v>1</v>
      </c>
      <c r="BR95" s="147">
        <f t="shared" si="231"/>
        <v>0.99999999999999978</v>
      </c>
      <c r="BS95" s="148">
        <f t="shared" si="231"/>
        <v>0.99999999999999989</v>
      </c>
      <c r="BT95" s="147">
        <f t="shared" si="231"/>
        <v>1</v>
      </c>
      <c r="BU95" s="148">
        <f t="shared" si="231"/>
        <v>0.99999999999999989</v>
      </c>
      <c r="BV95" s="147">
        <f t="shared" si="231"/>
        <v>0.99999999999999989</v>
      </c>
      <c r="BW95" s="148">
        <f t="shared" si="231"/>
        <v>1</v>
      </c>
      <c r="BX95" s="147">
        <f t="shared" si="231"/>
        <v>1</v>
      </c>
      <c r="BY95" s="148">
        <f t="shared" si="231"/>
        <v>0.99999999999999978</v>
      </c>
      <c r="BZ95" s="147">
        <f t="shared" si="231"/>
        <v>1</v>
      </c>
      <c r="CA95" s="148">
        <f t="shared" si="231"/>
        <v>1.0000000000000002</v>
      </c>
      <c r="CB95" s="147">
        <f t="shared" si="231"/>
        <v>0.99999999999999978</v>
      </c>
      <c r="CC95" s="148">
        <f t="shared" si="231"/>
        <v>1.0000000000000002</v>
      </c>
      <c r="CD95" s="147">
        <f t="shared" si="231"/>
        <v>1</v>
      </c>
      <c r="CE95" s="148">
        <f t="shared" si="231"/>
        <v>1</v>
      </c>
      <c r="CF95" s="147">
        <f t="shared" si="231"/>
        <v>1</v>
      </c>
      <c r="CG95" s="148">
        <f t="shared" si="231"/>
        <v>0.99999999999999989</v>
      </c>
      <c r="CH95" s="147">
        <f t="shared" si="231"/>
        <v>0.99999999999999989</v>
      </c>
      <c r="CI95" s="148">
        <f t="shared" si="231"/>
        <v>0.99999999999999978</v>
      </c>
      <c r="CJ95" s="147">
        <f t="shared" si="231"/>
        <v>1</v>
      </c>
      <c r="CK95" s="148">
        <f t="shared" si="231"/>
        <v>1</v>
      </c>
    </row>
    <row r="96" spans="1:89" ht="13.8" thickTop="1" x14ac:dyDescent="0.25">
      <c r="A96" s="178"/>
    </row>
    <row r="98" spans="1:89" x14ac:dyDescent="0.25">
      <c r="A98" s="294">
        <f>+A67+1</f>
        <v>45173</v>
      </c>
      <c r="B98" s="294"/>
      <c r="C98" s="294"/>
      <c r="D98" s="294"/>
      <c r="BI98" s="299">
        <f>+BI67+1</f>
        <v>45173</v>
      </c>
      <c r="BJ98" s="299"/>
      <c r="BK98" s="299"/>
      <c r="BL98" s="299"/>
    </row>
    <row r="99" spans="1:89" ht="13.8" thickBot="1" x14ac:dyDescent="0.3">
      <c r="AE99" t="s">
        <v>84</v>
      </c>
    </row>
    <row r="100" spans="1:89" ht="14.4" thickTop="1" thickBot="1" x14ac:dyDescent="0.3">
      <c r="A100" s="292" t="s">
        <v>0</v>
      </c>
      <c r="B100" s="290" t="s">
        <v>1</v>
      </c>
      <c r="C100" s="291"/>
      <c r="D100" s="290" t="s">
        <v>2</v>
      </c>
      <c r="E100" s="291"/>
      <c r="F100" s="290" t="s">
        <v>3</v>
      </c>
      <c r="G100" s="291"/>
      <c r="H100" s="290" t="s">
        <v>4</v>
      </c>
      <c r="I100" s="291"/>
      <c r="J100" s="290" t="s">
        <v>5</v>
      </c>
      <c r="K100" s="291"/>
      <c r="L100" s="290" t="s">
        <v>6</v>
      </c>
      <c r="M100" s="291"/>
      <c r="N100" s="290" t="s">
        <v>7</v>
      </c>
      <c r="O100" s="291"/>
      <c r="P100" s="290" t="s">
        <v>8</v>
      </c>
      <c r="Q100" s="291"/>
      <c r="R100" s="290" t="s">
        <v>9</v>
      </c>
      <c r="S100" s="291"/>
      <c r="T100" s="290" t="s">
        <v>10</v>
      </c>
      <c r="U100" s="291"/>
      <c r="V100" s="290" t="s">
        <v>11</v>
      </c>
      <c r="W100" s="291"/>
      <c r="X100" s="290" t="s">
        <v>12</v>
      </c>
      <c r="Y100" s="291"/>
      <c r="Z100" s="297" t="s">
        <v>40</v>
      </c>
      <c r="AA100" s="298"/>
      <c r="AB100" s="295" t="s">
        <v>41</v>
      </c>
      <c r="AC100" s="296"/>
      <c r="AE100" s="292" t="s">
        <v>0</v>
      </c>
      <c r="AF100" s="290" t="s">
        <v>1</v>
      </c>
      <c r="AG100" s="291"/>
      <c r="AH100" s="290" t="s">
        <v>2</v>
      </c>
      <c r="AI100" s="291"/>
      <c r="AJ100" s="290" t="s">
        <v>3</v>
      </c>
      <c r="AK100" s="291"/>
      <c r="AL100" s="290" t="s">
        <v>4</v>
      </c>
      <c r="AM100" s="291"/>
      <c r="AN100" s="290" t="s">
        <v>5</v>
      </c>
      <c r="AO100" s="291"/>
      <c r="AP100" s="290" t="s">
        <v>6</v>
      </c>
      <c r="AQ100" s="291"/>
      <c r="AR100" s="290" t="s">
        <v>7</v>
      </c>
      <c r="AS100" s="291"/>
      <c r="AT100" s="290" t="s">
        <v>8</v>
      </c>
      <c r="AU100" s="291"/>
      <c r="AV100" s="290" t="s">
        <v>9</v>
      </c>
      <c r="AW100" s="291"/>
      <c r="AX100" s="290" t="s">
        <v>10</v>
      </c>
      <c r="AY100" s="291"/>
      <c r="AZ100" s="290" t="s">
        <v>11</v>
      </c>
      <c r="BA100" s="291"/>
      <c r="BB100" s="290" t="s">
        <v>12</v>
      </c>
      <c r="BC100" s="291"/>
      <c r="BD100" s="297" t="s">
        <v>40</v>
      </c>
      <c r="BE100" s="298"/>
      <c r="BF100" s="295" t="s">
        <v>41</v>
      </c>
      <c r="BG100" s="296"/>
      <c r="BI100" s="292" t="s">
        <v>0</v>
      </c>
      <c r="BJ100" s="290" t="s">
        <v>1</v>
      </c>
      <c r="BK100" s="291"/>
      <c r="BL100" s="290" t="s">
        <v>2</v>
      </c>
      <c r="BM100" s="291"/>
      <c r="BN100" s="290" t="s">
        <v>3</v>
      </c>
      <c r="BO100" s="291"/>
      <c r="BP100" s="290" t="s">
        <v>4</v>
      </c>
      <c r="BQ100" s="291"/>
      <c r="BR100" s="290" t="s">
        <v>5</v>
      </c>
      <c r="BS100" s="291"/>
      <c r="BT100" s="290" t="s">
        <v>6</v>
      </c>
      <c r="BU100" s="291"/>
      <c r="BV100" s="290" t="s">
        <v>7</v>
      </c>
      <c r="BW100" s="291"/>
      <c r="BX100" s="290" t="s">
        <v>8</v>
      </c>
      <c r="BY100" s="291"/>
      <c r="BZ100" s="290" t="s">
        <v>9</v>
      </c>
      <c r="CA100" s="291"/>
      <c r="CB100" s="290" t="s">
        <v>10</v>
      </c>
      <c r="CC100" s="291"/>
      <c r="CD100" s="290" t="s">
        <v>11</v>
      </c>
      <c r="CE100" s="291"/>
      <c r="CF100" s="290" t="s">
        <v>12</v>
      </c>
      <c r="CG100" s="291"/>
      <c r="CH100" s="297" t="s">
        <v>40</v>
      </c>
      <c r="CI100" s="298"/>
      <c r="CJ100" s="290" t="s">
        <v>41</v>
      </c>
      <c r="CK100" s="291"/>
    </row>
    <row r="101" spans="1:89" ht="15" thickTop="1" thickBot="1" x14ac:dyDescent="0.35">
      <c r="A101" s="293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68" t="s">
        <v>14</v>
      </c>
      <c r="AC101" s="169" t="s">
        <v>15</v>
      </c>
      <c r="AE101" s="293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68" t="s">
        <v>14</v>
      </c>
      <c r="BG101" s="169" t="s">
        <v>15</v>
      </c>
      <c r="BI101" s="293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8" thickTop="1" x14ac:dyDescent="0.25">
      <c r="A102" s="119" t="s">
        <v>16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1"/>
      <c r="AA102" s="176"/>
      <c r="AB102" s="162">
        <f t="shared" ref="AB102:AB125" si="232">B102+D102+F102+H102+J102+L102+N102+P102+R102+T102+V102+X102+Z102</f>
        <v>0</v>
      </c>
      <c r="AC102" s="163">
        <f>C102+E102+G102+I102+K102+M102+O102+Q102+S102+U102+W102+Y102+AA102</f>
        <v>0</v>
      </c>
      <c r="AE102" s="254" t="str">
        <f>$AE$9</f>
        <v>07:00 - 07:59</v>
      </c>
      <c r="AF102" s="120">
        <f t="shared" ref="AF102:AO103" si="233">SUMIF($A$9:$A$32,$AE102,B$102:B$125)</f>
        <v>4551</v>
      </c>
      <c r="AG102" s="177">
        <f t="shared" si="233"/>
        <v>1237.4000000000001</v>
      </c>
      <c r="AH102" s="121">
        <f t="shared" si="233"/>
        <v>1644</v>
      </c>
      <c r="AI102" s="172">
        <f t="shared" si="233"/>
        <v>1370.3</v>
      </c>
      <c r="AJ102" s="120">
        <f t="shared" si="233"/>
        <v>3466</v>
      </c>
      <c r="AK102" s="122">
        <f t="shared" si="233"/>
        <v>1338.3</v>
      </c>
      <c r="AL102" s="121">
        <f t="shared" si="233"/>
        <v>3651</v>
      </c>
      <c r="AM102" s="172">
        <f t="shared" si="233"/>
        <v>2176.6</v>
      </c>
      <c r="AN102" s="120">
        <f t="shared" si="233"/>
        <v>304</v>
      </c>
      <c r="AO102" s="122">
        <f t="shared" si="233"/>
        <v>1113.2</v>
      </c>
      <c r="AP102" s="121">
        <f t="shared" ref="AP102:AY103" si="234">SUMIF($A$9:$A$32,$AE102,L$102:L$125)</f>
        <v>720</v>
      </c>
      <c r="AQ102" s="120">
        <f t="shared" si="234"/>
        <v>3680.9</v>
      </c>
      <c r="AR102" s="171">
        <f t="shared" si="234"/>
        <v>2757</v>
      </c>
      <c r="AS102" s="173">
        <f t="shared" si="234"/>
        <v>4365</v>
      </c>
      <c r="AT102" s="120">
        <f t="shared" si="234"/>
        <v>2558</v>
      </c>
      <c r="AU102" s="122">
        <f t="shared" si="234"/>
        <v>2116.5</v>
      </c>
      <c r="AV102" s="121">
        <f t="shared" si="234"/>
        <v>3185</v>
      </c>
      <c r="AW102" s="172">
        <f t="shared" si="234"/>
        <v>2130.5</v>
      </c>
      <c r="AX102" s="120">
        <f t="shared" si="234"/>
        <v>372</v>
      </c>
      <c r="AY102" s="122">
        <f t="shared" si="234"/>
        <v>1813.4</v>
      </c>
      <c r="AZ102" s="121">
        <f t="shared" ref="AZ102:BE103" si="235">SUMIF($A$9:$A$32,$AE102,V$102:V$125)</f>
        <v>991</v>
      </c>
      <c r="BA102" s="172">
        <f t="shared" si="235"/>
        <v>3994.8</v>
      </c>
      <c r="BB102" s="120">
        <f t="shared" si="235"/>
        <v>2175</v>
      </c>
      <c r="BC102" s="122">
        <f t="shared" si="235"/>
        <v>2022.4</v>
      </c>
      <c r="BD102" s="21">
        <f t="shared" si="235"/>
        <v>5722</v>
      </c>
      <c r="BE102" s="176">
        <f t="shared" si="235"/>
        <v>3070.7</v>
      </c>
      <c r="BF102" s="162">
        <f>AF102+AH102+AJ102+AL102+AN102+AP102+AR102+AT102+AV102+AX102+AZ102+BB102+BD102</f>
        <v>32096</v>
      </c>
      <c r="BG102" s="163">
        <f>AG102+AI102+AK102+AM102+AO102+AQ102+AS102+AU102+AW102+AY102+BA102+BC102+BE102</f>
        <v>30430.000000000004</v>
      </c>
      <c r="BI102" s="119" t="s">
        <v>16</v>
      </c>
      <c r="BJ102" s="123">
        <f>B102/B126</f>
        <v>0</v>
      </c>
      <c r="BK102" s="124">
        <f t="shared" ref="BK102" si="236">C102/C126</f>
        <v>0</v>
      </c>
      <c r="BL102" s="125">
        <f t="shared" ref="BL102" si="237">D102/D126</f>
        <v>0</v>
      </c>
      <c r="BM102" s="126">
        <f t="shared" ref="BM102" si="238">E102/E126</f>
        <v>0</v>
      </c>
      <c r="BN102" s="123">
        <f t="shared" ref="BN102" si="239">F102/F126</f>
        <v>0</v>
      </c>
      <c r="BO102" s="124">
        <f t="shared" ref="BO102" si="240">G102/G126</f>
        <v>0</v>
      </c>
      <c r="BP102" s="125">
        <f t="shared" ref="BP102" si="241">H102/H126</f>
        <v>0</v>
      </c>
      <c r="BQ102" s="126">
        <f t="shared" ref="BQ102" si="242">I102/I126</f>
        <v>0</v>
      </c>
      <c r="BR102" s="123">
        <f t="shared" ref="BR102" si="243">J102/J126</f>
        <v>0</v>
      </c>
      <c r="BS102" s="124">
        <f t="shared" ref="BS102" si="244">K102/K126</f>
        <v>0</v>
      </c>
      <c r="BT102" s="125">
        <f t="shared" ref="BT102" si="245">L102/L126</f>
        <v>0</v>
      </c>
      <c r="BU102" s="123">
        <f t="shared" ref="BU102" si="246">M102/M126</f>
        <v>0</v>
      </c>
      <c r="BV102" s="127">
        <f t="shared" ref="BV102" si="247">N102/N126</f>
        <v>0</v>
      </c>
      <c r="BW102" s="128">
        <f t="shared" ref="BW102" si="248">O102/O126</f>
        <v>0</v>
      </c>
      <c r="BX102" s="123">
        <f t="shared" ref="BX102" si="249">P102/P126</f>
        <v>0</v>
      </c>
      <c r="BY102" s="124">
        <f t="shared" ref="BY102" si="250">Q102/Q126</f>
        <v>0</v>
      </c>
      <c r="BZ102" s="125">
        <f t="shared" ref="BZ102" si="251">R102/R126</f>
        <v>0</v>
      </c>
      <c r="CA102" s="126">
        <f t="shared" ref="CA102" si="252">S102/S126</f>
        <v>0</v>
      </c>
      <c r="CB102" s="123">
        <f t="shared" ref="CB102" si="253">T102/T126</f>
        <v>0</v>
      </c>
      <c r="CC102" s="124">
        <f t="shared" ref="CC102" si="254">U102/U126</f>
        <v>0</v>
      </c>
      <c r="CD102" s="125">
        <f t="shared" ref="CD102" si="255">V102/V126</f>
        <v>0</v>
      </c>
      <c r="CE102" s="126">
        <f t="shared" ref="CE102" si="256">W102/W126</f>
        <v>0</v>
      </c>
      <c r="CF102" s="123">
        <f t="shared" ref="CF102" si="257">X102/X126</f>
        <v>0</v>
      </c>
      <c r="CG102" s="124">
        <f t="shared" ref="CG102" si="258">Y102/Y126</f>
        <v>0</v>
      </c>
      <c r="CH102" s="125">
        <f t="shared" ref="CH102" si="259">Z102/Z126</f>
        <v>0</v>
      </c>
      <c r="CI102" s="123">
        <f t="shared" ref="CI102" si="260">AA102/AA126</f>
        <v>0</v>
      </c>
      <c r="CJ102" s="129">
        <f t="shared" ref="CJ102" si="261">AB102/AB126</f>
        <v>0</v>
      </c>
      <c r="CK102" s="130">
        <f t="shared" ref="CK102" si="262">AC102/AC126</f>
        <v>0</v>
      </c>
    </row>
    <row r="103" spans="1:89" x14ac:dyDescent="0.25">
      <c r="A103" s="131" t="s">
        <v>17</v>
      </c>
      <c r="B103" s="180">
        <v>571</v>
      </c>
      <c r="C103" s="181">
        <v>0</v>
      </c>
      <c r="D103" s="182">
        <v>379</v>
      </c>
      <c r="E103" s="183">
        <v>2</v>
      </c>
      <c r="F103" s="180">
        <v>946</v>
      </c>
      <c r="G103" s="184">
        <v>8</v>
      </c>
      <c r="H103" s="182">
        <v>728</v>
      </c>
      <c r="I103" s="183">
        <v>35</v>
      </c>
      <c r="J103" s="180">
        <v>15</v>
      </c>
      <c r="K103" s="184">
        <v>23</v>
      </c>
      <c r="L103" s="182">
        <v>28</v>
      </c>
      <c r="M103" s="180">
        <v>144</v>
      </c>
      <c r="N103" s="185">
        <v>342</v>
      </c>
      <c r="O103" s="186">
        <v>200</v>
      </c>
      <c r="P103" s="180">
        <v>77</v>
      </c>
      <c r="Q103" s="184">
        <v>123</v>
      </c>
      <c r="R103" s="182">
        <v>53</v>
      </c>
      <c r="S103" s="183">
        <v>147</v>
      </c>
      <c r="T103" s="180">
        <v>1</v>
      </c>
      <c r="U103" s="184">
        <v>56</v>
      </c>
      <c r="V103" s="182">
        <v>8</v>
      </c>
      <c r="W103" s="183">
        <v>166</v>
      </c>
      <c r="X103" s="180">
        <v>3</v>
      </c>
      <c r="Y103" s="184">
        <v>89</v>
      </c>
      <c r="Z103" s="182">
        <v>0</v>
      </c>
      <c r="AA103" s="180">
        <v>0</v>
      </c>
      <c r="AB103" s="162">
        <f t="shared" si="232"/>
        <v>3151</v>
      </c>
      <c r="AC103" s="165">
        <f t="shared" ref="AC103:AC125" si="263">SUM(C103,E103,G103,I103,K103,M103,O103,Q103,S103,U103,W103,Y103,AA103)</f>
        <v>993</v>
      </c>
      <c r="AE103" s="256" t="str">
        <f>$AE$10</f>
        <v>08:00 - 08:59</v>
      </c>
      <c r="AF103" s="120">
        <f t="shared" si="233"/>
        <v>4303</v>
      </c>
      <c r="AG103" s="181">
        <f t="shared" si="233"/>
        <v>1219.5999999999999</v>
      </c>
      <c r="AH103" s="182">
        <f t="shared" si="233"/>
        <v>1747</v>
      </c>
      <c r="AI103" s="183">
        <f t="shared" si="233"/>
        <v>1267.3</v>
      </c>
      <c r="AJ103" s="180">
        <f t="shared" si="233"/>
        <v>3250</v>
      </c>
      <c r="AK103" s="184">
        <f t="shared" si="233"/>
        <v>1211.4000000000001</v>
      </c>
      <c r="AL103" s="182">
        <f t="shared" si="233"/>
        <v>3393</v>
      </c>
      <c r="AM103" s="183">
        <f t="shared" si="233"/>
        <v>2400.9</v>
      </c>
      <c r="AN103" s="180">
        <f t="shared" si="233"/>
        <v>291</v>
      </c>
      <c r="AO103" s="184">
        <f t="shared" si="233"/>
        <v>1198.3</v>
      </c>
      <c r="AP103" s="182">
        <f t="shared" si="234"/>
        <v>733</v>
      </c>
      <c r="AQ103" s="180">
        <f t="shared" si="234"/>
        <v>4245.2</v>
      </c>
      <c r="AR103" s="185">
        <f t="shared" si="234"/>
        <v>2235</v>
      </c>
      <c r="AS103" s="186">
        <f t="shared" si="234"/>
        <v>4696.5</v>
      </c>
      <c r="AT103" s="180">
        <f t="shared" si="234"/>
        <v>2059</v>
      </c>
      <c r="AU103" s="184">
        <f t="shared" si="234"/>
        <v>2178.6</v>
      </c>
      <c r="AV103" s="182">
        <f t="shared" si="234"/>
        <v>2988</v>
      </c>
      <c r="AW103" s="183">
        <f t="shared" si="234"/>
        <v>2148.6999999999998</v>
      </c>
      <c r="AX103" s="180">
        <f t="shared" si="234"/>
        <v>270</v>
      </c>
      <c r="AY103" s="184">
        <f t="shared" si="234"/>
        <v>1724.5</v>
      </c>
      <c r="AZ103" s="182">
        <f t="shared" si="235"/>
        <v>906</v>
      </c>
      <c r="BA103" s="183">
        <f t="shared" si="235"/>
        <v>3691.2</v>
      </c>
      <c r="BB103" s="180">
        <f t="shared" si="235"/>
        <v>1835</v>
      </c>
      <c r="BC103" s="184">
        <f t="shared" si="235"/>
        <v>1973.7</v>
      </c>
      <c r="BD103" s="182">
        <f t="shared" si="235"/>
        <v>5171</v>
      </c>
      <c r="BE103" s="180">
        <f t="shared" si="235"/>
        <v>2627.1</v>
      </c>
      <c r="BF103" s="164">
        <f>SUM(AF103,AH103,AJ103,AL103,AN103,AP103,AR103,AT103,AV103,AX103,AZ103,BB103,BD103)</f>
        <v>29181</v>
      </c>
      <c r="BG103" s="165">
        <f>SUM(AG103,AI103,AK103,AM103,AO103,AQ103,AS103,AU103,AW103,AY103,BA103,BC103,BE103)</f>
        <v>30583</v>
      </c>
      <c r="BI103" s="131" t="s">
        <v>17</v>
      </c>
      <c r="BJ103" s="123">
        <f>B103/B126</f>
        <v>1.4532960040722831E-2</v>
      </c>
      <c r="BK103" s="124">
        <f t="shared" ref="BK103" si="264">C103/C126</f>
        <v>0</v>
      </c>
      <c r="BL103" s="125">
        <f t="shared" ref="BL103" si="265">D103/D126</f>
        <v>1.9600744724865535E-2</v>
      </c>
      <c r="BM103" s="126">
        <f t="shared" ref="BM103" si="266">E103/E126</f>
        <v>1.1398804265432555E-4</v>
      </c>
      <c r="BN103" s="123">
        <f t="shared" ref="BN103" si="267">F103/F126</f>
        <v>2.997465145754119E-2</v>
      </c>
      <c r="BO103" s="124">
        <f t="shared" ref="BO103" si="268">G103/G126</f>
        <v>3.1562543151914468E-4</v>
      </c>
      <c r="BP103" s="125">
        <f t="shared" ref="BP103" si="269">H103/H126</f>
        <v>1.6296926417586354E-2</v>
      </c>
      <c r="BQ103" s="126">
        <f t="shared" ref="BQ103" si="270">I103/I126</f>
        <v>7.4876400456104248E-4</v>
      </c>
      <c r="BR103" s="123">
        <f t="shared" ref="BR103" si="271">J103/J126</f>
        <v>1.8827664114472197E-3</v>
      </c>
      <c r="BS103" s="124">
        <f t="shared" ref="BS103" si="272">K103/K126</f>
        <v>2.6305255332532734E-3</v>
      </c>
      <c r="BT103" s="125">
        <f t="shared" ref="BT103" si="273">L103/L126</f>
        <v>1.0929814973846515E-3</v>
      </c>
      <c r="BU103" s="123">
        <f t="shared" ref="BU103" si="274">M103/M126</f>
        <v>4.8451731644700759E-3</v>
      </c>
      <c r="BV103" s="127">
        <f t="shared" ref="BV103" si="275">N103/N126</f>
        <v>7.8182150694952445E-3</v>
      </c>
      <c r="BW103" s="128">
        <f t="shared" ref="BW103" si="276">O103/O126</f>
        <v>4.2904000154454407E-3</v>
      </c>
      <c r="BX103" s="123">
        <f t="shared" ref="BX103" si="277">P103/P126</f>
        <v>3.1983385254413291E-3</v>
      </c>
      <c r="BY103" s="124">
        <f t="shared" ref="BY103" si="278">Q103/Q126</f>
        <v>4.8856247442991118E-3</v>
      </c>
      <c r="BZ103" s="125">
        <f t="shared" ref="BZ103" si="279">R103/R126</f>
        <v>1.6594132565202417E-3</v>
      </c>
      <c r="CA103" s="126">
        <f t="shared" ref="CA103" si="280">S103/S126</f>
        <v>4.3307005423686871E-3</v>
      </c>
      <c r="CB103" s="123">
        <f t="shared" ref="CB103" si="281">T103/T126</f>
        <v>1.0130685847431871E-4</v>
      </c>
      <c r="CC103" s="124">
        <f t="shared" ref="CC103" si="282">U103/U126</f>
        <v>5.0137879167711187E-3</v>
      </c>
      <c r="CD103" s="125">
        <f t="shared" ref="CD103" si="283">V103/V126</f>
        <v>2.7913468248429868E-4</v>
      </c>
      <c r="CE103" s="126">
        <f t="shared" ref="CE103" si="284">W103/W126</f>
        <v>4.5277008008029855E-3</v>
      </c>
      <c r="CF103" s="123">
        <f t="shared" ref="CF103" si="285">X103/X126</f>
        <v>1.1472714061723201E-4</v>
      </c>
      <c r="CG103" s="124">
        <f t="shared" ref="CG103" si="286">Y103/Y126</f>
        <v>5.1746592864784407E-3</v>
      </c>
      <c r="CH103" s="125">
        <f t="shared" ref="CH103" si="287">Z103/Z126</f>
        <v>0</v>
      </c>
      <c r="CI103" s="123">
        <f t="shared" ref="CI103" si="288">AA103/AA126</f>
        <v>0</v>
      </c>
      <c r="CJ103" s="129">
        <f t="shared" ref="CJ103" si="289">AB103/AB126</f>
        <v>8.1273761806748487E-3</v>
      </c>
      <c r="CK103" s="130">
        <f t="shared" ref="CK103" si="290">AC103/AC126</f>
        <v>2.5673310357487273E-3</v>
      </c>
    </row>
    <row r="104" spans="1:89" ht="13.8" thickBot="1" x14ac:dyDescent="0.3">
      <c r="A104" s="139" t="s">
        <v>18</v>
      </c>
      <c r="B104" s="187">
        <v>2456</v>
      </c>
      <c r="C104" s="188">
        <v>400</v>
      </c>
      <c r="D104" s="189">
        <v>1375</v>
      </c>
      <c r="E104" s="190">
        <v>345</v>
      </c>
      <c r="F104" s="187">
        <v>2635</v>
      </c>
      <c r="G104" s="191">
        <v>464</v>
      </c>
      <c r="H104" s="189">
        <v>2686</v>
      </c>
      <c r="I104" s="190">
        <v>827</v>
      </c>
      <c r="J104" s="187">
        <v>108</v>
      </c>
      <c r="K104" s="191">
        <v>420</v>
      </c>
      <c r="L104" s="189">
        <v>335</v>
      </c>
      <c r="M104" s="187">
        <v>1382</v>
      </c>
      <c r="N104" s="192">
        <v>1712</v>
      </c>
      <c r="O104" s="193">
        <v>2270</v>
      </c>
      <c r="P104" s="187">
        <v>796</v>
      </c>
      <c r="Q104" s="191">
        <v>1163</v>
      </c>
      <c r="R104" s="189">
        <v>1439</v>
      </c>
      <c r="S104" s="190">
        <v>1300</v>
      </c>
      <c r="T104" s="187">
        <v>98</v>
      </c>
      <c r="U104" s="191">
        <v>641</v>
      </c>
      <c r="V104" s="189">
        <v>514</v>
      </c>
      <c r="W104" s="190">
        <v>1618</v>
      </c>
      <c r="X104" s="187">
        <v>1214</v>
      </c>
      <c r="Y104" s="191">
        <v>1038</v>
      </c>
      <c r="Z104" s="189">
        <v>2974</v>
      </c>
      <c r="AA104" s="187">
        <v>2081</v>
      </c>
      <c r="AB104" s="162">
        <f t="shared" si="232"/>
        <v>18342</v>
      </c>
      <c r="AC104" s="165">
        <f t="shared" si="263"/>
        <v>13949</v>
      </c>
      <c r="AE104" s="254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18</v>
      </c>
      <c r="BJ104" s="123">
        <f>B104/B126</f>
        <v>6.2509544413336726E-2</v>
      </c>
      <c r="BK104" s="124">
        <f t="shared" ref="BK104" si="291">C104/C126</f>
        <v>1.1841326228537596E-2</v>
      </c>
      <c r="BL104" s="125">
        <f t="shared" ref="BL104" si="292">D104/D126</f>
        <v>7.1110881257757552E-2</v>
      </c>
      <c r="BM104" s="126">
        <f t="shared" ref="BM104" si="293">E104/E126</f>
        <v>1.9662937357871158E-2</v>
      </c>
      <c r="BN104" s="123">
        <f t="shared" ref="BN104" si="294">F104/F126</f>
        <v>8.3491761723700889E-2</v>
      </c>
      <c r="BO104" s="124">
        <f t="shared" ref="BO104" si="295">G104/G126</f>
        <v>1.8306275028110393E-2</v>
      </c>
      <c r="BP104" s="125">
        <f t="shared" ref="BP104" si="296">H104/H126</f>
        <v>6.0128494996754045E-2</v>
      </c>
      <c r="BQ104" s="126">
        <f t="shared" ref="BQ104" si="297">I104/I126</f>
        <v>1.7692223764913775E-2</v>
      </c>
      <c r="BR104" s="123">
        <f t="shared" ref="BR104" si="298">J104/J126</f>
        <v>1.3555918162419982E-2</v>
      </c>
      <c r="BS104" s="124">
        <f t="shared" ref="BS104" si="299">K104/K126</f>
        <v>4.8035683650711945E-2</v>
      </c>
      <c r="BT104" s="125">
        <f t="shared" ref="BT104" si="300">L104/L126</f>
        <v>1.3076742915137794E-2</v>
      </c>
      <c r="BU104" s="123">
        <f t="shared" ref="BU104" si="301">M104/M126</f>
        <v>4.650020356456698E-2</v>
      </c>
      <c r="BV104" s="127">
        <f t="shared" ref="BV104" si="302">N104/N126</f>
        <v>3.9136795903438187E-2</v>
      </c>
      <c r="BW104" s="128">
        <f t="shared" ref="BW104" si="303">O104/O126</f>
        <v>4.8696040175305745E-2</v>
      </c>
      <c r="BX104" s="123">
        <f t="shared" ref="BX104" si="304">P104/P126</f>
        <v>3.3063343717549327E-2</v>
      </c>
      <c r="BY104" s="124">
        <f t="shared" ref="BY104" si="305">Q104/Q126</f>
        <v>4.619497217577128E-2</v>
      </c>
      <c r="BZ104" s="125">
        <f t="shared" ref="BZ104" si="306">R104/R126</f>
        <v>4.5054635398728823E-2</v>
      </c>
      <c r="CA104" s="126">
        <f t="shared" ref="CA104" si="307">S104/S126</f>
        <v>3.8298712279450975E-2</v>
      </c>
      <c r="CB104" s="123">
        <f t="shared" ref="CB104" si="308">T104/T126</f>
        <v>9.9280721304832332E-3</v>
      </c>
      <c r="CC104" s="124">
        <f t="shared" ref="CC104" si="309">U104/U126</f>
        <v>5.7389965261612268E-2</v>
      </c>
      <c r="CD104" s="125">
        <f t="shared" ref="CD104" si="310">V104/V126</f>
        <v>1.7934403349616188E-2</v>
      </c>
      <c r="CE104" s="126">
        <f t="shared" ref="CE104" si="311">W104/W126</f>
        <v>4.4131445154814639E-2</v>
      </c>
      <c r="CF104" s="123">
        <f t="shared" ref="CF104" si="312">X104/X126</f>
        <v>4.6426249569773224E-2</v>
      </c>
      <c r="CG104" s="124">
        <f t="shared" ref="CG104" si="313">Y104/Y126</f>
        <v>6.0351644262523839E-2</v>
      </c>
      <c r="CH104" s="125">
        <f t="shared" ref="CH104" si="314">Z104/Z126</f>
        <v>5.4248294480318121E-2</v>
      </c>
      <c r="CI104" s="123">
        <f t="shared" ref="CI104" si="315">AA104/AA126</f>
        <v>3.8439940594498352E-2</v>
      </c>
      <c r="CJ104" s="129">
        <f t="shared" ref="CJ104" si="316">AB104/AB126</f>
        <v>4.73095315474256E-2</v>
      </c>
      <c r="CK104" s="130">
        <f t="shared" ref="CK104" si="317">AC104/AC126</f>
        <v>3.6064149665316209E-2</v>
      </c>
    </row>
    <row r="105" spans="1:89" ht="14.4" thickTop="1" thickBot="1" x14ac:dyDescent="0.3">
      <c r="A105" s="131" t="s">
        <v>19</v>
      </c>
      <c r="B105" s="180">
        <v>3862</v>
      </c>
      <c r="C105" s="181">
        <v>1303.3</v>
      </c>
      <c r="D105" s="182">
        <v>1650</v>
      </c>
      <c r="E105" s="183">
        <v>1005.1</v>
      </c>
      <c r="F105" s="180">
        <v>2563</v>
      </c>
      <c r="G105" s="184">
        <v>1059.2</v>
      </c>
      <c r="H105" s="182">
        <v>3522</v>
      </c>
      <c r="I105" s="183">
        <v>1884.3</v>
      </c>
      <c r="J105" s="180">
        <v>249</v>
      </c>
      <c r="K105" s="184">
        <v>843.1</v>
      </c>
      <c r="L105" s="182">
        <v>565</v>
      </c>
      <c r="M105" s="180">
        <v>2657.4</v>
      </c>
      <c r="N105" s="185">
        <v>2295</v>
      </c>
      <c r="O105" s="186">
        <v>3460.6</v>
      </c>
      <c r="P105" s="180">
        <v>1801</v>
      </c>
      <c r="Q105" s="184">
        <v>1734.3</v>
      </c>
      <c r="R105" s="182">
        <v>2537</v>
      </c>
      <c r="S105" s="183">
        <v>1844.3</v>
      </c>
      <c r="T105" s="180">
        <v>282</v>
      </c>
      <c r="U105" s="184">
        <v>1341.2</v>
      </c>
      <c r="V105" s="182">
        <v>826</v>
      </c>
      <c r="W105" s="183">
        <v>2999.5</v>
      </c>
      <c r="X105" s="180">
        <v>1898</v>
      </c>
      <c r="Y105" s="184">
        <v>1576.2</v>
      </c>
      <c r="Z105" s="182">
        <v>4097</v>
      </c>
      <c r="AA105" s="180">
        <v>2655.4</v>
      </c>
      <c r="AB105" s="162">
        <f t="shared" si="232"/>
        <v>26147</v>
      </c>
      <c r="AC105" s="165">
        <f t="shared" si="263"/>
        <v>24363.9</v>
      </c>
      <c r="AE105" s="251" t="s">
        <v>13</v>
      </c>
      <c r="AF105" s="14">
        <f t="shared" ref="AF105:BG105" si="318">SUM(AF102:AF104)</f>
        <v>8854</v>
      </c>
      <c r="AG105" s="1">
        <f t="shared" si="318"/>
        <v>2457</v>
      </c>
      <c r="AH105" s="14">
        <f t="shared" si="318"/>
        <v>3391</v>
      </c>
      <c r="AI105" s="1">
        <f t="shared" si="318"/>
        <v>2637.6</v>
      </c>
      <c r="AJ105" s="14">
        <f t="shared" si="318"/>
        <v>6716</v>
      </c>
      <c r="AK105" s="1">
        <f t="shared" si="318"/>
        <v>2549.6999999999998</v>
      </c>
      <c r="AL105" s="14">
        <f t="shared" si="318"/>
        <v>7044</v>
      </c>
      <c r="AM105" s="1">
        <f t="shared" si="318"/>
        <v>4577.5</v>
      </c>
      <c r="AN105" s="14">
        <f t="shared" si="318"/>
        <v>595</v>
      </c>
      <c r="AO105" s="1">
        <f t="shared" si="318"/>
        <v>2311.5</v>
      </c>
      <c r="AP105" s="14">
        <f t="shared" si="318"/>
        <v>1453</v>
      </c>
      <c r="AQ105" s="1">
        <f t="shared" si="318"/>
        <v>7926.1</v>
      </c>
      <c r="AR105" s="14">
        <f t="shared" si="318"/>
        <v>4992</v>
      </c>
      <c r="AS105" s="1">
        <f t="shared" si="318"/>
        <v>9061.5</v>
      </c>
      <c r="AT105" s="14">
        <f t="shared" si="318"/>
        <v>4617</v>
      </c>
      <c r="AU105" s="1">
        <f t="shared" si="318"/>
        <v>4295.1000000000004</v>
      </c>
      <c r="AV105" s="14">
        <f t="shared" si="318"/>
        <v>6173</v>
      </c>
      <c r="AW105" s="1">
        <f t="shared" si="318"/>
        <v>4279.2</v>
      </c>
      <c r="AX105" s="14">
        <f t="shared" si="318"/>
        <v>642</v>
      </c>
      <c r="AY105" s="1">
        <f t="shared" si="318"/>
        <v>3537.9</v>
      </c>
      <c r="AZ105" s="14">
        <f t="shared" si="318"/>
        <v>1897</v>
      </c>
      <c r="BA105" s="1">
        <f t="shared" si="318"/>
        <v>7686</v>
      </c>
      <c r="BB105" s="14">
        <f t="shared" si="318"/>
        <v>4010</v>
      </c>
      <c r="BC105" s="1">
        <f t="shared" si="318"/>
        <v>3996.1000000000004</v>
      </c>
      <c r="BD105" s="14">
        <f t="shared" si="318"/>
        <v>10893</v>
      </c>
      <c r="BE105" s="1">
        <f t="shared" si="318"/>
        <v>5697.7999999999993</v>
      </c>
      <c r="BF105" s="166">
        <f t="shared" si="318"/>
        <v>61277</v>
      </c>
      <c r="BG105" s="167">
        <f t="shared" si="318"/>
        <v>61013</v>
      </c>
      <c r="BI105" s="131" t="s">
        <v>19</v>
      </c>
      <c r="BJ105" s="123">
        <f>B105/B126</f>
        <v>9.8294731483838133E-2</v>
      </c>
      <c r="BK105" s="124">
        <f t="shared" ref="BK105" si="319">C105/C126</f>
        <v>3.8582001184132624E-2</v>
      </c>
      <c r="BL105" s="125">
        <f t="shared" ref="BL105" si="320">D105/D126</f>
        <v>8.5333057509309057E-2</v>
      </c>
      <c r="BM105" s="126">
        <f t="shared" ref="BM105" si="321">E105/E126</f>
        <v>5.728469083593131E-2</v>
      </c>
      <c r="BN105" s="123">
        <f t="shared" ref="BN105" si="322">F105/F126</f>
        <v>8.1210392902408113E-2</v>
      </c>
      <c r="BO105" s="124">
        <f t="shared" ref="BO105" si="323">G105/G126</f>
        <v>4.1788807133134757E-2</v>
      </c>
      <c r="BP105" s="125">
        <f t="shared" ref="BP105" si="324">H105/H126</f>
        <v>7.8843097311454863E-2</v>
      </c>
      <c r="BQ105" s="126">
        <f t="shared" ref="BQ105" si="325">I105/I126</f>
        <v>4.0311314679839207E-2</v>
      </c>
      <c r="BR105" s="123">
        <f t="shared" ref="BR105" si="326">J105/J126</f>
        <v>3.1253922430023846E-2</v>
      </c>
      <c r="BS105" s="124">
        <f t="shared" ref="BS105" si="327">K105/K126</f>
        <v>9.6425916395036296E-2</v>
      </c>
      <c r="BT105" s="125">
        <f t="shared" ref="BT105" si="328">L105/L126</f>
        <v>2.2054805215083146E-2</v>
      </c>
      <c r="BU105" s="123">
        <f t="shared" ref="BU105" si="329">M105/M126</f>
        <v>8.9413633105991527E-2</v>
      </c>
      <c r="BV105" s="127">
        <f t="shared" ref="BV105" si="330">N105/N126</f>
        <v>5.2464337966349674E-2</v>
      </c>
      <c r="BW105" s="128">
        <f t="shared" ref="BW105" si="331">O105/O126</f>
        <v>7.4236791467252455E-2</v>
      </c>
      <c r="BX105" s="123">
        <f t="shared" ref="BX105" si="332">P105/P126</f>
        <v>7.4807892004153692E-2</v>
      </c>
      <c r="BY105" s="124">
        <f t="shared" ref="BY105" si="333">Q105/Q126</f>
        <v>6.8887308894617472E-2</v>
      </c>
      <c r="BZ105" s="125">
        <f t="shared" ref="BZ105" si="334">R105/R126</f>
        <v>7.9432668524374583E-2</v>
      </c>
      <c r="CA105" s="126">
        <f t="shared" ref="CA105" si="335">S105/S126</f>
        <v>5.4334088505378027E-2</v>
      </c>
      <c r="CB105" s="123">
        <f t="shared" ref="CB105" si="336">T105/T126</f>
        <v>2.8568534089757878E-2</v>
      </c>
      <c r="CC105" s="124">
        <f t="shared" ref="CC105" si="337">U105/U126</f>
        <v>0.1200802206066683</v>
      </c>
      <c r="CD105" s="125">
        <f t="shared" ref="CD105" si="338">V105/V126</f>
        <v>2.8820655966503839E-2</v>
      </c>
      <c r="CE105" s="126">
        <f t="shared" ref="CE105" si="339">W105/W126</f>
        <v>8.181228043378648E-2</v>
      </c>
      <c r="CF105" s="123">
        <f t="shared" ref="CF105" si="340">X105/X126</f>
        <v>7.2584037630502127E-2</v>
      </c>
      <c r="CG105" s="124">
        <f t="shared" ref="CG105" si="341">Y105/Y126</f>
        <v>9.164379738592493E-2</v>
      </c>
      <c r="CH105" s="125">
        <f t="shared" ref="CH105" si="342">Z105/Z126</f>
        <v>7.4732771515085186E-2</v>
      </c>
      <c r="CI105" s="123">
        <f t="shared" ref="CI105" si="343">AA105/AA126</f>
        <v>4.9050176960418509E-2</v>
      </c>
      <c r="CJ105" s="129">
        <f t="shared" ref="CJ105" si="344">AB105/AB126</f>
        <v>6.7440972705841082E-2</v>
      </c>
      <c r="CK105" s="130">
        <f t="shared" ref="CK105" si="345">AC105/AC126</f>
        <v>6.2991134563825199E-2</v>
      </c>
    </row>
    <row r="106" spans="1:89" ht="13.8" thickTop="1" x14ac:dyDescent="0.25">
      <c r="A106" s="139" t="s">
        <v>20</v>
      </c>
      <c r="B106" s="266">
        <v>4551</v>
      </c>
      <c r="C106" s="267">
        <v>1237.4000000000001</v>
      </c>
      <c r="D106" s="268">
        <v>1644</v>
      </c>
      <c r="E106" s="269">
        <v>1370.3</v>
      </c>
      <c r="F106" s="266">
        <v>3466</v>
      </c>
      <c r="G106" s="270">
        <v>1338.3</v>
      </c>
      <c r="H106" s="268">
        <v>3651</v>
      </c>
      <c r="I106" s="269">
        <v>2176.6</v>
      </c>
      <c r="J106" s="266">
        <v>304</v>
      </c>
      <c r="K106" s="270">
        <v>1113.2</v>
      </c>
      <c r="L106" s="268">
        <v>720</v>
      </c>
      <c r="M106" s="266">
        <v>3680.9</v>
      </c>
      <c r="N106" s="271">
        <v>2757</v>
      </c>
      <c r="O106" s="272">
        <v>4365</v>
      </c>
      <c r="P106" s="266">
        <v>2558</v>
      </c>
      <c r="Q106" s="270">
        <v>2116.5</v>
      </c>
      <c r="R106" s="268">
        <v>3185</v>
      </c>
      <c r="S106" s="269">
        <v>2130.5</v>
      </c>
      <c r="T106" s="266">
        <v>372</v>
      </c>
      <c r="U106" s="270">
        <v>1813.4</v>
      </c>
      <c r="V106" s="268">
        <v>991</v>
      </c>
      <c r="W106" s="269">
        <v>3994.8</v>
      </c>
      <c r="X106" s="266">
        <v>2175</v>
      </c>
      <c r="Y106" s="270">
        <v>2022.4</v>
      </c>
      <c r="Z106" s="268">
        <v>5722</v>
      </c>
      <c r="AA106" s="266">
        <v>3070.7</v>
      </c>
      <c r="AB106" s="286">
        <f t="shared" si="232"/>
        <v>32096</v>
      </c>
      <c r="AC106" s="287">
        <f t="shared" si="263"/>
        <v>30430.000000000004</v>
      </c>
      <c r="BI106" s="139" t="s">
        <v>20</v>
      </c>
      <c r="BJ106" s="123">
        <f>B106/B126</f>
        <v>0.11583100025451769</v>
      </c>
      <c r="BK106" s="124">
        <f t="shared" ref="BK106" si="346">C106/C126</f>
        <v>3.6631142687981059E-2</v>
      </c>
      <c r="BL106" s="125">
        <f t="shared" ref="BL106" si="347">D106/D126</f>
        <v>8.5022755482002485E-2</v>
      </c>
      <c r="BM106" s="126">
        <f t="shared" ref="BM106" si="348">E106/E126</f>
        <v>7.8098907424611147E-2</v>
      </c>
      <c r="BN106" s="123">
        <f t="shared" ref="BN106" si="349">F106/F126</f>
        <v>0.10982256020278834</v>
      </c>
      <c r="BO106" s="124">
        <f t="shared" ref="BO106" si="350">G106/G126</f>
        <v>5.2800189375258919E-2</v>
      </c>
      <c r="BP106" s="125">
        <f t="shared" ref="BP106" si="351">H106/H126</f>
        <v>8.1730876855230464E-2</v>
      </c>
      <c r="BQ106" s="126">
        <f t="shared" ref="BQ106" si="352">I106/I126</f>
        <v>4.656456378078757E-2</v>
      </c>
      <c r="BR106" s="123">
        <f t="shared" ref="BR106" si="353">J106/J126</f>
        <v>3.8157399271996989E-2</v>
      </c>
      <c r="BS106" s="124">
        <f t="shared" ref="BS106" si="354">K106/K126</f>
        <v>0.12731743580945842</v>
      </c>
      <c r="BT106" s="125">
        <f t="shared" ref="BT106" si="355">L106/L126</f>
        <v>2.810523850417675E-2</v>
      </c>
      <c r="BU106" s="123">
        <f t="shared" ref="BU106" si="356">M106/M126</f>
        <v>0.12385137431317988</v>
      </c>
      <c r="BV106" s="127">
        <f t="shared" ref="BV106" si="357">N106/N126</f>
        <v>6.3025786393562544E-2</v>
      </c>
      <c r="BW106" s="128">
        <f t="shared" ref="BW106" si="358">O106/O126</f>
        <v>9.3637980337096735E-2</v>
      </c>
      <c r="BX106" s="123">
        <f t="shared" ref="BX106" si="359">P106/P126</f>
        <v>0.10625129802699897</v>
      </c>
      <c r="BY106" s="124">
        <f t="shared" ref="BY106" si="360">Q106/Q126</f>
        <v>8.4068494075683495E-2</v>
      </c>
      <c r="BZ106" s="125">
        <f t="shared" ref="BZ106" si="361">R106/R126</f>
        <v>9.9721343811640939E-2</v>
      </c>
      <c r="CA106" s="126">
        <f t="shared" ref="CA106" si="362">S106/S126</f>
        <v>6.276569731643869E-2</v>
      </c>
      <c r="CB106" s="123">
        <f t="shared" ref="CB106" si="363">T106/T126</f>
        <v>3.7686151352446559E-2</v>
      </c>
      <c r="CC106" s="124">
        <f t="shared" ref="CC106" si="364">U106/U126</f>
        <v>0.16235719657629905</v>
      </c>
      <c r="CD106" s="125">
        <f t="shared" ref="CD106" si="365">V106/V126</f>
        <v>3.4577808792742498E-2</v>
      </c>
      <c r="CE106" s="126">
        <f t="shared" ref="CE106" si="366">W106/W126</f>
        <v>0.10895939252438414</v>
      </c>
      <c r="CF106" s="123">
        <f t="shared" ref="CF106" si="367">X106/X126</f>
        <v>8.3177176947493214E-2</v>
      </c>
      <c r="CG106" s="124">
        <f t="shared" ref="CG106" si="368">Y106/Y126</f>
        <v>0.11758686450532584</v>
      </c>
      <c r="CH106" s="125">
        <f t="shared" ref="CH106" si="369">Z106/Z126</f>
        <v>0.10437415636058517</v>
      </c>
      <c r="CI106" s="123">
        <f t="shared" ref="CI106" si="370">AA106/AA126</f>
        <v>5.6721540405346507E-2</v>
      </c>
      <c r="CJ106" s="129">
        <f t="shared" ref="CJ106" si="371">AB106/AB126</f>
        <v>8.278523195650267E-2</v>
      </c>
      <c r="CK106" s="130">
        <f t="shared" ref="CK106" si="372">AC106/AC126</f>
        <v>7.8674605657435837E-2</v>
      </c>
    </row>
    <row r="107" spans="1:89" ht="13.8" thickBot="1" x14ac:dyDescent="0.3">
      <c r="A107" s="131" t="s">
        <v>21</v>
      </c>
      <c r="B107" s="273">
        <v>4303</v>
      </c>
      <c r="C107" s="274">
        <v>1219.5999999999999</v>
      </c>
      <c r="D107" s="275">
        <v>1747</v>
      </c>
      <c r="E107" s="276">
        <v>1267.3</v>
      </c>
      <c r="F107" s="273">
        <v>3250</v>
      </c>
      <c r="G107" s="277">
        <v>1211.4000000000001</v>
      </c>
      <c r="H107" s="275">
        <v>3393</v>
      </c>
      <c r="I107" s="276">
        <v>2400.9</v>
      </c>
      <c r="J107" s="273">
        <v>291</v>
      </c>
      <c r="K107" s="277">
        <v>1198.3</v>
      </c>
      <c r="L107" s="275">
        <v>733</v>
      </c>
      <c r="M107" s="273">
        <v>4245.2</v>
      </c>
      <c r="N107" s="278">
        <v>2235</v>
      </c>
      <c r="O107" s="279">
        <v>4696.5</v>
      </c>
      <c r="P107" s="273">
        <v>2059</v>
      </c>
      <c r="Q107" s="277">
        <v>2178.6</v>
      </c>
      <c r="R107" s="275">
        <v>2988</v>
      </c>
      <c r="S107" s="276">
        <v>2148.6999999999998</v>
      </c>
      <c r="T107" s="273">
        <v>270</v>
      </c>
      <c r="U107" s="277">
        <v>1724.5</v>
      </c>
      <c r="V107" s="275">
        <v>906</v>
      </c>
      <c r="W107" s="276">
        <v>3691.2</v>
      </c>
      <c r="X107" s="273">
        <v>1835</v>
      </c>
      <c r="Y107" s="277">
        <v>1973.7</v>
      </c>
      <c r="Z107" s="275">
        <v>5171</v>
      </c>
      <c r="AA107" s="273">
        <v>2627.1</v>
      </c>
      <c r="AB107" s="286">
        <f t="shared" si="232"/>
        <v>29181</v>
      </c>
      <c r="AC107" s="287">
        <f t="shared" si="263"/>
        <v>30583</v>
      </c>
      <c r="AE107" t="s">
        <v>85</v>
      </c>
      <c r="BI107" s="131" t="s">
        <v>21</v>
      </c>
      <c r="BJ107" s="123">
        <f>B107/B126</f>
        <v>0.10951896156782896</v>
      </c>
      <c r="BK107" s="124">
        <f t="shared" ref="BK107" si="373">C107/C126</f>
        <v>3.610420367081113E-2</v>
      </c>
      <c r="BL107" s="125">
        <f t="shared" ref="BL107" si="374">D107/D126</f>
        <v>9.034960695076541E-2</v>
      </c>
      <c r="BM107" s="126">
        <f t="shared" ref="BM107" si="375">E107/E126</f>
        <v>7.2228523227913385E-2</v>
      </c>
      <c r="BN107" s="123">
        <f t="shared" ref="BN107" si="376">F107/F126</f>
        <v>0.10297845373891001</v>
      </c>
      <c r="BO107" s="124">
        <f t="shared" ref="BO107" si="377">G107/G126</f>
        <v>4.7793580967786492E-2</v>
      </c>
      <c r="BP107" s="125">
        <f t="shared" ref="BP107" si="378">H107/H126</f>
        <v>7.5955317767679262E-2</v>
      </c>
      <c r="BQ107" s="126">
        <f t="shared" ref="BQ107" si="379">I107/I126</f>
        <v>5.1363071387160203E-2</v>
      </c>
      <c r="BR107" s="123">
        <f t="shared" ref="BR107" si="380">J107/J126</f>
        <v>3.6525668382076062E-2</v>
      </c>
      <c r="BS107" s="124">
        <f t="shared" ref="BS107" si="381">K107/K126</f>
        <v>0.13705038028249553</v>
      </c>
      <c r="BT107" s="125">
        <f t="shared" ref="BT107" si="382">L107/L126</f>
        <v>2.8612694199391053E-2</v>
      </c>
      <c r="BU107" s="123">
        <f t="shared" ref="BU107" si="383">M107/M126</f>
        <v>0.14283839665144699</v>
      </c>
      <c r="BV107" s="127">
        <f t="shared" ref="BV107" si="384">N107/N126</f>
        <v>5.1092721287490858E-2</v>
      </c>
      <c r="BW107" s="128">
        <f t="shared" ref="BW107" si="385">O107/O126</f>
        <v>0.10074931836269756</v>
      </c>
      <c r="BX107" s="123">
        <f t="shared" ref="BX107" si="386">P107/P126</f>
        <v>8.5524402907580482E-2</v>
      </c>
      <c r="BY107" s="124">
        <f t="shared" ref="BY107" si="387">Q107/Q126</f>
        <v>8.6535138763658898E-2</v>
      </c>
      <c r="BZ107" s="125">
        <f t="shared" ref="BZ107" si="388">R107/R126</f>
        <v>9.3553336046839283E-2</v>
      </c>
      <c r="CA107" s="126">
        <f t="shared" ref="CA107" si="389">S107/S126</f>
        <v>6.3301879288351001E-2</v>
      </c>
      <c r="CB107" s="123">
        <f t="shared" ref="CB107" si="390">T107/T126</f>
        <v>2.7352851788066051E-2</v>
      </c>
      <c r="CC107" s="124">
        <f t="shared" ref="CC107" si="391">U107/U126</f>
        <v>0.15439780825842489</v>
      </c>
      <c r="CD107" s="125">
        <f t="shared" ref="CD107" si="392">V107/V126</f>
        <v>3.1612002791346822E-2</v>
      </c>
      <c r="CE107" s="126">
        <f t="shared" ref="CE107" si="393">W107/W126</f>
        <v>0.10067860961399987</v>
      </c>
      <c r="CF107" s="123">
        <f t="shared" ref="CF107" si="394">X107/X126</f>
        <v>7.0174767677540245E-2</v>
      </c>
      <c r="CG107" s="124">
        <f t="shared" ref="CG107" si="395">Y107/Y126</f>
        <v>0.11475533745755616</v>
      </c>
      <c r="CH107" s="125">
        <f t="shared" ref="CH107" si="396">Z107/Z126</f>
        <v>9.432344679143409E-2</v>
      </c>
      <c r="CI107" s="123">
        <f t="shared" ref="CI107" si="397">AA107/AA126</f>
        <v>4.8527423323309282E-2</v>
      </c>
      <c r="CJ107" s="129">
        <f t="shared" ref="CJ107" si="398">AB107/AB126</f>
        <v>7.5266570716684467E-2</v>
      </c>
      <c r="CK107" s="130">
        <f t="shared" ref="CK107" si="399">AC107/AC126</f>
        <v>7.9070176300406164E-2</v>
      </c>
    </row>
    <row r="108" spans="1:89" ht="14.4" thickTop="1" thickBot="1" x14ac:dyDescent="0.3">
      <c r="A108" s="139" t="s">
        <v>22</v>
      </c>
      <c r="B108" s="187">
        <v>3381</v>
      </c>
      <c r="C108" s="188">
        <v>1276.5</v>
      </c>
      <c r="D108" s="189">
        <v>1402</v>
      </c>
      <c r="E108" s="190">
        <v>987.8</v>
      </c>
      <c r="F108" s="187">
        <v>2928</v>
      </c>
      <c r="G108" s="191">
        <v>964.9</v>
      </c>
      <c r="H108" s="189">
        <v>3465</v>
      </c>
      <c r="I108" s="190">
        <v>2242.1</v>
      </c>
      <c r="J108" s="187">
        <v>269</v>
      </c>
      <c r="K108" s="191">
        <v>1038.7</v>
      </c>
      <c r="L108" s="189">
        <v>731</v>
      </c>
      <c r="M108" s="187">
        <v>3269.3</v>
      </c>
      <c r="N108" s="192">
        <v>2174</v>
      </c>
      <c r="O108" s="193">
        <v>4263.1000000000004</v>
      </c>
      <c r="P108" s="187">
        <v>1314</v>
      </c>
      <c r="Q108" s="191">
        <v>1697.2</v>
      </c>
      <c r="R108" s="189">
        <v>2426</v>
      </c>
      <c r="S108" s="190">
        <v>1867.4</v>
      </c>
      <c r="T108" s="187">
        <v>243</v>
      </c>
      <c r="U108" s="191">
        <v>1042.7</v>
      </c>
      <c r="V108" s="189">
        <v>722</v>
      </c>
      <c r="W108" s="190">
        <v>3422.7</v>
      </c>
      <c r="X108" s="187">
        <v>1413</v>
      </c>
      <c r="Y108" s="191">
        <v>1569.9</v>
      </c>
      <c r="Z108" s="189">
        <v>4161</v>
      </c>
      <c r="AA108" s="187">
        <v>2565.6999999999998</v>
      </c>
      <c r="AB108" s="162">
        <f t="shared" si="232"/>
        <v>24629</v>
      </c>
      <c r="AC108" s="165">
        <f t="shared" si="263"/>
        <v>26208.000000000004</v>
      </c>
      <c r="AE108" s="292" t="s">
        <v>0</v>
      </c>
      <c r="AF108" s="290" t="s">
        <v>1</v>
      </c>
      <c r="AG108" s="291"/>
      <c r="AH108" s="290" t="s">
        <v>2</v>
      </c>
      <c r="AI108" s="291"/>
      <c r="AJ108" s="290" t="s">
        <v>3</v>
      </c>
      <c r="AK108" s="291"/>
      <c r="AL108" s="290" t="s">
        <v>4</v>
      </c>
      <c r="AM108" s="291"/>
      <c r="AN108" s="290" t="s">
        <v>5</v>
      </c>
      <c r="AO108" s="291"/>
      <c r="AP108" s="290" t="s">
        <v>6</v>
      </c>
      <c r="AQ108" s="291"/>
      <c r="AR108" s="290" t="s">
        <v>7</v>
      </c>
      <c r="AS108" s="291"/>
      <c r="AT108" s="290" t="s">
        <v>8</v>
      </c>
      <c r="AU108" s="291"/>
      <c r="AV108" s="290" t="s">
        <v>9</v>
      </c>
      <c r="AW108" s="291"/>
      <c r="AX108" s="290" t="s">
        <v>10</v>
      </c>
      <c r="AY108" s="291"/>
      <c r="AZ108" s="290" t="s">
        <v>11</v>
      </c>
      <c r="BA108" s="291"/>
      <c r="BB108" s="290" t="s">
        <v>12</v>
      </c>
      <c r="BC108" s="291"/>
      <c r="BD108" s="297" t="s">
        <v>40</v>
      </c>
      <c r="BE108" s="298"/>
      <c r="BF108" s="295" t="s">
        <v>41</v>
      </c>
      <c r="BG108" s="296"/>
      <c r="BI108" s="139" t="s">
        <v>22</v>
      </c>
      <c r="BJ108" s="123">
        <f>B108/B126</f>
        <v>8.6052430643929756E-2</v>
      </c>
      <c r="BK108" s="124">
        <f t="shared" ref="BK108" si="400">C108/C126</f>
        <v>3.7788632326820601E-2</v>
      </c>
      <c r="BL108" s="125">
        <f t="shared" ref="BL108" si="401">D108/D126</f>
        <v>7.2507240380637147E-2</v>
      </c>
      <c r="BM108" s="126">
        <f t="shared" ref="BM108" si="402">E108/E126</f>
        <v>5.6298694266971393E-2</v>
      </c>
      <c r="BN108" s="123">
        <f t="shared" ref="BN108" si="403">F108/F126</f>
        <v>9.2775665399239537E-2</v>
      </c>
      <c r="BO108" s="124">
        <f t="shared" ref="BO108" si="404">G108/G126</f>
        <v>3.8068372359102841E-2</v>
      </c>
      <c r="BP108" s="125">
        <f t="shared" ref="BP108" si="405">H108/H126</f>
        <v>7.7567101699088897E-2</v>
      </c>
      <c r="BQ108" s="126">
        <f t="shared" ref="BQ108" si="406">I108/I126</f>
        <v>4.7965822132180383E-2</v>
      </c>
      <c r="BR108" s="123">
        <f t="shared" ref="BR108" si="407">J108/J126</f>
        <v>3.3764277645286805E-2</v>
      </c>
      <c r="BS108" s="124">
        <f t="shared" ref="BS108" si="408">K108/K126</f>
        <v>0.11879682049522501</v>
      </c>
      <c r="BT108" s="125">
        <f t="shared" ref="BT108" si="409">L108/L126</f>
        <v>2.8534624092435006E-2</v>
      </c>
      <c r="BU108" s="123">
        <f t="shared" ref="BU108" si="410">M108/M126</f>
        <v>0.11000225435140293</v>
      </c>
      <c r="BV108" s="127">
        <f t="shared" ref="BV108" si="411">N108/N126</f>
        <v>4.9698244330651058E-2</v>
      </c>
      <c r="BW108" s="128">
        <f t="shared" ref="BW108" si="412">O108/O126</f>
        <v>9.1452021529227295E-2</v>
      </c>
      <c r="BX108" s="123">
        <f t="shared" ref="BX108" si="413">P108/P126</f>
        <v>5.4579439252336451E-2</v>
      </c>
      <c r="BY108" s="124">
        <f t="shared" ref="BY108" si="414">Q108/Q126</f>
        <v>6.7413677366052457E-2</v>
      </c>
      <c r="BZ108" s="125">
        <f t="shared" ref="BZ108" si="415">R108/R126</f>
        <v>7.5957293590907665E-2</v>
      </c>
      <c r="CA108" s="126">
        <f t="shared" ref="CA108" si="416">S108/S126</f>
        <v>5.5014627162035964E-2</v>
      </c>
      <c r="CB108" s="123">
        <f t="shared" ref="CB108" si="417">T108/T126</f>
        <v>2.4617566609259445E-2</v>
      </c>
      <c r="CC108" s="124">
        <f t="shared" ref="CC108" si="418">U108/U126</f>
        <v>9.3354940371736528E-2</v>
      </c>
      <c r="CD108" s="125">
        <f t="shared" ref="CD108" si="419">V108/V126</f>
        <v>2.5191905094207954E-2</v>
      </c>
      <c r="CE108" s="126">
        <f t="shared" ref="CE108" si="420">W108/W126</f>
        <v>9.335518994523119E-2</v>
      </c>
      <c r="CF108" s="123">
        <f t="shared" ref="CF108" si="421">X108/X126</f>
        <v>5.4036483230716283E-2</v>
      </c>
      <c r="CG108" s="124">
        <f t="shared" ref="CG108" si="422">Y108/Y126</f>
        <v>9.1277501279129258E-2</v>
      </c>
      <c r="CH108" s="125">
        <f t="shared" ref="CH108" si="423">Z108/Z126</f>
        <v>7.5900186056692562E-2</v>
      </c>
      <c r="CI108" s="123">
        <f t="shared" ref="CI108" si="424">AA108/AA126</f>
        <v>4.739325112124191E-2</v>
      </c>
      <c r="CJ108" s="129">
        <f t="shared" ref="CJ108" si="425">AB108/AB126</f>
        <v>6.3525594399822541E-2</v>
      </c>
      <c r="CK108" s="130">
        <f t="shared" ref="CK108" si="426">AC108/AC126</f>
        <v>6.7758924254685451E-2</v>
      </c>
    </row>
    <row r="109" spans="1:89" ht="15" thickTop="1" thickBot="1" x14ac:dyDescent="0.35">
      <c r="A109" s="131" t="s">
        <v>23</v>
      </c>
      <c r="B109" s="180">
        <v>2087</v>
      </c>
      <c r="C109" s="181">
        <v>1347.9</v>
      </c>
      <c r="D109" s="182">
        <v>1041</v>
      </c>
      <c r="E109" s="183">
        <v>722.5</v>
      </c>
      <c r="F109" s="180">
        <v>2175</v>
      </c>
      <c r="G109" s="184">
        <v>845.5</v>
      </c>
      <c r="H109" s="182">
        <v>2906</v>
      </c>
      <c r="I109" s="183">
        <v>1738.4</v>
      </c>
      <c r="J109" s="180">
        <v>262</v>
      </c>
      <c r="K109" s="184">
        <v>750.4</v>
      </c>
      <c r="L109" s="182">
        <v>767</v>
      </c>
      <c r="M109" s="180">
        <v>2296.1</v>
      </c>
      <c r="N109" s="185">
        <v>1791</v>
      </c>
      <c r="O109" s="186">
        <v>2791.6</v>
      </c>
      <c r="P109" s="180">
        <v>1063</v>
      </c>
      <c r="Q109" s="184">
        <v>1215.7</v>
      </c>
      <c r="R109" s="182">
        <v>1699</v>
      </c>
      <c r="S109" s="183">
        <v>1669.8</v>
      </c>
      <c r="T109" s="180">
        <v>265</v>
      </c>
      <c r="U109" s="184">
        <v>645.29999999999995</v>
      </c>
      <c r="V109" s="182">
        <v>693</v>
      </c>
      <c r="W109" s="183">
        <v>2563.5</v>
      </c>
      <c r="X109" s="180">
        <v>1389</v>
      </c>
      <c r="Y109" s="184">
        <v>1116.5</v>
      </c>
      <c r="Z109" s="182">
        <v>3339</v>
      </c>
      <c r="AA109" s="180">
        <v>2606.8000000000002</v>
      </c>
      <c r="AB109" s="162">
        <f t="shared" si="232"/>
        <v>19477</v>
      </c>
      <c r="AC109" s="165">
        <f t="shared" si="263"/>
        <v>20309.999999999996</v>
      </c>
      <c r="AE109" s="293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68" t="s">
        <v>14</v>
      </c>
      <c r="BG109" s="169" t="s">
        <v>15</v>
      </c>
      <c r="BI109" s="131" t="s">
        <v>23</v>
      </c>
      <c r="BJ109" s="123">
        <f>B109/B126</f>
        <v>5.3117841689997454E-2</v>
      </c>
      <c r="BK109" s="124">
        <f t="shared" ref="BK109" si="427">C109/C126</f>
        <v>3.9902309058614568E-2</v>
      </c>
      <c r="BL109" s="125">
        <f t="shared" ref="BL109" si="428">D109/D126</f>
        <v>5.3837401737691352E-2</v>
      </c>
      <c r="BM109" s="126">
        <f t="shared" ref="BM109" si="429">E109/E126</f>
        <v>4.1178180408875109E-2</v>
      </c>
      <c r="BN109" s="123">
        <f t="shared" ref="BN109" si="430">F109/F126</f>
        <v>6.8916349809885938E-2</v>
      </c>
      <c r="BO109" s="124">
        <f t="shared" ref="BO109" si="431">G109/G126</f>
        <v>3.3357662793679604E-2</v>
      </c>
      <c r="BP109" s="125">
        <f t="shared" ref="BP109" si="432">H109/H126</f>
        <v>6.5053390342727946E-2</v>
      </c>
      <c r="BQ109" s="126">
        <f t="shared" ref="BQ109" si="433">I109/I126</f>
        <v>3.7190038443683321E-2</v>
      </c>
      <c r="BR109" s="123">
        <f t="shared" ref="BR109" si="434">J109/J126</f>
        <v>3.2885653319944773E-2</v>
      </c>
      <c r="BS109" s="124">
        <f t="shared" ref="BS109" si="435">K109/K126</f>
        <v>8.5823754789272011E-2</v>
      </c>
      <c r="BT109" s="125">
        <f t="shared" ref="BT109" si="436">L109/L126</f>
        <v>2.9939886017643844E-2</v>
      </c>
      <c r="BU109" s="123">
        <f t="shared" ref="BU109" si="437">M109/M126</f>
        <v>7.7256959048192644E-2</v>
      </c>
      <c r="BV109" s="127">
        <f t="shared" ref="BV109" si="438">N109/N126</f>
        <v>4.0942757863935628E-2</v>
      </c>
      <c r="BW109" s="128">
        <f t="shared" ref="BW109" si="439">O109/O126</f>
        <v>5.9885403415587457E-2</v>
      </c>
      <c r="BX109" s="123">
        <f t="shared" ref="BX109" si="440">P109/P126</f>
        <v>4.415368639667705E-2</v>
      </c>
      <c r="BY109" s="124">
        <f t="shared" ref="BY109" si="441">Q109/Q126</f>
        <v>4.8288243915808375E-2</v>
      </c>
      <c r="BZ109" s="125">
        <f t="shared" ref="BZ109" si="442">R109/R126</f>
        <v>5.3195153260903599E-2</v>
      </c>
      <c r="CA109" s="126">
        <f t="shared" ref="CA109" si="443">S109/S126</f>
        <v>4.9193222895559413E-2</v>
      </c>
      <c r="CB109" s="123">
        <f t="shared" ref="CB109" si="444">T109/T126</f>
        <v>2.6846317495694459E-2</v>
      </c>
      <c r="CC109" s="124">
        <f t="shared" ref="CC109" si="445">U109/U126</f>
        <v>5.7774952548078622E-2</v>
      </c>
      <c r="CD109" s="125">
        <f t="shared" ref="CD109" si="446">V109/V126</f>
        <v>2.4180041870202371E-2</v>
      </c>
      <c r="CE109" s="126">
        <f t="shared" ref="CE109" si="447">W109/W126</f>
        <v>6.992024700517141E-2</v>
      </c>
      <c r="CF109" s="123">
        <f t="shared" ref="CF109" si="448">X109/X126</f>
        <v>5.3118666105778423E-2</v>
      </c>
      <c r="CG109" s="124">
        <f t="shared" ref="CG109" si="449">Y109/Y126</f>
        <v>6.4915810037676172E-2</v>
      </c>
      <c r="CH109" s="125">
        <f t="shared" ref="CH109" si="450">Z109/Z126</f>
        <v>6.0906205537922732E-2</v>
      </c>
      <c r="CI109" s="123">
        <f t="shared" ref="CI109" si="451">AA109/AA126</f>
        <v>4.8152444565948249E-2</v>
      </c>
      <c r="CJ109" s="129">
        <f t="shared" ref="CJ109" si="452">AB109/AB126</f>
        <v>5.0237037724850532E-2</v>
      </c>
      <c r="CK109" s="130">
        <f t="shared" ref="CK109" si="453">AC109/AC126</f>
        <v>5.251006378253438E-2</v>
      </c>
    </row>
    <row r="110" spans="1:89" ht="13.8" thickTop="1" x14ac:dyDescent="0.25">
      <c r="A110" s="139" t="s">
        <v>24</v>
      </c>
      <c r="B110" s="194">
        <v>2015</v>
      </c>
      <c r="C110" s="188">
        <v>1382.5</v>
      </c>
      <c r="D110" s="189">
        <v>1003</v>
      </c>
      <c r="E110" s="190">
        <v>704.2</v>
      </c>
      <c r="F110" s="187">
        <v>1753</v>
      </c>
      <c r="G110" s="191">
        <v>905.2</v>
      </c>
      <c r="H110" s="189">
        <v>2718</v>
      </c>
      <c r="I110" s="190">
        <v>2002.6</v>
      </c>
      <c r="J110" s="187">
        <v>324</v>
      </c>
      <c r="K110" s="191">
        <v>561.1</v>
      </c>
      <c r="L110" s="189">
        <v>840</v>
      </c>
      <c r="M110" s="187">
        <v>1783.4</v>
      </c>
      <c r="N110" s="192">
        <v>1815</v>
      </c>
      <c r="O110" s="195">
        <v>2551.6999999999998</v>
      </c>
      <c r="P110" s="187">
        <v>999</v>
      </c>
      <c r="Q110" s="191">
        <v>1031.2</v>
      </c>
      <c r="R110" s="189">
        <v>1603</v>
      </c>
      <c r="S110" s="190">
        <v>1615.3</v>
      </c>
      <c r="T110" s="187">
        <v>271</v>
      </c>
      <c r="U110" s="191">
        <v>539.1</v>
      </c>
      <c r="V110" s="189">
        <v>738</v>
      </c>
      <c r="W110" s="196">
        <v>2459.6999999999998</v>
      </c>
      <c r="X110" s="187">
        <v>1153</v>
      </c>
      <c r="Y110" s="191">
        <v>893.2</v>
      </c>
      <c r="Z110" s="189">
        <v>3139</v>
      </c>
      <c r="AA110" s="187">
        <v>2709.7</v>
      </c>
      <c r="AB110" s="162">
        <f t="shared" si="232"/>
        <v>18371</v>
      </c>
      <c r="AC110" s="165">
        <f t="shared" si="263"/>
        <v>19138.900000000001</v>
      </c>
      <c r="AE110" s="254" t="str">
        <f>$AE$17</f>
        <v>17:00 - 17:59</v>
      </c>
      <c r="AF110" s="120">
        <f t="shared" ref="AF110:AO111" si="454">SUMIF($A$9:$A$32,$AE110,B$102:B$125)</f>
        <v>1853</v>
      </c>
      <c r="AG110" s="177">
        <f t="shared" si="454"/>
        <v>4045.9</v>
      </c>
      <c r="AH110" s="121">
        <f t="shared" si="454"/>
        <v>1596</v>
      </c>
      <c r="AI110" s="172">
        <f t="shared" si="454"/>
        <v>1505.7</v>
      </c>
      <c r="AJ110" s="120">
        <f t="shared" si="454"/>
        <v>1709</v>
      </c>
      <c r="AK110" s="122">
        <f t="shared" si="454"/>
        <v>2991.5</v>
      </c>
      <c r="AL110" s="121">
        <f t="shared" si="454"/>
        <v>2751</v>
      </c>
      <c r="AM110" s="172">
        <f t="shared" si="454"/>
        <v>4934.5</v>
      </c>
      <c r="AN110" s="120">
        <f t="shared" si="454"/>
        <v>1290</v>
      </c>
      <c r="AO110" s="122">
        <f t="shared" si="454"/>
        <v>324.2</v>
      </c>
      <c r="AP110" s="121">
        <f t="shared" ref="AP110:AY111" si="455">SUMIF($A$9:$A$32,$AE110,L$102:L$125)</f>
        <v>3621</v>
      </c>
      <c r="AQ110" s="120">
        <f t="shared" si="455"/>
        <v>949.6</v>
      </c>
      <c r="AR110" s="171">
        <f t="shared" si="455"/>
        <v>4719</v>
      </c>
      <c r="AS110" s="173">
        <f t="shared" si="455"/>
        <v>2688.2</v>
      </c>
      <c r="AT110" s="120">
        <f t="shared" si="455"/>
        <v>2406</v>
      </c>
      <c r="AU110" s="122">
        <f t="shared" si="455"/>
        <v>1814.8</v>
      </c>
      <c r="AV110" s="121">
        <f t="shared" si="455"/>
        <v>2242</v>
      </c>
      <c r="AW110" s="172">
        <f t="shared" si="455"/>
        <v>3172.4</v>
      </c>
      <c r="AX110" s="120">
        <f t="shared" si="455"/>
        <v>1760</v>
      </c>
      <c r="AY110" s="122">
        <f t="shared" si="455"/>
        <v>389.2</v>
      </c>
      <c r="AZ110" s="121">
        <f t="shared" ref="AZ110:BE111" si="456">SUMIF($A$9:$A$32,$AE110,V$102:V$125)</f>
        <v>3809</v>
      </c>
      <c r="BA110" s="172">
        <f t="shared" si="456"/>
        <v>2047</v>
      </c>
      <c r="BB110" s="120">
        <f t="shared" si="456"/>
        <v>2653</v>
      </c>
      <c r="BC110" s="122">
        <f t="shared" si="456"/>
        <v>903.4</v>
      </c>
      <c r="BD110" s="21">
        <f t="shared" si="456"/>
        <v>3535</v>
      </c>
      <c r="BE110" s="176">
        <f t="shared" si="456"/>
        <v>4811.6000000000004</v>
      </c>
      <c r="BF110" s="162">
        <f>AF110+AH110+AJ110+AL110+AN110+AP110+AR110+AT110+AV110+AX110+AZ110+BB110+BD110</f>
        <v>33944</v>
      </c>
      <c r="BG110" s="163">
        <f>AG110+AI110+AK110+AM110+AO110+AQ110+AS110+AU110+AW110+AY110+BA110+BC110+BE110</f>
        <v>30578.000000000007</v>
      </c>
      <c r="BI110" s="139" t="s">
        <v>24</v>
      </c>
      <c r="BJ110" s="123">
        <f>B110/B126</f>
        <v>5.1285314329345889E-2</v>
      </c>
      <c r="BK110" s="124">
        <f t="shared" ref="BK110" si="457">C110/C126</f>
        <v>4.092658377738307E-2</v>
      </c>
      <c r="BL110" s="125">
        <f t="shared" ref="BL110" si="458">D110/D126</f>
        <v>5.1872155564749688E-2</v>
      </c>
      <c r="BM110" s="126">
        <f t="shared" ref="BM110" si="459">E110/E126</f>
        <v>4.0135189818588032E-2</v>
      </c>
      <c r="BN110" s="123">
        <f t="shared" ref="BN110" si="460">F110/F126</f>
        <v>5.5544993662864382E-2</v>
      </c>
      <c r="BO110" s="124">
        <f t="shared" ref="BO110" si="461">G110/G126</f>
        <v>3.5713017576391226E-2</v>
      </c>
      <c r="BP110" s="125">
        <f t="shared" ref="BP110" si="462">H110/H126</f>
        <v>6.0844843410713889E-2</v>
      </c>
      <c r="BQ110" s="126">
        <f t="shared" ref="BQ110" si="463">I110/I126</f>
        <v>4.2842137015255535E-2</v>
      </c>
      <c r="BR110" s="123">
        <f t="shared" ref="BR110" si="464">J110/J126</f>
        <v>4.0667754487259948E-2</v>
      </c>
      <c r="BS110" s="124">
        <f t="shared" ref="BS110" si="465">K110/K126</f>
        <v>6.4173385943843989E-2</v>
      </c>
      <c r="BT110" s="125">
        <f t="shared" ref="BT110" si="466">L110/L126</f>
        <v>3.278944492153954E-2</v>
      </c>
      <c r="BU110" s="123">
        <f t="shared" ref="BU110" si="467">M110/M126</f>
        <v>6.0006123760527323E-2</v>
      </c>
      <c r="BV110" s="127">
        <f t="shared" ref="BV110" si="468">N110/N126</f>
        <v>4.149140453547915E-2</v>
      </c>
      <c r="BW110" s="128">
        <f t="shared" ref="BW110" si="469">O110/O126</f>
        <v>5.4739068597060646E-2</v>
      </c>
      <c r="BX110" s="123">
        <f t="shared" ref="BX110" si="470">P110/P126</f>
        <v>4.1495327102803736E-2</v>
      </c>
      <c r="BY110" s="124">
        <f t="shared" ref="BY110" si="471">Q110/Q126</f>
        <v>4.0959806799359712E-2</v>
      </c>
      <c r="BZ110" s="125">
        <f t="shared" ref="BZ110" si="472">R110/R126</f>
        <v>5.018942358871599E-2</v>
      </c>
      <c r="CA110" s="126">
        <f t="shared" ref="CA110" si="473">S110/S126</f>
        <v>4.7587623034613204E-2</v>
      </c>
      <c r="CB110" s="123">
        <f t="shared" ref="CB110" si="474">T110/T126</f>
        <v>2.7454158646540369E-2</v>
      </c>
      <c r="CC110" s="124">
        <f t="shared" ref="CC110" si="475">U110/U126</f>
        <v>4.8266661891630536E-2</v>
      </c>
      <c r="CD110" s="125">
        <f t="shared" ref="CD110" si="476">V110/V126</f>
        <v>2.5750174459176552E-2</v>
      </c>
      <c r="CE110" s="126">
        <f t="shared" ref="CE110" si="477">W110/W126</f>
        <v>6.7089070239368082E-2</v>
      </c>
      <c r="CF110" s="123">
        <f t="shared" ref="CF110" si="478">X110/X126</f>
        <v>4.4093464377222835E-2</v>
      </c>
      <c r="CG110" s="124">
        <f t="shared" ref="CG110" si="479">Y110/Y126</f>
        <v>5.1932648030140936E-2</v>
      </c>
      <c r="CH110" s="125">
        <f t="shared" ref="CH110" si="480">Z110/Z126</f>
        <v>5.7258035095399659E-2</v>
      </c>
      <c r="CI110" s="123">
        <f t="shared" ref="CI110" si="481">AA110/AA126</f>
        <v>5.0053198956709358E-2</v>
      </c>
      <c r="CJ110" s="129">
        <f t="shared" ref="CJ110" si="482">AB110/AB126</f>
        <v>4.7384331264734257E-2</v>
      </c>
      <c r="CK110" s="130">
        <f t="shared" ref="CK110" si="483">AC110/AC126</f>
        <v>4.9482267834935874E-2</v>
      </c>
    </row>
    <row r="111" spans="1:89" x14ac:dyDescent="0.25">
      <c r="A111" s="131" t="s">
        <v>25</v>
      </c>
      <c r="B111" s="197">
        <v>1920</v>
      </c>
      <c r="C111" s="181">
        <v>1488.9</v>
      </c>
      <c r="D111" s="182">
        <v>974</v>
      </c>
      <c r="E111" s="183">
        <v>731.7</v>
      </c>
      <c r="F111" s="180">
        <v>1689</v>
      </c>
      <c r="G111" s="184">
        <v>832.9</v>
      </c>
      <c r="H111" s="182">
        <v>2804</v>
      </c>
      <c r="I111" s="183">
        <v>1965.5</v>
      </c>
      <c r="J111" s="180">
        <v>375</v>
      </c>
      <c r="K111" s="181">
        <v>395.4</v>
      </c>
      <c r="L111" s="182">
        <v>833</v>
      </c>
      <c r="M111" s="180">
        <v>1849.8</v>
      </c>
      <c r="N111" s="185">
        <v>1743</v>
      </c>
      <c r="O111" s="198">
        <v>2389.6999999999998</v>
      </c>
      <c r="P111" s="180">
        <v>992</v>
      </c>
      <c r="Q111" s="181">
        <v>1015</v>
      </c>
      <c r="R111" s="182">
        <v>1485</v>
      </c>
      <c r="S111" s="183">
        <v>1565.5</v>
      </c>
      <c r="T111" s="189">
        <v>310</v>
      </c>
      <c r="U111" s="180">
        <v>476.5</v>
      </c>
      <c r="V111" s="182">
        <v>858</v>
      </c>
      <c r="W111" s="199">
        <v>2001.4</v>
      </c>
      <c r="X111" s="180">
        <v>1065</v>
      </c>
      <c r="Y111" s="184">
        <v>757.6</v>
      </c>
      <c r="Z111" s="182">
        <v>2890</v>
      </c>
      <c r="AA111" s="180">
        <v>2762</v>
      </c>
      <c r="AB111" s="162">
        <f t="shared" si="232"/>
        <v>17938</v>
      </c>
      <c r="AC111" s="165">
        <f t="shared" si="263"/>
        <v>18231.900000000001</v>
      </c>
      <c r="AE111" s="256" t="str">
        <f>$AE$18</f>
        <v>18:00 - 18:59</v>
      </c>
      <c r="AF111" s="120">
        <f t="shared" si="454"/>
        <v>2071</v>
      </c>
      <c r="AG111" s="181">
        <f t="shared" si="454"/>
        <v>4414.8</v>
      </c>
      <c r="AH111" s="182">
        <f t="shared" si="454"/>
        <v>1265</v>
      </c>
      <c r="AI111" s="183">
        <f t="shared" si="454"/>
        <v>1601.7</v>
      </c>
      <c r="AJ111" s="180">
        <f t="shared" si="454"/>
        <v>1351</v>
      </c>
      <c r="AK111" s="184">
        <f t="shared" si="454"/>
        <v>2776.2</v>
      </c>
      <c r="AL111" s="182">
        <f t="shared" si="454"/>
        <v>2556</v>
      </c>
      <c r="AM111" s="183">
        <f t="shared" si="454"/>
        <v>5502.3</v>
      </c>
      <c r="AN111" s="180">
        <f t="shared" si="454"/>
        <v>843</v>
      </c>
      <c r="AO111" s="184">
        <f t="shared" si="454"/>
        <v>312.10000000000002</v>
      </c>
      <c r="AP111" s="182">
        <f t="shared" si="455"/>
        <v>3865</v>
      </c>
      <c r="AQ111" s="180">
        <f t="shared" si="455"/>
        <v>942.4</v>
      </c>
      <c r="AR111" s="185">
        <f t="shared" si="455"/>
        <v>4679</v>
      </c>
      <c r="AS111" s="186">
        <f t="shared" si="455"/>
        <v>2821.1</v>
      </c>
      <c r="AT111" s="180">
        <f t="shared" si="455"/>
        <v>2127</v>
      </c>
      <c r="AU111" s="184">
        <f t="shared" si="455"/>
        <v>2506.8000000000002</v>
      </c>
      <c r="AV111" s="182">
        <f t="shared" si="455"/>
        <v>2263</v>
      </c>
      <c r="AW111" s="183">
        <f t="shared" si="455"/>
        <v>3601.2</v>
      </c>
      <c r="AX111" s="180">
        <f t="shared" si="455"/>
        <v>1656</v>
      </c>
      <c r="AY111" s="184">
        <f t="shared" si="455"/>
        <v>331.1</v>
      </c>
      <c r="AZ111" s="182">
        <f t="shared" si="456"/>
        <v>4261</v>
      </c>
      <c r="BA111" s="183">
        <f t="shared" si="456"/>
        <v>1993.8</v>
      </c>
      <c r="BB111" s="180">
        <f t="shared" si="456"/>
        <v>2729</v>
      </c>
      <c r="BC111" s="184">
        <f t="shared" si="456"/>
        <v>978.3</v>
      </c>
      <c r="BD111" s="182">
        <f t="shared" si="456"/>
        <v>3268</v>
      </c>
      <c r="BE111" s="180">
        <f t="shared" si="456"/>
        <v>6000.1</v>
      </c>
      <c r="BF111" s="164">
        <f>SUM(AF111,AH111,AJ111,AL111,AN111,AP111,AR111,AT111,AV111,AX111,AZ111,BB111,BD111)</f>
        <v>32934</v>
      </c>
      <c r="BG111" s="165">
        <f>SUM(AG111,AI111,AK111,AM111,AO111,AQ111,AS111,AU111,AW111,AY111,BA111,BC111,BE111)</f>
        <v>33781.899999999994</v>
      </c>
      <c r="BI111" s="131" t="s">
        <v>25</v>
      </c>
      <c r="BJ111" s="123">
        <f>B111/B126</f>
        <v>4.8867396284041742E-2</v>
      </c>
      <c r="BK111" s="124">
        <f t="shared" ref="BK111" si="484">C111/C126</f>
        <v>4.4076376554174068E-2</v>
      </c>
      <c r="BL111" s="125">
        <f t="shared" ref="BL111" si="485">D111/D126</f>
        <v>5.0372362432767895E-2</v>
      </c>
      <c r="BM111" s="126">
        <f t="shared" ref="BM111" si="486">E111/E126</f>
        <v>4.1702525405085004E-2</v>
      </c>
      <c r="BN111" s="123">
        <f t="shared" ref="BN111" si="487">F111/F126</f>
        <v>5.3517110266159698E-2</v>
      </c>
      <c r="BO111" s="124">
        <f t="shared" ref="BO111" si="488">G111/G126</f>
        <v>3.2860552739036951E-2</v>
      </c>
      <c r="BP111" s="125">
        <f t="shared" ref="BP111" si="489">H111/H126</f>
        <v>6.2770029773230956E-2</v>
      </c>
      <c r="BQ111" s="126">
        <f t="shared" ref="BQ111" si="490">I111/I126</f>
        <v>4.2048447170420826E-2</v>
      </c>
      <c r="BR111" s="123">
        <f t="shared" ref="BR111" si="491">J111/J126</f>
        <v>4.7069160286180495E-2</v>
      </c>
      <c r="BS111" s="124">
        <f t="shared" ref="BS111" si="492">K111/K126</f>
        <v>4.5222165036884532E-2</v>
      </c>
      <c r="BT111" s="125">
        <f t="shared" ref="BT111" si="493">L111/L126</f>
        <v>3.2516199547193377E-2</v>
      </c>
      <c r="BU111" s="123">
        <f t="shared" ref="BU111" si="494">M111/M126</f>
        <v>6.2240286941921852E-2</v>
      </c>
      <c r="BV111" s="127">
        <f t="shared" ref="BV111" si="495">N111/N126</f>
        <v>3.9845464520848577E-2</v>
      </c>
      <c r="BW111" s="128">
        <f t="shared" ref="BW111" si="496">O111/O126</f>
        <v>5.1263844584549842E-2</v>
      </c>
      <c r="BX111" s="123">
        <f t="shared" ref="BX111" si="497">P111/P126</f>
        <v>4.1204569055036347E-2</v>
      </c>
      <c r="BY111" s="124">
        <f t="shared" ref="BY111" si="498">Q111/Q126</f>
        <v>4.0316334272061778E-2</v>
      </c>
      <c r="BZ111" s="125">
        <f t="shared" ref="BZ111" si="499">R111/R126</f>
        <v>4.6494880866652058E-2</v>
      </c>
      <c r="CA111" s="126">
        <f t="shared" ref="CA111" si="500">S111/S126</f>
        <v>4.6120487748831158E-2</v>
      </c>
      <c r="CB111" s="123">
        <f t="shared" ref="CB111" si="501">T111/T126</f>
        <v>3.1405126127038802E-2</v>
      </c>
      <c r="CC111" s="124">
        <f t="shared" ref="CC111" si="502">U111/U126</f>
        <v>4.2661963256097106E-2</v>
      </c>
      <c r="CD111" s="125">
        <f t="shared" ref="CD111" si="503">V111/V126</f>
        <v>2.9937194696441034E-2</v>
      </c>
      <c r="CE111" s="126">
        <f t="shared" ref="CE111" si="504">W111/W126</f>
        <v>5.4588797486307801E-2</v>
      </c>
      <c r="CF111" s="123">
        <f t="shared" ref="CF111" si="505">X111/X126</f>
        <v>4.0728134919117365E-2</v>
      </c>
      <c r="CG111" s="124">
        <f t="shared" ref="CG111" si="506">Y111/Y126</f>
        <v>4.4048560398158056E-2</v>
      </c>
      <c r="CH111" s="125">
        <f t="shared" ref="CH111" si="507">Z111/Z126</f>
        <v>5.2716062894458432E-2</v>
      </c>
      <c r="CI111" s="123">
        <f t="shared" ref="CI111" si="508">AA111/AA126</f>
        <v>5.1019277233063161E-2</v>
      </c>
      <c r="CJ111" s="129">
        <f t="shared" ref="CJ111" si="509">AB111/AB126</f>
        <v>4.6267494106298136E-2</v>
      </c>
      <c r="CK111" s="130">
        <f t="shared" ref="CK111" si="510">AC111/AC126</f>
        <v>4.7137283696543027E-2</v>
      </c>
    </row>
    <row r="112" spans="1:89" ht="13.8" thickBot="1" x14ac:dyDescent="0.3">
      <c r="A112" s="139" t="s">
        <v>26</v>
      </c>
      <c r="B112" s="194">
        <v>1648</v>
      </c>
      <c r="C112" s="188">
        <v>1430.7</v>
      </c>
      <c r="D112" s="189">
        <v>829</v>
      </c>
      <c r="E112" s="190">
        <v>711.3</v>
      </c>
      <c r="F112" s="187">
        <v>1304</v>
      </c>
      <c r="G112" s="191">
        <v>869.4</v>
      </c>
      <c r="H112" s="189">
        <v>2257</v>
      </c>
      <c r="I112" s="190">
        <v>1832.9</v>
      </c>
      <c r="J112" s="187">
        <v>339</v>
      </c>
      <c r="K112" s="188">
        <v>401.2</v>
      </c>
      <c r="L112" s="189">
        <v>928</v>
      </c>
      <c r="M112" s="187">
        <v>1370.6</v>
      </c>
      <c r="N112" s="192">
        <v>1673</v>
      </c>
      <c r="O112" s="195">
        <v>1978.8</v>
      </c>
      <c r="P112" s="187">
        <v>941</v>
      </c>
      <c r="Q112" s="188">
        <v>999.4</v>
      </c>
      <c r="R112" s="189">
        <v>1497</v>
      </c>
      <c r="S112" s="190">
        <v>1336.6</v>
      </c>
      <c r="T112" s="187">
        <v>328</v>
      </c>
      <c r="U112" s="191">
        <v>422.2</v>
      </c>
      <c r="V112" s="189">
        <v>947</v>
      </c>
      <c r="W112" s="196">
        <v>1523.8</v>
      </c>
      <c r="X112" s="187">
        <v>938</v>
      </c>
      <c r="Y112" s="191">
        <v>681.2</v>
      </c>
      <c r="Z112" s="189">
        <v>2520</v>
      </c>
      <c r="AA112" s="187">
        <v>2560.1</v>
      </c>
      <c r="AB112" s="162">
        <f t="shared" si="232"/>
        <v>16149</v>
      </c>
      <c r="AC112" s="165">
        <f t="shared" si="263"/>
        <v>16118.2</v>
      </c>
      <c r="AE112" s="254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26</v>
      </c>
      <c r="BJ112" s="123">
        <f>B112/B126</f>
        <v>4.1944515143802492E-2</v>
      </c>
      <c r="BK112" s="124">
        <f t="shared" ref="BK112" si="511">C112/C126</f>
        <v>4.2353463587921851E-2</v>
      </c>
      <c r="BL112" s="125">
        <f t="shared" ref="BL112" si="512">D112/D126</f>
        <v>4.2873396772858917E-2</v>
      </c>
      <c r="BM112" s="126">
        <f t="shared" ref="BM112" si="513">E112/E126</f>
        <v>4.053984737001088E-2</v>
      </c>
      <c r="BN112" s="123">
        <f t="shared" ref="BN112" si="514">F112/F126</f>
        <v>4.1318124207858048E-2</v>
      </c>
      <c r="BO112" s="124">
        <f t="shared" ref="BO112" si="515">G112/G126</f>
        <v>3.4300593770343051E-2</v>
      </c>
      <c r="BP112" s="125">
        <f t="shared" ref="BP112" si="516">H112/H126</f>
        <v>5.0524949072104947E-2</v>
      </c>
      <c r="BQ112" s="126">
        <f t="shared" ref="BQ112" si="517">I112/I126</f>
        <v>3.9211701255998141E-2</v>
      </c>
      <c r="BR112" s="123">
        <f t="shared" ref="BR112" si="518">J112/J126</f>
        <v>4.2550520898707166E-2</v>
      </c>
      <c r="BS112" s="124">
        <f t="shared" ref="BS112" si="519">K112/K126</f>
        <v>4.5885514953965791E-2</v>
      </c>
      <c r="BT112" s="125">
        <f t="shared" ref="BT112" si="520">L112/L126</f>
        <v>3.6224529627605591E-2</v>
      </c>
      <c r="BU112" s="123">
        <f t="shared" ref="BU112" si="521">M112/M126</f>
        <v>4.6116627355713098E-2</v>
      </c>
      <c r="BV112" s="127">
        <f t="shared" ref="BV112" si="522">N112/N126</f>
        <v>3.8245245062179953E-2</v>
      </c>
      <c r="BW112" s="128">
        <f t="shared" ref="BW112" si="523">O112/O126</f>
        <v>4.2449217752817188E-2</v>
      </c>
      <c r="BX112" s="123">
        <f t="shared" ref="BX112" si="524">P112/P126</f>
        <v>3.9086188992731051E-2</v>
      </c>
      <c r="BY112" s="124">
        <f t="shared" ref="BY112" si="525">Q112/Q126</f>
        <v>3.9696694060589691E-2</v>
      </c>
      <c r="BZ112" s="125">
        <f t="shared" ref="BZ112" si="526">R112/R126</f>
        <v>4.6870597075675507E-2</v>
      </c>
      <c r="CA112" s="126">
        <f t="shared" ref="CA112" si="527">S112/S126</f>
        <v>3.9376968332857053E-2</v>
      </c>
      <c r="CB112" s="123">
        <f t="shared" ref="CB112" si="528">T112/T126</f>
        <v>3.3228649579576539E-2</v>
      </c>
      <c r="CC112" s="124">
        <f t="shared" ref="CC112" si="529">U112/U126</f>
        <v>3.7800379615370826E-2</v>
      </c>
      <c r="CD112" s="125">
        <f t="shared" ref="CD112" si="530">V112/V126</f>
        <v>3.3042568039078853E-2</v>
      </c>
      <c r="CE112" s="126">
        <f t="shared" ref="CE112" si="531">W112/W126</f>
        <v>4.1562111326889091E-2</v>
      </c>
      <c r="CF112" s="123">
        <f t="shared" ref="CF112" si="532">X112/X126</f>
        <v>3.587135263298788E-2</v>
      </c>
      <c r="CG112" s="124">
        <f t="shared" ref="CG112" si="533">Y112/Y126</f>
        <v>3.9606493325270942E-2</v>
      </c>
      <c r="CH112" s="125">
        <f t="shared" ref="CH112" si="534">Z112/Z126</f>
        <v>4.5966947575790743E-2</v>
      </c>
      <c r="CI112" s="123">
        <f t="shared" ref="CI112" si="535">AA112/AA126</f>
        <v>4.7289808705418178E-2</v>
      </c>
      <c r="CJ112" s="129">
        <f t="shared" ref="CJ112" si="536">AB112/AB126</f>
        <v>4.1653125338533201E-2</v>
      </c>
      <c r="CK112" s="130">
        <f t="shared" ref="CK112" si="537">AC112/AC126</f>
        <v>4.1672462336762472E-2</v>
      </c>
    </row>
    <row r="113" spans="1:89" ht="14.4" thickTop="1" thickBot="1" x14ac:dyDescent="0.3">
      <c r="A113" s="131" t="s">
        <v>27</v>
      </c>
      <c r="B113" s="197">
        <v>1286</v>
      </c>
      <c r="C113" s="181">
        <v>1435.4</v>
      </c>
      <c r="D113" s="182">
        <v>721</v>
      </c>
      <c r="E113" s="183">
        <v>758.5</v>
      </c>
      <c r="F113" s="180">
        <v>1069</v>
      </c>
      <c r="G113" s="184">
        <v>1011.8</v>
      </c>
      <c r="H113" s="182">
        <v>2071</v>
      </c>
      <c r="I113" s="183">
        <v>2097.8000000000002</v>
      </c>
      <c r="J113" s="180">
        <v>366</v>
      </c>
      <c r="K113" s="181">
        <v>314.2</v>
      </c>
      <c r="L113" s="182">
        <v>1250</v>
      </c>
      <c r="M113" s="180">
        <v>1172.8</v>
      </c>
      <c r="N113" s="185">
        <v>1812</v>
      </c>
      <c r="O113" s="198">
        <v>1781.3</v>
      </c>
      <c r="P113" s="180">
        <v>1080</v>
      </c>
      <c r="Q113" s="181">
        <v>846.6</v>
      </c>
      <c r="R113" s="182">
        <v>1369</v>
      </c>
      <c r="S113" s="183">
        <v>1426.9</v>
      </c>
      <c r="T113" s="180">
        <v>449</v>
      </c>
      <c r="U113" s="184">
        <v>322.2</v>
      </c>
      <c r="V113" s="182">
        <v>1198</v>
      </c>
      <c r="W113" s="199">
        <v>1395.1</v>
      </c>
      <c r="X113" s="180">
        <v>1046</v>
      </c>
      <c r="Y113" s="184">
        <v>595.4</v>
      </c>
      <c r="Z113" s="182">
        <v>2505</v>
      </c>
      <c r="AA113" s="180">
        <v>2760.1</v>
      </c>
      <c r="AB113" s="162">
        <f t="shared" si="232"/>
        <v>16222</v>
      </c>
      <c r="AC113" s="165">
        <f t="shared" si="263"/>
        <v>15918.1</v>
      </c>
      <c r="AE113" s="251" t="s">
        <v>13</v>
      </c>
      <c r="AF113" s="14">
        <f t="shared" ref="AF113:BG113" si="538">SUM(AF110:AF112)</f>
        <v>3924</v>
      </c>
      <c r="AG113" s="1">
        <f t="shared" si="538"/>
        <v>8460.7000000000007</v>
      </c>
      <c r="AH113" s="14">
        <f t="shared" si="538"/>
        <v>2861</v>
      </c>
      <c r="AI113" s="1">
        <f t="shared" si="538"/>
        <v>3107.4</v>
      </c>
      <c r="AJ113" s="14">
        <f t="shared" si="538"/>
        <v>3060</v>
      </c>
      <c r="AK113" s="1">
        <f t="shared" si="538"/>
        <v>5767.7</v>
      </c>
      <c r="AL113" s="14">
        <f t="shared" si="538"/>
        <v>5307</v>
      </c>
      <c r="AM113" s="1">
        <f t="shared" si="538"/>
        <v>10436.799999999999</v>
      </c>
      <c r="AN113" s="14">
        <f t="shared" si="538"/>
        <v>2133</v>
      </c>
      <c r="AO113" s="1">
        <f t="shared" si="538"/>
        <v>636.29999999999995</v>
      </c>
      <c r="AP113" s="14">
        <f t="shared" si="538"/>
        <v>7486</v>
      </c>
      <c r="AQ113" s="1">
        <f t="shared" si="538"/>
        <v>1892</v>
      </c>
      <c r="AR113" s="14">
        <f t="shared" si="538"/>
        <v>9398</v>
      </c>
      <c r="AS113" s="1">
        <f t="shared" si="538"/>
        <v>5509.2999999999993</v>
      </c>
      <c r="AT113" s="14">
        <f t="shared" si="538"/>
        <v>4533</v>
      </c>
      <c r="AU113" s="1">
        <f t="shared" si="538"/>
        <v>4321.6000000000004</v>
      </c>
      <c r="AV113" s="14">
        <f t="shared" si="538"/>
        <v>4505</v>
      </c>
      <c r="AW113" s="1">
        <f t="shared" si="538"/>
        <v>6773.6</v>
      </c>
      <c r="AX113" s="14">
        <f t="shared" si="538"/>
        <v>3416</v>
      </c>
      <c r="AY113" s="1">
        <f t="shared" si="538"/>
        <v>720.3</v>
      </c>
      <c r="AZ113" s="14">
        <f t="shared" si="538"/>
        <v>8070</v>
      </c>
      <c r="BA113" s="1">
        <f t="shared" si="538"/>
        <v>4040.8</v>
      </c>
      <c r="BB113" s="14">
        <f t="shared" si="538"/>
        <v>5382</v>
      </c>
      <c r="BC113" s="1">
        <f t="shared" si="538"/>
        <v>1881.6999999999998</v>
      </c>
      <c r="BD113" s="14">
        <f t="shared" si="538"/>
        <v>6803</v>
      </c>
      <c r="BE113" s="1">
        <f t="shared" si="538"/>
        <v>10811.7</v>
      </c>
      <c r="BF113" s="166">
        <f t="shared" si="538"/>
        <v>66878</v>
      </c>
      <c r="BG113" s="167">
        <f t="shared" si="538"/>
        <v>64359.9</v>
      </c>
      <c r="BI113" s="131" t="s">
        <v>27</v>
      </c>
      <c r="BJ113" s="123">
        <f>B113/B126</f>
        <v>3.2730974802748794E-2</v>
      </c>
      <c r="BK113" s="124">
        <f t="shared" ref="BK113" si="539">C113/C126</f>
        <v>4.2492599171107169E-2</v>
      </c>
      <c r="BL113" s="125">
        <f t="shared" ref="BL113" si="540">D113/D126</f>
        <v>3.7287960281340501E-2</v>
      </c>
      <c r="BM113" s="126">
        <f t="shared" ref="BM113" si="541">E113/E126</f>
        <v>4.3229965176652965E-2</v>
      </c>
      <c r="BN113" s="123">
        <f t="shared" ref="BN113" si="542">F113/F126</f>
        <v>3.387198986058302E-2</v>
      </c>
      <c r="BO113" s="124">
        <f t="shared" ref="BO113" si="543">G113/G126</f>
        <v>3.9918726451383821E-2</v>
      </c>
      <c r="BP113" s="125">
        <f t="shared" ref="BP113" si="544">H113/H126</f>
        <v>4.636117391596338E-2</v>
      </c>
      <c r="BQ113" s="126">
        <f t="shared" ref="BQ113" si="545">I113/I126</f>
        <v>4.4878775107661577E-2</v>
      </c>
      <c r="BR113" s="123">
        <f t="shared" ref="BR113" si="546">J113/J126</f>
        <v>4.5939500439312164E-2</v>
      </c>
      <c r="BS113" s="124">
        <f t="shared" ref="BS113" si="547">K113/K126</f>
        <v>3.5935266197746889E-2</v>
      </c>
      <c r="BT113" s="125">
        <f t="shared" ref="BT113" si="548">L113/L126</f>
        <v>4.8793816847529078E-2</v>
      </c>
      <c r="BU113" s="123">
        <f t="shared" ref="BU113" si="549">M113/M126</f>
        <v>3.9461243661739621E-2</v>
      </c>
      <c r="BV113" s="127">
        <f t="shared" ref="BV113" si="550">N113/N126</f>
        <v>4.1422823701536209E-2</v>
      </c>
      <c r="BW113" s="128">
        <f t="shared" ref="BW113" si="551">O113/O126</f>
        <v>3.8212447737564811E-2</v>
      </c>
      <c r="BX113" s="123">
        <f t="shared" ref="BX113" si="552">P113/P126</f>
        <v>4.4859813084112146E-2</v>
      </c>
      <c r="BY113" s="124">
        <f t="shared" ref="BY113" si="553">Q113/Q126</f>
        <v>3.3627397630273399E-2</v>
      </c>
      <c r="BZ113" s="125">
        <f t="shared" ref="BZ113" si="554">R113/R126</f>
        <v>4.2862957512758697E-2</v>
      </c>
      <c r="CA113" s="126">
        <f t="shared" ref="CA113" si="555">S113/S126</f>
        <v>4.2037255808883539E-2</v>
      </c>
      <c r="CB113" s="123">
        <f t="shared" ref="CB113" si="556">T113/T126</f>
        <v>4.5486779454969102E-2</v>
      </c>
      <c r="CC113" s="124">
        <f t="shared" ref="CC113" si="557">U113/U126</f>
        <v>2.884718690685097E-2</v>
      </c>
      <c r="CD113" s="125">
        <f t="shared" ref="CD113" si="558">V113/V126</f>
        <v>4.180041870202373E-2</v>
      </c>
      <c r="CE113" s="126">
        <f t="shared" ref="CE113" si="559">W113/W126</f>
        <v>3.8051779440965328E-2</v>
      </c>
      <c r="CF113" s="123">
        <f t="shared" ref="CF113" si="560">X113/X126</f>
        <v>4.0001529695208232E-2</v>
      </c>
      <c r="CG113" s="124">
        <f t="shared" ref="CG113" si="561">Y113/Y126</f>
        <v>3.461788920414903E-2</v>
      </c>
      <c r="CH113" s="125">
        <f t="shared" ref="CH113" si="562">Z113/Z126</f>
        <v>4.5693334792601507E-2</v>
      </c>
      <c r="CI113" s="123">
        <f t="shared" ref="CI113" si="563">AA113/AA126</f>
        <v>5.0984180699122965E-2</v>
      </c>
      <c r="CJ113" s="129">
        <f t="shared" ref="CJ113" si="564">AB113/AB126</f>
        <v>4.1841414282103265E-2</v>
      </c>
      <c r="CK113" s="130">
        <f t="shared" ref="CK113" si="565">AC113/AC126</f>
        <v>4.1155117986054195E-2</v>
      </c>
    </row>
    <row r="114" spans="1:89" ht="13.8" thickTop="1" x14ac:dyDescent="0.25">
      <c r="A114" s="139" t="s">
        <v>28</v>
      </c>
      <c r="B114" s="194">
        <v>1434</v>
      </c>
      <c r="C114" s="188">
        <v>1991.9</v>
      </c>
      <c r="D114" s="189">
        <v>834</v>
      </c>
      <c r="E114" s="190">
        <v>795.3</v>
      </c>
      <c r="F114" s="187">
        <v>1087</v>
      </c>
      <c r="G114" s="191">
        <v>1430.6</v>
      </c>
      <c r="H114" s="189">
        <v>1999</v>
      </c>
      <c r="I114" s="190">
        <v>2634.1</v>
      </c>
      <c r="J114" s="187">
        <v>568</v>
      </c>
      <c r="K114" s="188">
        <v>298.10000000000002</v>
      </c>
      <c r="L114" s="189">
        <v>1826</v>
      </c>
      <c r="M114" s="187">
        <v>943.4</v>
      </c>
      <c r="N114" s="192">
        <v>2428</v>
      </c>
      <c r="O114" s="195">
        <v>1778.7</v>
      </c>
      <c r="P114" s="187">
        <v>1213</v>
      </c>
      <c r="Q114" s="188">
        <v>992.3</v>
      </c>
      <c r="R114" s="189">
        <v>1392</v>
      </c>
      <c r="S114" s="190">
        <v>1823.6</v>
      </c>
      <c r="T114" s="187">
        <v>538</v>
      </c>
      <c r="U114" s="191">
        <v>264.10000000000002</v>
      </c>
      <c r="V114" s="189">
        <v>1696</v>
      </c>
      <c r="W114" s="196">
        <v>1376.5</v>
      </c>
      <c r="X114" s="187">
        <v>1256</v>
      </c>
      <c r="Y114" s="191">
        <v>521.20000000000005</v>
      </c>
      <c r="Z114" s="189">
        <v>2473</v>
      </c>
      <c r="AA114" s="187">
        <v>3100.2</v>
      </c>
      <c r="AB114" s="162">
        <f t="shared" si="232"/>
        <v>18744</v>
      </c>
      <c r="AC114" s="165">
        <f t="shared" si="263"/>
        <v>17950</v>
      </c>
      <c r="BI114" s="139" t="s">
        <v>28</v>
      </c>
      <c r="BJ114" s="123">
        <f>B114/B126</f>
        <v>3.6497836599643674E-2</v>
      </c>
      <c r="BK114" s="124">
        <f t="shared" ref="BK114" si="566">C114/C126</f>
        <v>5.8966844286560099E-2</v>
      </c>
      <c r="BL114" s="125">
        <f t="shared" ref="BL114" si="567">D114/D126</f>
        <v>4.3131981795614401E-2</v>
      </c>
      <c r="BM114" s="126">
        <f t="shared" ref="BM114" si="568">E114/E126</f>
        <v>4.5327345161492553E-2</v>
      </c>
      <c r="BN114" s="123">
        <f t="shared" ref="BN114" si="569">F114/F126</f>
        <v>3.444233206590621E-2</v>
      </c>
      <c r="BO114" s="124">
        <f t="shared" ref="BO114" si="570">G114/G126</f>
        <v>5.644171779141105E-2</v>
      </c>
      <c r="BP114" s="125">
        <f t="shared" ref="BP114" si="571">H114/H126</f>
        <v>4.4749389984553738E-2</v>
      </c>
      <c r="BQ114" s="126">
        <f t="shared" ref="BQ114" si="572">I114/I126</f>
        <v>5.6351978983264057E-2</v>
      </c>
      <c r="BR114" s="123">
        <f t="shared" ref="BR114" si="573">J114/J126</f>
        <v>7.129408811346806E-2</v>
      </c>
      <c r="BS114" s="124">
        <f t="shared" ref="BS114" si="574">K114/K126</f>
        <v>3.4093898324469601E-2</v>
      </c>
      <c r="BT114" s="125">
        <f t="shared" ref="BT114" si="575">L114/L126</f>
        <v>7.1278007650870487E-2</v>
      </c>
      <c r="BU114" s="123">
        <f t="shared" ref="BU114" si="576">M114/M126</f>
        <v>3.1742613634451876E-2</v>
      </c>
      <c r="BV114" s="127">
        <f t="shared" ref="BV114" si="577">N114/N126</f>
        <v>5.5504754937820047E-2</v>
      </c>
      <c r="BW114" s="128">
        <f t="shared" ref="BW114" si="578">O114/O126</f>
        <v>3.8156672537364024E-2</v>
      </c>
      <c r="BX114" s="123">
        <f t="shared" ref="BX114" si="579">P114/P126</f>
        <v>5.0384215991692627E-2</v>
      </c>
      <c r="BY114" s="124">
        <f t="shared" ref="BY114" si="580">Q114/Q126</f>
        <v>3.9414678323317145E-2</v>
      </c>
      <c r="BZ114" s="125">
        <f t="shared" ref="BZ114" si="581">R114/R126</f>
        <v>4.3583080246720314E-2</v>
      </c>
      <c r="CA114" s="126">
        <f t="shared" ref="CA114" si="582">S114/S126</f>
        <v>5.3724255163697533E-2</v>
      </c>
      <c r="CB114" s="123">
        <f t="shared" ref="CB114" si="583">T114/T126</f>
        <v>5.4503089859183465E-2</v>
      </c>
      <c r="CC114" s="124">
        <f t="shared" ref="CC114" si="584">U114/U126</f>
        <v>2.3645381943200938E-2</v>
      </c>
      <c r="CD114" s="125">
        <f t="shared" ref="CD114" si="585">V114/V126</f>
        <v>5.9176552686671317E-2</v>
      </c>
      <c r="CE114" s="126">
        <f t="shared" ref="CE114" si="586">W114/W126</f>
        <v>3.7544458748827163E-2</v>
      </c>
      <c r="CF114" s="123">
        <f t="shared" ref="CF114" si="587">X114/X126</f>
        <v>4.8032429538414474E-2</v>
      </c>
      <c r="CG114" s="124">
        <f t="shared" ref="CG114" si="588">Y114/Y126</f>
        <v>3.0303735057444534E-2</v>
      </c>
      <c r="CH114" s="125">
        <f t="shared" ref="CH114" si="589">Z114/Z126</f>
        <v>4.510962752179782E-2</v>
      </c>
      <c r="CI114" s="123">
        <f t="shared" ref="CI114" si="590">AA114/AA126</f>
        <v>5.7266460274417959E-2</v>
      </c>
      <c r="CJ114" s="129">
        <f t="shared" ref="CJ114" si="591">AB114/AB126</f>
        <v>4.8346410387359366E-2</v>
      </c>
      <c r="CK114" s="130">
        <f t="shared" ref="CK114" si="592">AC114/AC126</f>
        <v>4.6408451250442753E-2</v>
      </c>
    </row>
    <row r="115" spans="1:89" x14ac:dyDescent="0.25">
      <c r="A115" s="131" t="s">
        <v>29</v>
      </c>
      <c r="B115" s="197">
        <v>1629</v>
      </c>
      <c r="C115" s="181">
        <v>2670.9</v>
      </c>
      <c r="D115" s="182">
        <v>1197</v>
      </c>
      <c r="E115" s="183">
        <v>1095.3</v>
      </c>
      <c r="F115" s="180">
        <v>1599</v>
      </c>
      <c r="G115" s="184">
        <v>2115.6</v>
      </c>
      <c r="H115" s="182">
        <v>2227</v>
      </c>
      <c r="I115" s="183">
        <v>3737.2</v>
      </c>
      <c r="J115" s="180">
        <v>880</v>
      </c>
      <c r="K115" s="181">
        <v>265.10000000000002</v>
      </c>
      <c r="L115" s="182">
        <v>2584</v>
      </c>
      <c r="M115" s="180">
        <v>819.3</v>
      </c>
      <c r="N115" s="185">
        <v>3443</v>
      </c>
      <c r="O115" s="198">
        <v>2190.6999999999998</v>
      </c>
      <c r="P115" s="180">
        <v>1741</v>
      </c>
      <c r="Q115" s="181">
        <v>1252.4000000000001</v>
      </c>
      <c r="R115" s="182">
        <v>1732</v>
      </c>
      <c r="S115" s="183">
        <v>2380.6999999999998</v>
      </c>
      <c r="T115" s="180">
        <v>1245</v>
      </c>
      <c r="U115" s="184">
        <v>282.10000000000002</v>
      </c>
      <c r="V115" s="182">
        <v>2496</v>
      </c>
      <c r="W115" s="199">
        <v>1647.5</v>
      </c>
      <c r="X115" s="180">
        <v>1995</v>
      </c>
      <c r="Y115" s="184">
        <v>693.2</v>
      </c>
      <c r="Z115" s="182">
        <v>2820</v>
      </c>
      <c r="AA115" s="180">
        <v>3994.1</v>
      </c>
      <c r="AB115" s="162">
        <f t="shared" si="232"/>
        <v>25588</v>
      </c>
      <c r="AC115" s="165">
        <f t="shared" si="263"/>
        <v>23144.099999999995</v>
      </c>
      <c r="BI115" s="131" t="s">
        <v>29</v>
      </c>
      <c r="BJ115" s="123">
        <f>B115/B126</f>
        <v>4.1460931534741667E-2</v>
      </c>
      <c r="BK115" s="124">
        <f t="shared" ref="BK115" si="593">C115/C126</f>
        <v>7.9067495559502668E-2</v>
      </c>
      <c r="BL115" s="125">
        <f t="shared" ref="BL115" si="594">D115/D126</f>
        <v>6.1905254447662393E-2</v>
      </c>
      <c r="BM115" s="126">
        <f t="shared" ref="BM115" si="595">E115/E126</f>
        <v>6.2425551559641392E-2</v>
      </c>
      <c r="BN115" s="123">
        <f t="shared" ref="BN115" si="596">F115/F126</f>
        <v>5.0665399239543725E-2</v>
      </c>
      <c r="BO115" s="124">
        <f t="shared" ref="BO115" si="597">G115/G126</f>
        <v>8.3467145365237819E-2</v>
      </c>
      <c r="BP115" s="125">
        <f t="shared" ref="BP115" si="598">H115/H126</f>
        <v>4.9853372434017593E-2</v>
      </c>
      <c r="BQ115" s="126">
        <f t="shared" ref="BQ115" si="599">I115/I126</f>
        <v>7.9950881081300801E-2</v>
      </c>
      <c r="BR115" s="123">
        <f t="shared" ref="BR115" si="600">J115/J126</f>
        <v>0.11045562947157023</v>
      </c>
      <c r="BS115" s="124">
        <f t="shared" ref="BS115" si="601">K115/K126</f>
        <v>3.0319666037627948E-2</v>
      </c>
      <c r="BT115" s="125">
        <f t="shared" ref="BT115" si="602">L115/L126</f>
        <v>0.10086657818721212</v>
      </c>
      <c r="BU115" s="123">
        <f t="shared" ref="BU115" si="603">M115/M126</f>
        <v>2.7567016483682868E-2</v>
      </c>
      <c r="BV115" s="127">
        <f t="shared" ref="BV115" si="604">N115/N126</f>
        <v>7.8707937088514993E-2</v>
      </c>
      <c r="BW115" s="128">
        <f t="shared" ref="BW115" si="605">O115/O126</f>
        <v>4.6994896569181627E-2</v>
      </c>
      <c r="BX115" s="123">
        <f t="shared" ref="BX115" si="606">P115/P126</f>
        <v>7.231568016614745E-2</v>
      </c>
      <c r="BY115" s="124">
        <f t="shared" ref="BY115" si="607">Q115/Q126</f>
        <v>4.9745987233822828E-2</v>
      </c>
      <c r="BZ115" s="125">
        <f t="shared" ref="BZ115" si="608">R115/R126</f>
        <v>5.4228372835718089E-2</v>
      </c>
      <c r="CA115" s="126">
        <f t="shared" ref="CA115" si="609">S115/S126</f>
        <v>7.0136726402837635E-2</v>
      </c>
      <c r="CB115" s="123">
        <f t="shared" ref="CB115" si="610">T115/T126</f>
        <v>0.12612703880052681</v>
      </c>
      <c r="CC115" s="124">
        <f t="shared" ref="CC115" si="611">U115/U126</f>
        <v>2.5256956630734514E-2</v>
      </c>
      <c r="CD115" s="125">
        <f t="shared" ref="CD115" si="612">V115/V126</f>
        <v>8.7090020935101181E-2</v>
      </c>
      <c r="CE115" s="126">
        <f t="shared" ref="CE115" si="613">W115/W126</f>
        <v>4.4936066682668183E-2</v>
      </c>
      <c r="CF115" s="123">
        <f t="shared" ref="CF115" si="614">X115/X126</f>
        <v>7.6293548510459289E-2</v>
      </c>
      <c r="CG115" s="124">
        <f t="shared" ref="CG115" si="615">Y115/Y126</f>
        <v>4.0304200195357923E-2</v>
      </c>
      <c r="CH115" s="125">
        <f t="shared" ref="CH115" si="616">Z115/Z126</f>
        <v>5.1439203239575355E-2</v>
      </c>
      <c r="CI115" s="123">
        <f t="shared" ref="CI115" si="617">AA115/AA126</f>
        <v>7.3778455900281523E-2</v>
      </c>
      <c r="CJ115" s="129">
        <f t="shared" ref="CJ115" si="618">AB115/AB126</f>
        <v>6.5999143672201846E-2</v>
      </c>
      <c r="CK115" s="130">
        <f t="shared" ref="CK115" si="619">AC115/AC126</f>
        <v>5.9837428222026291E-2</v>
      </c>
    </row>
    <row r="116" spans="1:89" x14ac:dyDescent="0.25">
      <c r="A116" s="139" t="s">
        <v>30</v>
      </c>
      <c r="B116" s="280">
        <v>1853</v>
      </c>
      <c r="C116" s="267">
        <v>4045.9</v>
      </c>
      <c r="D116" s="268">
        <v>1596</v>
      </c>
      <c r="E116" s="269">
        <v>1505.7</v>
      </c>
      <c r="F116" s="266">
        <v>1709</v>
      </c>
      <c r="G116" s="270">
        <v>2991.5</v>
      </c>
      <c r="H116" s="268">
        <v>2751</v>
      </c>
      <c r="I116" s="269">
        <v>4934.5</v>
      </c>
      <c r="J116" s="266">
        <v>1290</v>
      </c>
      <c r="K116" s="267">
        <v>324.2</v>
      </c>
      <c r="L116" s="268">
        <v>3621</v>
      </c>
      <c r="M116" s="266">
        <v>949.6</v>
      </c>
      <c r="N116" s="271">
        <v>4719</v>
      </c>
      <c r="O116" s="281">
        <v>2688.2</v>
      </c>
      <c r="P116" s="266">
        <v>2406</v>
      </c>
      <c r="Q116" s="267">
        <v>1814.8</v>
      </c>
      <c r="R116" s="268">
        <v>2242</v>
      </c>
      <c r="S116" s="269">
        <v>3172.4</v>
      </c>
      <c r="T116" s="266">
        <v>1760</v>
      </c>
      <c r="U116" s="270">
        <v>389.2</v>
      </c>
      <c r="V116" s="268">
        <v>3809</v>
      </c>
      <c r="W116" s="282">
        <v>2047</v>
      </c>
      <c r="X116" s="266">
        <v>2653</v>
      </c>
      <c r="Y116" s="270">
        <v>903.4</v>
      </c>
      <c r="Z116" s="268">
        <v>3535</v>
      </c>
      <c r="AA116" s="266">
        <v>4811.6000000000004</v>
      </c>
      <c r="AB116" s="286">
        <f t="shared" si="232"/>
        <v>33944</v>
      </c>
      <c r="AC116" s="287">
        <f t="shared" si="263"/>
        <v>30578.000000000007</v>
      </c>
      <c r="BI116" s="139" t="s">
        <v>30</v>
      </c>
      <c r="BJ116" s="123">
        <f>B116/B126</f>
        <v>4.7162127767879869E-2</v>
      </c>
      <c r="BK116" s="124">
        <f t="shared" ref="BK116" si="620">C116/C126</f>
        <v>0.11977205447010066</v>
      </c>
      <c r="BL116" s="125">
        <f t="shared" ref="BL116" si="621">D116/D126</f>
        <v>8.2540339263549853E-2</v>
      </c>
      <c r="BM116" s="126">
        <f t="shared" ref="BM116" si="622">E116/E126</f>
        <v>8.5815897912308994E-2</v>
      </c>
      <c r="BN116" s="123">
        <f t="shared" ref="BN116" si="623">F116/F126</f>
        <v>5.415082382762991E-2</v>
      </c>
      <c r="BO116" s="124">
        <f t="shared" ref="BO116" si="624">G116/G126</f>
        <v>0.11802418479869017</v>
      </c>
      <c r="BP116" s="125">
        <f t="shared" ref="BP116" si="625">H116/H126</f>
        <v>6.1583577712609971E-2</v>
      </c>
      <c r="BQ116" s="126">
        <f t="shared" ref="BQ116" si="626">I116/I126</f>
        <v>0.1055650280144704</v>
      </c>
      <c r="BR116" s="123">
        <f t="shared" ref="BR116" si="627">J116/J126</f>
        <v>0.16191791138446091</v>
      </c>
      <c r="BS116" s="124">
        <f t="shared" ref="BS116" si="628">K116/K126</f>
        <v>3.7078972951335269E-2</v>
      </c>
      <c r="BT116" s="125">
        <f t="shared" ref="BT116" si="629">L116/L126</f>
        <v>0.14134592864392223</v>
      </c>
      <c r="BU116" s="123">
        <f t="shared" ref="BU116" si="630">M116/M126</f>
        <v>3.1951225256811003E-2</v>
      </c>
      <c r="BV116" s="127">
        <f t="shared" ref="BV116" si="631">N116/N126</f>
        <v>0.10787765179224579</v>
      </c>
      <c r="BW116" s="128">
        <f t="shared" ref="BW116" si="632">O116/O126</f>
        <v>5.7667266607602158E-2</v>
      </c>
      <c r="BX116" s="123">
        <f t="shared" ref="BX116" si="633">P116/P126</f>
        <v>9.993769470404984E-2</v>
      </c>
      <c r="BY116" s="124">
        <f t="shared" ref="BY116" si="634">Q116/Q126</f>
        <v>7.2084811267918922E-2</v>
      </c>
      <c r="BZ116" s="125">
        <f t="shared" ref="BZ116" si="635">R116/R126</f>
        <v>7.0196311719214755E-2</v>
      </c>
      <c r="CA116" s="126">
        <f t="shared" ref="CA116" si="636">S116/S126</f>
        <v>9.346064218102329E-2</v>
      </c>
      <c r="CB116" s="123">
        <f t="shared" ref="CB116" si="637">T116/T126</f>
        <v>0.17830007091480093</v>
      </c>
      <c r="CC116" s="124">
        <f t="shared" ref="CC116" si="638">U116/U126</f>
        <v>3.4845826021559272E-2</v>
      </c>
      <c r="CD116" s="125">
        <f t="shared" ref="CD116" si="639">V116/V126</f>
        <v>0.1329030006978367</v>
      </c>
      <c r="CE116" s="126">
        <f t="shared" ref="CE116" si="640">W116/W126</f>
        <v>5.5832551441227174E-2</v>
      </c>
      <c r="CF116" s="123">
        <f t="shared" ref="CF116" si="641">X116/X126</f>
        <v>0.10145703468583885</v>
      </c>
      <c r="CG116" s="124">
        <f t="shared" ref="CG116" si="642">Y116/Y126</f>
        <v>5.2525698869714865E-2</v>
      </c>
      <c r="CH116" s="125">
        <f t="shared" ref="CH116" si="643">Z116/Z126</f>
        <v>6.4481412571595342E-2</v>
      </c>
      <c r="CI116" s="123">
        <f t="shared" ref="CI116" si="644">AA116/AA126</f>
        <v>8.8879201424549872E-2</v>
      </c>
      <c r="CJ116" s="129">
        <f t="shared" ref="CJ116" si="645">AB116/AB126</f>
        <v>8.7551779459481768E-2</v>
      </c>
      <c r="CK116" s="130">
        <f t="shared" ref="CK116" si="646">AC116/AC126</f>
        <v>7.9057249155211076E-2</v>
      </c>
    </row>
    <row r="117" spans="1:89" x14ac:dyDescent="0.25">
      <c r="A117" s="131" t="s">
        <v>31</v>
      </c>
      <c r="B117" s="283">
        <v>2071</v>
      </c>
      <c r="C117" s="274">
        <v>4414.8</v>
      </c>
      <c r="D117" s="275">
        <v>1265</v>
      </c>
      <c r="E117" s="276">
        <v>1601.7</v>
      </c>
      <c r="F117" s="273">
        <v>1351</v>
      </c>
      <c r="G117" s="277">
        <v>2776.2</v>
      </c>
      <c r="H117" s="275">
        <v>2556</v>
      </c>
      <c r="I117" s="276">
        <v>5502.3</v>
      </c>
      <c r="J117" s="273">
        <v>843</v>
      </c>
      <c r="K117" s="274">
        <v>312.10000000000002</v>
      </c>
      <c r="L117" s="275">
        <v>3865</v>
      </c>
      <c r="M117" s="273">
        <v>942.4</v>
      </c>
      <c r="N117" s="278">
        <v>4679</v>
      </c>
      <c r="O117" s="284">
        <v>2821.1</v>
      </c>
      <c r="P117" s="273">
        <v>2127</v>
      </c>
      <c r="Q117" s="274">
        <v>2506.8000000000002</v>
      </c>
      <c r="R117" s="275">
        <v>2263</v>
      </c>
      <c r="S117" s="276">
        <v>3601.2</v>
      </c>
      <c r="T117" s="273">
        <v>1656</v>
      </c>
      <c r="U117" s="277">
        <v>331.1</v>
      </c>
      <c r="V117" s="275">
        <v>4261</v>
      </c>
      <c r="W117" s="285">
        <v>1993.8</v>
      </c>
      <c r="X117" s="273">
        <v>2729</v>
      </c>
      <c r="Y117" s="277">
        <v>978.3</v>
      </c>
      <c r="Z117" s="275">
        <v>3268</v>
      </c>
      <c r="AA117" s="273">
        <v>6000.1</v>
      </c>
      <c r="AB117" s="286">
        <f t="shared" si="232"/>
        <v>32934</v>
      </c>
      <c r="AC117" s="287">
        <f t="shared" si="263"/>
        <v>33781.899999999994</v>
      </c>
      <c r="BI117" s="131" t="s">
        <v>31</v>
      </c>
      <c r="BJ117" s="123">
        <f>B117/B126</f>
        <v>5.2710613387630438E-2</v>
      </c>
      <c r="BK117" s="124">
        <f t="shared" ref="BK117" si="647">C117/C126</f>
        <v>0.13069271758436946</v>
      </c>
      <c r="BL117" s="125">
        <f t="shared" ref="BL117" si="648">D117/D126</f>
        <v>6.5422010757136953E-2</v>
      </c>
      <c r="BM117" s="126">
        <f t="shared" ref="BM117" si="649">E117/E126</f>
        <v>9.1287323959716629E-2</v>
      </c>
      <c r="BN117" s="123">
        <f t="shared" ref="BN117" si="650">F117/F126</f>
        <v>4.2807351077313052E-2</v>
      </c>
      <c r="BO117" s="124">
        <f t="shared" ref="BO117" si="651">G117/G126</f>
        <v>0.10952991537293118</v>
      </c>
      <c r="BP117" s="125">
        <f t="shared" ref="BP117" si="652">H117/H126</f>
        <v>5.7218329565042199E-2</v>
      </c>
      <c r="BQ117" s="126">
        <f t="shared" ref="BQ117" si="653">I117/I126</f>
        <v>0.11771211949417784</v>
      </c>
      <c r="BR117" s="123">
        <f t="shared" ref="BR117" si="654">J117/J126</f>
        <v>0.10581147232333375</v>
      </c>
      <c r="BS117" s="124">
        <f t="shared" ref="BS117" si="655">K117/K126</f>
        <v>3.5695087779493331E-2</v>
      </c>
      <c r="BT117" s="125">
        <f t="shared" ref="BT117" si="656">L117/L126</f>
        <v>0.15087048169255993</v>
      </c>
      <c r="BU117" s="123">
        <f t="shared" ref="BU117" si="657">M117/M126</f>
        <v>3.1708966598587497E-2</v>
      </c>
      <c r="BV117" s="127">
        <f t="shared" ref="BV117" si="658">N117/N126</f>
        <v>0.10696324067300658</v>
      </c>
      <c r="BW117" s="128">
        <f t="shared" ref="BW117" si="659">O117/O126</f>
        <v>6.0518237417865654E-2</v>
      </c>
      <c r="BX117" s="123">
        <f t="shared" ref="BX117" si="660">P117/P126</f>
        <v>8.8348909657320868E-2</v>
      </c>
      <c r="BY117" s="124">
        <f t="shared" ref="BY117" si="661">Q117/Q126</f>
        <v>9.9571415520398499E-2</v>
      </c>
      <c r="BZ117" s="125">
        <f t="shared" ref="BZ117" si="662">R117/R126</f>
        <v>7.0853815085005795E-2</v>
      </c>
      <c r="CA117" s="126">
        <f t="shared" ref="CA117" si="663">S117/S126</f>
        <v>0.10609332512366065</v>
      </c>
      <c r="CB117" s="123">
        <f t="shared" ref="CB117" si="664">T117/T126</f>
        <v>0.1677641576334718</v>
      </c>
      <c r="CC117" s="124">
        <f t="shared" ref="CC117" si="665">U117/U126</f>
        <v>2.9644021057909239E-2</v>
      </c>
      <c r="CD117" s="125">
        <f t="shared" ref="CD117" si="666">V117/V126</f>
        <v>0.14867411025819957</v>
      </c>
      <c r="CE117" s="126">
        <f t="shared" ref="CE117" si="667">W117/W126</f>
        <v>5.4381505160487904E-2</v>
      </c>
      <c r="CF117" s="123">
        <f t="shared" ref="CF117" si="668">X117/X126</f>
        <v>0.10436345558147539</v>
      </c>
      <c r="CG117" s="124">
        <f t="shared" ref="CG117" si="669">Y117/Y126</f>
        <v>5.6880552583841101E-2</v>
      </c>
      <c r="CH117" s="125">
        <f t="shared" ref="CH117" si="670">Z117/Z126</f>
        <v>5.961110503082704E-2</v>
      </c>
      <c r="CI117" s="123">
        <f t="shared" ref="CI117" si="671">AA117/AA126</f>
        <v>0.11083300699714059</v>
      </c>
      <c r="CJ117" s="129">
        <f t="shared" ref="CJ117" si="672">AB117/AB126</f>
        <v>8.4946685856663109E-2</v>
      </c>
      <c r="CK117" s="130">
        <f t="shared" ref="CK117" si="673">AC117/AC126</f>
        <v>8.7340705253333248E-2</v>
      </c>
    </row>
    <row r="118" spans="1:89" x14ac:dyDescent="0.25">
      <c r="A118" s="139" t="s">
        <v>32</v>
      </c>
      <c r="B118" s="194">
        <v>1848</v>
      </c>
      <c r="C118" s="188">
        <v>3794.5</v>
      </c>
      <c r="D118" s="189">
        <v>843</v>
      </c>
      <c r="E118" s="190">
        <v>1598.6</v>
      </c>
      <c r="F118" s="187">
        <v>923</v>
      </c>
      <c r="G118" s="191">
        <v>2700.1</v>
      </c>
      <c r="H118" s="189">
        <v>2183</v>
      </c>
      <c r="I118" s="190">
        <v>4795</v>
      </c>
      <c r="J118" s="187">
        <v>621</v>
      </c>
      <c r="K118" s="188">
        <v>207.1</v>
      </c>
      <c r="L118" s="189">
        <v>2599</v>
      </c>
      <c r="M118" s="187">
        <v>846.4</v>
      </c>
      <c r="N118" s="192">
        <v>3565</v>
      </c>
      <c r="O118" s="195">
        <v>2589</v>
      </c>
      <c r="P118" s="187">
        <v>1277</v>
      </c>
      <c r="Q118" s="188">
        <v>1909.7</v>
      </c>
      <c r="R118" s="189">
        <v>1785</v>
      </c>
      <c r="S118" s="190">
        <v>2494</v>
      </c>
      <c r="T118" s="187">
        <v>893</v>
      </c>
      <c r="U118" s="191">
        <v>317.10000000000002</v>
      </c>
      <c r="V118" s="189">
        <v>3262</v>
      </c>
      <c r="W118" s="196">
        <v>1591.7</v>
      </c>
      <c r="X118" s="187">
        <v>1660</v>
      </c>
      <c r="Y118" s="191">
        <v>845.2</v>
      </c>
      <c r="Z118" s="189">
        <v>2823</v>
      </c>
      <c r="AA118" s="187">
        <v>4650.6000000000004</v>
      </c>
      <c r="AB118" s="162">
        <f t="shared" si="232"/>
        <v>24282</v>
      </c>
      <c r="AC118" s="165">
        <f t="shared" si="263"/>
        <v>28339</v>
      </c>
      <c r="BI118" s="139" t="s">
        <v>32</v>
      </c>
      <c r="BJ118" s="123">
        <f>B118/B126</f>
        <v>4.7034868923390177E-2</v>
      </c>
      <c r="BK118" s="124">
        <f t="shared" ref="BK118" si="674">C118/C126</f>
        <v>0.11232978093546477</v>
      </c>
      <c r="BL118" s="125">
        <f t="shared" ref="BL118" si="675">D118/D126</f>
        <v>4.3597434836574266E-2</v>
      </c>
      <c r="BM118" s="126">
        <f t="shared" ref="BM118" si="676">E118/E126</f>
        <v>9.1110642493602415E-2</v>
      </c>
      <c r="BN118" s="123">
        <f t="shared" ref="BN118" si="677">F118/F126</f>
        <v>2.9245880861850444E-2</v>
      </c>
      <c r="BO118" s="124">
        <f t="shared" ref="BO118" si="678">G118/G126</f>
        <v>0.10652752845560533</v>
      </c>
      <c r="BP118" s="125">
        <f t="shared" ref="BP118" si="679">H118/H126</f>
        <v>4.8868393364822814E-2</v>
      </c>
      <c r="BQ118" s="126">
        <f t="shared" ref="BQ118" si="680">I118/I126</f>
        <v>0.10258066862486283</v>
      </c>
      <c r="BR118" s="123">
        <f t="shared" ref="BR118" si="681">J118/J126</f>
        <v>7.7946529433914905E-2</v>
      </c>
      <c r="BS118" s="124">
        <f t="shared" ref="BS118" si="682">K118/K126</f>
        <v>2.3686166866815343E-2</v>
      </c>
      <c r="BT118" s="125">
        <f t="shared" ref="BT118" si="683">L118/L126</f>
        <v>0.10145210398938247</v>
      </c>
      <c r="BU118" s="123">
        <f t="shared" ref="BU118" si="684">M118/M126</f>
        <v>2.8478851155607447E-2</v>
      </c>
      <c r="BV118" s="127">
        <f t="shared" ref="BV118" si="685">N118/N126</f>
        <v>8.1496891002194594E-2</v>
      </c>
      <c r="BW118" s="128">
        <f t="shared" ref="BW118" si="686">O118/O126</f>
        <v>5.5539228199941226E-2</v>
      </c>
      <c r="BX118" s="123">
        <f t="shared" ref="BX118" si="687">P118/P126</f>
        <v>5.304257528556594E-2</v>
      </c>
      <c r="BY118" s="124">
        <f t="shared" ref="BY118" si="688">Q118/Q126</f>
        <v>7.585428922104076E-2</v>
      </c>
      <c r="BZ118" s="125">
        <f t="shared" ref="BZ118" si="689">R118/R126</f>
        <v>5.588778609223833E-2</v>
      </c>
      <c r="CA118" s="126">
        <f t="shared" ref="CA118" si="690">S118/S126</f>
        <v>7.3474606480731341E-2</v>
      </c>
      <c r="CB118" s="123">
        <f t="shared" ref="CB118" si="691">T118/T126</f>
        <v>9.0467024617566616E-2</v>
      </c>
      <c r="CC118" s="124">
        <f t="shared" ref="CC118" si="692">U118/U126</f>
        <v>2.8390574078716462E-2</v>
      </c>
      <c r="CD118" s="125">
        <f t="shared" ref="CD118" si="693">V118/V126</f>
        <v>0.11381716678297278</v>
      </c>
      <c r="CE118" s="126">
        <f t="shared" ref="CE118" si="694">W118/W126</f>
        <v>4.3414104606253688E-2</v>
      </c>
      <c r="CF118" s="123">
        <f t="shared" ref="CF118" si="695">X118/X126</f>
        <v>6.3482351141535054E-2</v>
      </c>
      <c r="CG118" s="124">
        <f t="shared" ref="CG118" si="696">Y118/Y126</f>
        <v>4.9141820549793012E-2</v>
      </c>
      <c r="CH118" s="125">
        <f t="shared" ref="CH118" si="697">Z118/Z126</f>
        <v>5.1493925796213202E-2</v>
      </c>
      <c r="CI118" s="123">
        <f t="shared" ref="CI118" si="698">AA118/AA126</f>
        <v>8.590523196961751E-2</v>
      </c>
      <c r="CJ118" s="129">
        <f t="shared" ref="CJ118" si="699">AB118/AB126</f>
        <v>6.2630577092715536E-2</v>
      </c>
      <c r="CK118" s="130">
        <f t="shared" ref="CK118" si="700">AC118/AC126</f>
        <v>7.3268473536841072E-2</v>
      </c>
    </row>
    <row r="119" spans="1:89" x14ac:dyDescent="0.25">
      <c r="A119" s="131" t="s">
        <v>33</v>
      </c>
      <c r="B119" s="197">
        <v>1731</v>
      </c>
      <c r="C119" s="181">
        <v>2125.1</v>
      </c>
      <c r="D119" s="182">
        <v>564</v>
      </c>
      <c r="E119" s="183">
        <v>1050</v>
      </c>
      <c r="F119" s="180">
        <v>766</v>
      </c>
      <c r="G119" s="184">
        <v>1733.6</v>
      </c>
      <c r="H119" s="182">
        <v>1740</v>
      </c>
      <c r="I119" s="183">
        <v>2959</v>
      </c>
      <c r="J119" s="180">
        <v>437</v>
      </c>
      <c r="K119" s="181">
        <v>153.1</v>
      </c>
      <c r="L119" s="182">
        <v>1660</v>
      </c>
      <c r="M119" s="180">
        <v>729</v>
      </c>
      <c r="N119" s="185">
        <v>2356</v>
      </c>
      <c r="O119" s="198">
        <v>2022</v>
      </c>
      <c r="P119" s="180">
        <v>846</v>
      </c>
      <c r="Q119" s="181">
        <v>1400.3</v>
      </c>
      <c r="R119" s="182">
        <v>1190</v>
      </c>
      <c r="S119" s="183">
        <v>1881.5</v>
      </c>
      <c r="T119" s="180">
        <v>515</v>
      </c>
      <c r="U119" s="184">
        <v>304.3</v>
      </c>
      <c r="V119" s="182">
        <v>2269</v>
      </c>
      <c r="W119" s="199">
        <v>1265.2</v>
      </c>
      <c r="X119" s="180">
        <v>1053</v>
      </c>
      <c r="Y119" s="184">
        <v>533.5</v>
      </c>
      <c r="Z119" s="182">
        <v>2024</v>
      </c>
      <c r="AA119" s="180">
        <v>3034.5</v>
      </c>
      <c r="AB119" s="162">
        <f t="shared" si="232"/>
        <v>17151</v>
      </c>
      <c r="AC119" s="165">
        <f t="shared" si="263"/>
        <v>19191.099999999999</v>
      </c>
      <c r="BI119" s="131" t="s">
        <v>33</v>
      </c>
      <c r="BJ119" s="123">
        <f>B119/B126</f>
        <v>4.4057011962331381E-2</v>
      </c>
      <c r="BK119" s="124">
        <f t="shared" ref="BK119" si="701">C119/C126</f>
        <v>6.2910005920663106E-2</v>
      </c>
      <c r="BL119" s="125">
        <f t="shared" ref="BL119" si="702">D119/D126</f>
        <v>2.9168390566818369E-2</v>
      </c>
      <c r="BM119" s="126">
        <f t="shared" ref="BM119" si="703">E119/E126</f>
        <v>5.9843722393520919E-2</v>
      </c>
      <c r="BN119" s="123">
        <f t="shared" ref="BN119" si="704">F119/F126</f>
        <v>2.4271229404309251E-2</v>
      </c>
      <c r="BO119" s="124">
        <f t="shared" ref="BO119" si="705">G119/G126</f>
        <v>6.8396031010198657E-2</v>
      </c>
      <c r="BP119" s="125">
        <f t="shared" ref="BP119" si="706">H119/H126</f>
        <v>3.8951445009066284E-2</v>
      </c>
      <c r="BQ119" s="126">
        <f t="shared" ref="BQ119" si="707">I119/I126</f>
        <v>6.3302648271317846E-2</v>
      </c>
      <c r="BR119" s="123">
        <f t="shared" ref="BR119" si="708">J119/J126</f>
        <v>5.485126145349567E-2</v>
      </c>
      <c r="BS119" s="124">
        <f t="shared" ref="BS119" si="709">K119/K126</f>
        <v>1.7510150397438091E-2</v>
      </c>
      <c r="BT119" s="125">
        <f t="shared" ref="BT119" si="710">L119/L126</f>
        <v>6.4798188773518617E-2</v>
      </c>
      <c r="BU119" s="123">
        <f t="shared" ref="BU119" si="711">M119/M126</f>
        <v>2.4528689145129762E-2</v>
      </c>
      <c r="BV119" s="127">
        <f t="shared" ref="BV119" si="712">N119/N126</f>
        <v>5.3858814923189467E-2</v>
      </c>
      <c r="BW119" s="128">
        <f t="shared" ref="BW119" si="713">O119/O126</f>
        <v>4.3375944156153402E-2</v>
      </c>
      <c r="BX119" s="123">
        <f t="shared" ref="BX119" si="714">P119/P126</f>
        <v>3.5140186915887849E-2</v>
      </c>
      <c r="BY119" s="124">
        <f t="shared" ref="BY119" si="715">Q119/Q126</f>
        <v>5.5620653084894681E-2</v>
      </c>
      <c r="BZ119" s="125">
        <f t="shared" ref="BZ119" si="716">R119/R126</f>
        <v>3.7258524061492222E-2</v>
      </c>
      <c r="CA119" s="126">
        <f t="shared" ref="CA119" si="717">S119/S126</f>
        <v>5.5430020887528471E-2</v>
      </c>
      <c r="CB119" s="123">
        <f t="shared" ref="CB119" si="718">T119/T126</f>
        <v>5.2173032114274133E-2</v>
      </c>
      <c r="CC119" s="124">
        <f t="shared" ref="CC119" si="719">U119/U126</f>
        <v>2.7244565412025919E-2</v>
      </c>
      <c r="CD119" s="125">
        <f t="shared" ref="CD119" si="720">V119/V126</f>
        <v>7.9169574319609207E-2</v>
      </c>
      <c r="CE119" s="126">
        <f t="shared" ref="CE119" si="721">W119/W126</f>
        <v>3.4508717187806848E-2</v>
      </c>
      <c r="CF119" s="123">
        <f t="shared" ref="CF119" si="722">X119/X126</f>
        <v>4.0269226356648438E-2</v>
      </c>
      <c r="CG119" s="124">
        <f t="shared" ref="CG119" si="723">Y119/Y126</f>
        <v>3.1018884599283685E-2</v>
      </c>
      <c r="CH119" s="125">
        <f t="shared" ref="CH119" si="724">Z119/Z126</f>
        <v>3.6919484878333513E-2</v>
      </c>
      <c r="CI119" s="123">
        <f t="shared" ref="CI119" si="725">AA119/AA126</f>
        <v>5.6052859074485942E-2</v>
      </c>
      <c r="CJ119" s="129">
        <f t="shared" ref="CJ119" si="726">AB119/AB126</f>
        <v>4.4237584536577064E-2</v>
      </c>
      <c r="CK119" s="130">
        <f t="shared" ref="CK119" si="727">AC119/AC126</f>
        <v>4.9617227230772804E-2</v>
      </c>
    </row>
    <row r="120" spans="1:89" x14ac:dyDescent="0.25">
      <c r="A120" s="139" t="s">
        <v>34</v>
      </c>
      <c r="B120" s="194">
        <v>644</v>
      </c>
      <c r="C120" s="188">
        <v>1535.4</v>
      </c>
      <c r="D120" s="189">
        <v>269</v>
      </c>
      <c r="E120" s="190">
        <v>847.6</v>
      </c>
      <c r="F120" s="187">
        <v>338</v>
      </c>
      <c r="G120" s="191">
        <v>1416.2</v>
      </c>
      <c r="H120" s="189">
        <v>950</v>
      </c>
      <c r="I120" s="190">
        <v>2171.9</v>
      </c>
      <c r="J120" s="187">
        <v>366</v>
      </c>
      <c r="K120" s="188">
        <v>96.1</v>
      </c>
      <c r="L120" s="189">
        <v>1100</v>
      </c>
      <c r="M120" s="187">
        <v>560.5</v>
      </c>
      <c r="N120" s="192">
        <v>1782</v>
      </c>
      <c r="O120" s="195">
        <v>1614.3</v>
      </c>
      <c r="P120" s="187">
        <v>636</v>
      </c>
      <c r="Q120" s="188">
        <v>1055.8</v>
      </c>
      <c r="R120" s="189">
        <v>898</v>
      </c>
      <c r="S120" s="190">
        <v>1429.1</v>
      </c>
      <c r="T120" s="187">
        <v>333</v>
      </c>
      <c r="U120" s="191">
        <v>245.2</v>
      </c>
      <c r="V120" s="189">
        <v>2340</v>
      </c>
      <c r="W120" s="196">
        <v>858.8</v>
      </c>
      <c r="X120" s="187">
        <v>609</v>
      </c>
      <c r="Y120" s="191">
        <v>396.3</v>
      </c>
      <c r="Z120" s="189">
        <v>1307</v>
      </c>
      <c r="AA120" s="187">
        <v>2045.7</v>
      </c>
      <c r="AB120" s="162">
        <f t="shared" si="232"/>
        <v>11572</v>
      </c>
      <c r="AC120" s="165">
        <f t="shared" si="263"/>
        <v>14272.9</v>
      </c>
      <c r="BI120" s="139" t="s">
        <v>34</v>
      </c>
      <c r="BJ120" s="123">
        <f>B120/B126</f>
        <v>1.6390939170272335E-2</v>
      </c>
      <c r="BK120" s="124">
        <f t="shared" ref="BK120" si="728">C120/C126</f>
        <v>4.5452930728241567E-2</v>
      </c>
      <c r="BL120" s="125">
        <f t="shared" ref="BL120" si="729">D120/D126</f>
        <v>1.3911874224244931E-2</v>
      </c>
      <c r="BM120" s="126">
        <f t="shared" ref="BM120" si="730">E120/E126</f>
        <v>4.8308132476903173E-2</v>
      </c>
      <c r="BN120" s="123">
        <f t="shared" ref="BN120" si="731">F120/F126</f>
        <v>1.0709759188846641E-2</v>
      </c>
      <c r="BO120" s="124">
        <f t="shared" ref="BO120" si="732">G120/G126</f>
        <v>5.5873592014676593E-2</v>
      </c>
      <c r="BP120" s="125">
        <f t="shared" ref="BP120" si="733">H120/H126</f>
        <v>2.1266593539432742E-2</v>
      </c>
      <c r="BQ120" s="126">
        <f t="shared" ref="BQ120" si="734">I120/I126</f>
        <v>4.6464015471603663E-2</v>
      </c>
      <c r="BR120" s="123">
        <f t="shared" ref="BR120" si="735">J120/J126</f>
        <v>4.5939500439312164E-2</v>
      </c>
      <c r="BS120" s="124">
        <f t="shared" ref="BS120" si="736">K120/K126</f>
        <v>1.0991021901984328E-2</v>
      </c>
      <c r="BT120" s="125">
        <f t="shared" ref="BT120" si="737">L120/L126</f>
        <v>4.293855882582559E-2</v>
      </c>
      <c r="BU120" s="123">
        <f t="shared" ref="BU120" si="738">M120/M126</f>
        <v>1.8859163601982483E-2</v>
      </c>
      <c r="BV120" s="127">
        <f t="shared" ref="BV120" si="739">N120/N126</f>
        <v>4.0737015362106804E-2</v>
      </c>
      <c r="BW120" s="128">
        <f t="shared" ref="BW120" si="740">O120/O126</f>
        <v>3.4629963724667874E-2</v>
      </c>
      <c r="BX120" s="123">
        <f t="shared" ref="BX120" si="741">P120/P126</f>
        <v>2.6417445482866043E-2</v>
      </c>
      <c r="BY120" s="124">
        <f t="shared" ref="BY120" si="742">Q120/Q126</f>
        <v>4.1936931748219532E-2</v>
      </c>
      <c r="BZ120" s="125">
        <f t="shared" ref="BZ120" si="743">R120/R126</f>
        <v>2.8116096308588245E-2</v>
      </c>
      <c r="CA120" s="126">
        <f t="shared" ref="CA120" si="744">S120/S126</f>
        <v>4.2102069014279528E-2</v>
      </c>
      <c r="CB120" s="123">
        <f t="shared" ref="CB120" si="745">T120/T126</f>
        <v>3.3735183871948134E-2</v>
      </c>
      <c r="CC120" s="124">
        <f t="shared" ref="CC120" si="746">U120/U126</f>
        <v>2.1953228521290682E-2</v>
      </c>
      <c r="CD120" s="125">
        <f t="shared" ref="CD120" si="747">V120/V126</f>
        <v>8.1646894626657363E-2</v>
      </c>
      <c r="CE120" s="126">
        <f t="shared" ref="CE120" si="748">W120/W126</f>
        <v>2.3424032817648214E-2</v>
      </c>
      <c r="CF120" s="123">
        <f t="shared" ref="CF120" si="749">X120/X126</f>
        <v>2.3289609545298098E-2</v>
      </c>
      <c r="CG120" s="124">
        <f t="shared" ref="CG120" si="750">Y120/Y126</f>
        <v>2.3041769384622539E-2</v>
      </c>
      <c r="CH120" s="125">
        <f t="shared" ref="CH120" si="751">Z120/Z126</f>
        <v>2.3840793841888294E-2</v>
      </c>
      <c r="CI120" s="123">
        <f t="shared" ref="CI120" si="752">AA120/AA126</f>
        <v>3.7787883937609457E-2</v>
      </c>
      <c r="CJ120" s="129">
        <f t="shared" ref="CJ120" si="753">AB120/AB126</f>
        <v>2.9847666506750029E-2</v>
      </c>
      <c r="CK120" s="130">
        <f t="shared" ref="CK120" si="754">AC120/AC126</f>
        <v>3.6901570131055397E-2</v>
      </c>
    </row>
    <row r="121" spans="1:89" x14ac:dyDescent="0.25">
      <c r="A121" s="131" t="s">
        <v>35</v>
      </c>
      <c r="B121" s="197">
        <v>0</v>
      </c>
      <c r="C121" s="181">
        <v>679.3</v>
      </c>
      <c r="D121" s="182">
        <v>3</v>
      </c>
      <c r="E121" s="183">
        <v>445.8</v>
      </c>
      <c r="F121" s="180">
        <v>9</v>
      </c>
      <c r="G121" s="184">
        <v>672.1</v>
      </c>
      <c r="H121" s="182">
        <v>64</v>
      </c>
      <c r="I121" s="183">
        <v>806.6</v>
      </c>
      <c r="J121" s="180">
        <v>60</v>
      </c>
      <c r="K121" s="181">
        <v>29.1</v>
      </c>
      <c r="L121" s="182">
        <v>633</v>
      </c>
      <c r="M121" s="180">
        <v>78.2</v>
      </c>
      <c r="N121" s="185">
        <v>423</v>
      </c>
      <c r="O121" s="198">
        <v>163.4</v>
      </c>
      <c r="P121" s="180">
        <v>149</v>
      </c>
      <c r="Q121" s="181">
        <v>123.3</v>
      </c>
      <c r="R121" s="182">
        <v>156</v>
      </c>
      <c r="S121" s="183">
        <v>109.2</v>
      </c>
      <c r="T121" s="180">
        <v>42</v>
      </c>
      <c r="U121" s="184">
        <v>12</v>
      </c>
      <c r="V121" s="182">
        <v>126</v>
      </c>
      <c r="W121" s="199">
        <v>47</v>
      </c>
      <c r="X121" s="180">
        <v>65</v>
      </c>
      <c r="Y121" s="184">
        <v>15</v>
      </c>
      <c r="Z121" s="182">
        <v>54</v>
      </c>
      <c r="AA121" s="180">
        <v>101</v>
      </c>
      <c r="AB121" s="162">
        <f t="shared" si="232"/>
        <v>1784</v>
      </c>
      <c r="AC121" s="165">
        <f t="shared" si="263"/>
        <v>3281.9999999999995</v>
      </c>
      <c r="BI121" s="131" t="s">
        <v>35</v>
      </c>
      <c r="BJ121" s="123">
        <f>B121/B126</f>
        <v>0</v>
      </c>
      <c r="BK121" s="124">
        <f t="shared" ref="BK121" si="755">C121/C126</f>
        <v>2.0109532267613972E-2</v>
      </c>
      <c r="BL121" s="125">
        <f t="shared" ref="BL121" si="756">D121/D126</f>
        <v>1.5515101365328921E-4</v>
      </c>
      <c r="BM121" s="126">
        <f t="shared" ref="BM121" si="757">E121/E126</f>
        <v>2.5407934707649169E-2</v>
      </c>
      <c r="BN121" s="123">
        <f t="shared" ref="BN121" si="758">F121/F126</f>
        <v>2.8517110266159697E-4</v>
      </c>
      <c r="BO121" s="124">
        <f t="shared" ref="BO121" si="759">G121/G126</f>
        <v>2.6516481565502147E-2</v>
      </c>
      <c r="BP121" s="125">
        <f t="shared" ref="BP121" si="760">H121/H126</f>
        <v>1.4326968279196794E-3</v>
      </c>
      <c r="BQ121" s="126">
        <f t="shared" ref="BQ121" si="761">I121/I126</f>
        <v>1.7255801316541055E-2</v>
      </c>
      <c r="BR121" s="123">
        <f t="shared" ref="BR121" si="762">J121/J126</f>
        <v>7.531065645788879E-3</v>
      </c>
      <c r="BS121" s="124">
        <f t="shared" ref="BS121" si="763">K121/K126</f>
        <v>3.328186652942185E-3</v>
      </c>
      <c r="BT121" s="125">
        <f t="shared" ref="BT121" si="764">L121/L126</f>
        <v>2.4709188851588727E-2</v>
      </c>
      <c r="BU121" s="123">
        <f t="shared" ref="BU121" si="765">M121/M126</f>
        <v>2.6311982045941667E-3</v>
      </c>
      <c r="BV121" s="127">
        <f t="shared" ref="BV121" si="766">N121/N126</f>
        <v>9.6698975859546444E-3</v>
      </c>
      <c r="BW121" s="128">
        <f t="shared" ref="BW121" si="767">O121/O126</f>
        <v>3.5052568126189248E-3</v>
      </c>
      <c r="BX121" s="123">
        <f t="shared" ref="BX121" si="768">P121/P126</f>
        <v>6.1889927310488056E-3</v>
      </c>
      <c r="BY121" s="124">
        <f t="shared" ref="BY121" si="769">Q121/Q126</f>
        <v>4.8975409022120366E-3</v>
      </c>
      <c r="BZ121" s="125">
        <f t="shared" ref="BZ121" si="770">R121/R126</f>
        <v>4.8843107173048624E-3</v>
      </c>
      <c r="CA121" s="126">
        <f t="shared" ref="CA121" si="771">S121/S126</f>
        <v>3.217091831473882E-3</v>
      </c>
      <c r="CB121" s="123">
        <f t="shared" ref="CB121" si="772">T121/T126</f>
        <v>4.2548880559213857E-3</v>
      </c>
      <c r="CC121" s="124">
        <f t="shared" ref="CC121" si="773">U121/U126</f>
        <v>1.0743831250223826E-3</v>
      </c>
      <c r="CD121" s="125">
        <f t="shared" ref="CD121" si="774">V121/V126</f>
        <v>4.3963712491277042E-3</v>
      </c>
      <c r="CE121" s="126">
        <f t="shared" ref="CE121" si="775">W121/W126</f>
        <v>1.2819393833598813E-3</v>
      </c>
      <c r="CF121" s="123">
        <f t="shared" ref="CF121" si="776">X121/X126</f>
        <v>2.4857547133733606E-3</v>
      </c>
      <c r="CG121" s="124">
        <f t="shared" ref="CG121" si="777">Y121/Y126</f>
        <v>8.7213358760872598E-4</v>
      </c>
      <c r="CH121" s="125">
        <f t="shared" ref="CH121" si="778">Z121/Z126</f>
        <v>9.8500601948123007E-4</v>
      </c>
      <c r="CI121" s="123">
        <f t="shared" ref="CI121" si="779">AA121/AA126</f>
        <v>1.8656578568209195E-3</v>
      </c>
      <c r="CJ121" s="129">
        <f t="shared" ref="CJ121" si="780">AB121/AB126</f>
        <v>4.6014722647806823E-3</v>
      </c>
      <c r="CK121" s="130">
        <f t="shared" ref="CK121" si="781">AC121/AC126</f>
        <v>8.4853781060698109E-3</v>
      </c>
    </row>
    <row r="122" spans="1:89" x14ac:dyDescent="0.25">
      <c r="A122" s="139" t="s">
        <v>36</v>
      </c>
      <c r="B122" s="194"/>
      <c r="C122" s="188"/>
      <c r="D122" s="189"/>
      <c r="E122" s="190"/>
      <c r="F122" s="187"/>
      <c r="G122" s="191"/>
      <c r="H122" s="189"/>
      <c r="I122" s="190"/>
      <c r="J122" s="187"/>
      <c r="K122" s="191"/>
      <c r="L122" s="189"/>
      <c r="M122" s="187"/>
      <c r="N122" s="192"/>
      <c r="O122" s="195"/>
      <c r="P122" s="187"/>
      <c r="Q122" s="191"/>
      <c r="R122" s="189"/>
      <c r="S122" s="190"/>
      <c r="T122" s="187"/>
      <c r="U122" s="191"/>
      <c r="V122" s="189"/>
      <c r="W122" s="190"/>
      <c r="X122" s="187"/>
      <c r="Y122" s="191"/>
      <c r="Z122" s="189"/>
      <c r="AA122" s="187"/>
      <c r="AB122" s="162">
        <f t="shared" si="232"/>
        <v>0</v>
      </c>
      <c r="AC122" s="165">
        <f t="shared" si="263"/>
        <v>0</v>
      </c>
      <c r="BI122" s="139" t="s">
        <v>36</v>
      </c>
      <c r="BJ122" s="123">
        <f>B122/B126</f>
        <v>0</v>
      </c>
      <c r="BK122" s="124">
        <f t="shared" ref="BK122" si="782">C122/C126</f>
        <v>0</v>
      </c>
      <c r="BL122" s="125">
        <f t="shared" ref="BL122" si="783">D122/D126</f>
        <v>0</v>
      </c>
      <c r="BM122" s="126">
        <f t="shared" ref="BM122" si="784">E122/E126</f>
        <v>0</v>
      </c>
      <c r="BN122" s="123">
        <f t="shared" ref="BN122" si="785">F122/F126</f>
        <v>0</v>
      </c>
      <c r="BO122" s="124">
        <f t="shared" ref="BO122" si="786">G122/G126</f>
        <v>0</v>
      </c>
      <c r="BP122" s="125">
        <f t="shared" ref="BP122" si="787">H122/H126</f>
        <v>0</v>
      </c>
      <c r="BQ122" s="126">
        <f t="shared" ref="BQ122" si="788">I122/I126</f>
        <v>0</v>
      </c>
      <c r="BR122" s="123">
        <f t="shared" ref="BR122" si="789">J122/J126</f>
        <v>0</v>
      </c>
      <c r="BS122" s="124">
        <f t="shared" ref="BS122" si="790">K122/K126</f>
        <v>0</v>
      </c>
      <c r="BT122" s="125">
        <f t="shared" ref="BT122" si="791">L122/L126</f>
        <v>0</v>
      </c>
      <c r="BU122" s="123">
        <f t="shared" ref="BU122" si="792">M122/M126</f>
        <v>0</v>
      </c>
      <c r="BV122" s="127">
        <f t="shared" ref="BV122" si="793">N122/N126</f>
        <v>0</v>
      </c>
      <c r="BW122" s="128">
        <f t="shared" ref="BW122" si="794">O122/O126</f>
        <v>0</v>
      </c>
      <c r="BX122" s="123">
        <f t="shared" ref="BX122" si="795">P122/P126</f>
        <v>0</v>
      </c>
      <c r="BY122" s="124">
        <f t="shared" ref="BY122" si="796">Q122/Q126</f>
        <v>0</v>
      </c>
      <c r="BZ122" s="125">
        <f t="shared" ref="BZ122" si="797">R122/R126</f>
        <v>0</v>
      </c>
      <c r="CA122" s="126">
        <f t="shared" ref="CA122" si="798">S122/S126</f>
        <v>0</v>
      </c>
      <c r="CB122" s="123">
        <f t="shared" ref="CB122" si="799">T122/T126</f>
        <v>0</v>
      </c>
      <c r="CC122" s="124">
        <f t="shared" ref="CC122" si="800">U122/U126</f>
        <v>0</v>
      </c>
      <c r="CD122" s="125">
        <f t="shared" ref="CD122" si="801">V122/V126</f>
        <v>0</v>
      </c>
      <c r="CE122" s="126">
        <f t="shared" ref="CE122" si="802">W122/W126</f>
        <v>0</v>
      </c>
      <c r="CF122" s="123">
        <f t="shared" ref="CF122" si="803">X122/X126</f>
        <v>0</v>
      </c>
      <c r="CG122" s="124">
        <f t="shared" ref="CG122" si="804">Y122/Y126</f>
        <v>0</v>
      </c>
      <c r="CH122" s="125">
        <f t="shared" ref="CH122" si="805">Z122/Z126</f>
        <v>0</v>
      </c>
      <c r="CI122" s="123">
        <f t="shared" ref="CI122" si="806">AA122/AA126</f>
        <v>0</v>
      </c>
      <c r="CJ122" s="129">
        <f t="shared" ref="CJ122" si="807">AB122/AB126</f>
        <v>0</v>
      </c>
      <c r="CK122" s="130">
        <f t="shared" ref="CK122" si="808">AC122/AC126</f>
        <v>0</v>
      </c>
    </row>
    <row r="123" spans="1:89" x14ac:dyDescent="0.25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62">
        <f t="shared" si="232"/>
        <v>0</v>
      </c>
      <c r="AC123" s="165">
        <f t="shared" si="263"/>
        <v>0</v>
      </c>
      <c r="BI123" s="131" t="s">
        <v>37</v>
      </c>
      <c r="BJ123" s="123">
        <f>B123/B126</f>
        <v>0</v>
      </c>
      <c r="BK123" s="124">
        <f t="shared" ref="BK123" si="809">C123/C126</f>
        <v>0</v>
      </c>
      <c r="BL123" s="125">
        <f t="shared" ref="BL123" si="810">D123/D126</f>
        <v>0</v>
      </c>
      <c r="BM123" s="126">
        <f t="shared" ref="BM123" si="811">E123/E126</f>
        <v>0</v>
      </c>
      <c r="BN123" s="123">
        <f t="shared" ref="BN123" si="812">F123/F126</f>
        <v>0</v>
      </c>
      <c r="BO123" s="124">
        <f t="shared" ref="BO123" si="813">G123/G126</f>
        <v>0</v>
      </c>
      <c r="BP123" s="125">
        <f t="shared" ref="BP123" si="814">H123/H126</f>
        <v>0</v>
      </c>
      <c r="BQ123" s="126">
        <f t="shared" ref="BQ123" si="815">I123/I126</f>
        <v>0</v>
      </c>
      <c r="BR123" s="123">
        <f t="shared" ref="BR123" si="816">J123/J126</f>
        <v>0</v>
      </c>
      <c r="BS123" s="124">
        <f t="shared" ref="BS123" si="817">K123/K126</f>
        <v>0</v>
      </c>
      <c r="BT123" s="125">
        <f t="shared" ref="BT123" si="818">L123/L126</f>
        <v>0</v>
      </c>
      <c r="BU123" s="123">
        <f t="shared" ref="BU123" si="819">M123/M126</f>
        <v>0</v>
      </c>
      <c r="BV123" s="127">
        <f t="shared" ref="BV123" si="820">N123/N126</f>
        <v>0</v>
      </c>
      <c r="BW123" s="128">
        <f t="shared" ref="BW123" si="821">O123/O126</f>
        <v>0</v>
      </c>
      <c r="BX123" s="123">
        <f t="shared" ref="BX123" si="822">P123/P126</f>
        <v>0</v>
      </c>
      <c r="BY123" s="124">
        <f t="shared" ref="BY123" si="823">Q123/Q126</f>
        <v>0</v>
      </c>
      <c r="BZ123" s="125">
        <f t="shared" ref="BZ123" si="824">R123/R126</f>
        <v>0</v>
      </c>
      <c r="CA123" s="126">
        <f t="shared" ref="CA123" si="825">S123/S126</f>
        <v>0</v>
      </c>
      <c r="CB123" s="123">
        <f t="shared" ref="CB123" si="826">T123/T126</f>
        <v>0</v>
      </c>
      <c r="CC123" s="124">
        <f t="shared" ref="CC123" si="827">U123/U126</f>
        <v>0</v>
      </c>
      <c r="CD123" s="125">
        <f t="shared" ref="CD123" si="828">V123/V126</f>
        <v>0</v>
      </c>
      <c r="CE123" s="126">
        <f t="shared" ref="CE123" si="829">W123/W126</f>
        <v>0</v>
      </c>
      <c r="CF123" s="123">
        <f t="shared" ref="CF123" si="830">X123/X126</f>
        <v>0</v>
      </c>
      <c r="CG123" s="124">
        <f t="shared" ref="CG123" si="831">Y123/Y126</f>
        <v>0</v>
      </c>
      <c r="CH123" s="125">
        <f t="shared" ref="CH123" si="832">Z123/Z126</f>
        <v>0</v>
      </c>
      <c r="CI123" s="123">
        <f t="shared" ref="CI123" si="833">AA123/AA126</f>
        <v>0</v>
      </c>
      <c r="CJ123" s="129">
        <f t="shared" ref="CJ123" si="834">AB123/AB126</f>
        <v>0</v>
      </c>
      <c r="CK123" s="130">
        <f t="shared" ref="CK123" si="835">AC123/AC126</f>
        <v>0</v>
      </c>
    </row>
    <row r="124" spans="1:89" x14ac:dyDescent="0.25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2">
        <f t="shared" si="232"/>
        <v>0</v>
      </c>
      <c r="AC124" s="165">
        <f t="shared" si="263"/>
        <v>0</v>
      </c>
      <c r="BI124" s="139" t="s">
        <v>38</v>
      </c>
      <c r="BJ124" s="123">
        <f>B124/B126</f>
        <v>0</v>
      </c>
      <c r="BK124" s="124">
        <f t="shared" ref="BK124" si="836">C124/C126</f>
        <v>0</v>
      </c>
      <c r="BL124" s="125">
        <f t="shared" ref="BL124" si="837">D124/D126</f>
        <v>0</v>
      </c>
      <c r="BM124" s="126">
        <f t="shared" ref="BM124" si="838">E124/E126</f>
        <v>0</v>
      </c>
      <c r="BN124" s="123">
        <f t="shared" ref="BN124" si="839">F124/F126</f>
        <v>0</v>
      </c>
      <c r="BO124" s="124">
        <f t="shared" ref="BO124" si="840">G124/G126</f>
        <v>0</v>
      </c>
      <c r="BP124" s="125">
        <f t="shared" ref="BP124" si="841">H124/H126</f>
        <v>0</v>
      </c>
      <c r="BQ124" s="126">
        <f t="shared" ref="BQ124" si="842">I124/I126</f>
        <v>0</v>
      </c>
      <c r="BR124" s="123">
        <f t="shared" ref="BR124" si="843">J124/J126</f>
        <v>0</v>
      </c>
      <c r="BS124" s="124">
        <f t="shared" ref="BS124" si="844">K124/K126</f>
        <v>0</v>
      </c>
      <c r="BT124" s="125">
        <f t="shared" ref="BT124" si="845">L124/L126</f>
        <v>0</v>
      </c>
      <c r="BU124" s="123">
        <f t="shared" ref="BU124" si="846">M124/M126</f>
        <v>0</v>
      </c>
      <c r="BV124" s="127">
        <f t="shared" ref="BV124" si="847">N124/N126</f>
        <v>0</v>
      </c>
      <c r="BW124" s="128">
        <f t="shared" ref="BW124" si="848">O124/O126</f>
        <v>0</v>
      </c>
      <c r="BX124" s="123">
        <f t="shared" ref="BX124" si="849">P124/P126</f>
        <v>0</v>
      </c>
      <c r="BY124" s="124">
        <f t="shared" ref="BY124" si="850">Q124/Q126</f>
        <v>0</v>
      </c>
      <c r="BZ124" s="125">
        <f t="shared" ref="BZ124" si="851">R124/R126</f>
        <v>0</v>
      </c>
      <c r="CA124" s="126">
        <f t="shared" ref="CA124" si="852">S124/S126</f>
        <v>0</v>
      </c>
      <c r="CB124" s="123">
        <f t="shared" ref="CB124" si="853">T124/T126</f>
        <v>0</v>
      </c>
      <c r="CC124" s="124">
        <f t="shared" ref="CC124" si="854">U124/U126</f>
        <v>0</v>
      </c>
      <c r="CD124" s="125">
        <f t="shared" ref="CD124" si="855">V124/V126</f>
        <v>0</v>
      </c>
      <c r="CE124" s="126">
        <f t="shared" ref="CE124" si="856">W124/W126</f>
        <v>0</v>
      </c>
      <c r="CF124" s="123">
        <f t="shared" ref="CF124" si="857">X124/X126</f>
        <v>0</v>
      </c>
      <c r="CG124" s="124">
        <f t="shared" ref="CG124" si="858">Y124/Y126</f>
        <v>0</v>
      </c>
      <c r="CH124" s="125">
        <f t="shared" ref="CH124" si="859">Z124/Z126</f>
        <v>0</v>
      </c>
      <c r="CI124" s="123">
        <f t="shared" ref="CI124" si="860">AA124/AA126</f>
        <v>0</v>
      </c>
      <c r="CJ124" s="129">
        <f t="shared" ref="CJ124" si="861">AB124/AB126</f>
        <v>0</v>
      </c>
      <c r="CK124" s="130">
        <f t="shared" ref="CK124" si="862">AC124/AC126</f>
        <v>0</v>
      </c>
    </row>
    <row r="125" spans="1:89" ht="13.8" thickBot="1" x14ac:dyDescent="0.3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2">
        <f t="shared" si="232"/>
        <v>0</v>
      </c>
      <c r="AC125" s="165">
        <f t="shared" si="263"/>
        <v>0</v>
      </c>
      <c r="BI125" s="131" t="s">
        <v>39</v>
      </c>
      <c r="BJ125" s="123">
        <f>B125/B126</f>
        <v>0</v>
      </c>
      <c r="BK125" s="124">
        <f t="shared" ref="BK125" si="863">C125/C126</f>
        <v>0</v>
      </c>
      <c r="BL125" s="125">
        <f t="shared" ref="BL125" si="864">D125/D126</f>
        <v>0</v>
      </c>
      <c r="BM125" s="126">
        <f t="shared" ref="BM125" si="865">E125/E126</f>
        <v>0</v>
      </c>
      <c r="BN125" s="123">
        <f t="shared" ref="BN125" si="866">F125/F126</f>
        <v>0</v>
      </c>
      <c r="BO125" s="124">
        <f t="shared" ref="BO125" si="867">G125/G126</f>
        <v>0</v>
      </c>
      <c r="BP125" s="125">
        <f t="shared" ref="BP125" si="868">H125/H126</f>
        <v>0</v>
      </c>
      <c r="BQ125" s="126">
        <f t="shared" ref="BQ125" si="869">I125/I126</f>
        <v>0</v>
      </c>
      <c r="BR125" s="123">
        <f t="shared" ref="BR125" si="870">J125/J126</f>
        <v>0</v>
      </c>
      <c r="BS125" s="124">
        <f t="shared" ref="BS125" si="871">K125/K126</f>
        <v>0</v>
      </c>
      <c r="BT125" s="125">
        <f t="shared" ref="BT125" si="872">L125/L126</f>
        <v>0</v>
      </c>
      <c r="BU125" s="123">
        <f t="shared" ref="BU125" si="873">M125/M126</f>
        <v>0</v>
      </c>
      <c r="BV125" s="127">
        <f t="shared" ref="BV125" si="874">N125/N126</f>
        <v>0</v>
      </c>
      <c r="BW125" s="128">
        <f t="shared" ref="BW125" si="875">O125/O126</f>
        <v>0</v>
      </c>
      <c r="BX125" s="123">
        <f t="shared" ref="BX125" si="876">P125/P126</f>
        <v>0</v>
      </c>
      <c r="BY125" s="124">
        <f t="shared" ref="BY125" si="877">Q125/Q126</f>
        <v>0</v>
      </c>
      <c r="BZ125" s="125">
        <f t="shared" ref="BZ125" si="878">R125/R126</f>
        <v>0</v>
      </c>
      <c r="CA125" s="126">
        <f t="shared" ref="CA125" si="879">S125/S126</f>
        <v>0</v>
      </c>
      <c r="CB125" s="123">
        <f t="shared" ref="CB125" si="880">T125/T126</f>
        <v>0</v>
      </c>
      <c r="CC125" s="124">
        <f t="shared" ref="CC125" si="881">U125/U126</f>
        <v>0</v>
      </c>
      <c r="CD125" s="125">
        <f t="shared" ref="CD125" si="882">V125/V126</f>
        <v>0</v>
      </c>
      <c r="CE125" s="126">
        <f t="shared" ref="CE125" si="883">W125/W126</f>
        <v>0</v>
      </c>
      <c r="CF125" s="123">
        <f t="shared" ref="CF125" si="884">X125/X126</f>
        <v>0</v>
      </c>
      <c r="CG125" s="124">
        <f t="shared" ref="CG125" si="885">Y125/Y126</f>
        <v>0</v>
      </c>
      <c r="CH125" s="125">
        <f t="shared" ref="CH125" si="886">Z125/Z126</f>
        <v>0</v>
      </c>
      <c r="CI125" s="123">
        <f t="shared" ref="CI125" si="887">AA125/AA126</f>
        <v>0</v>
      </c>
      <c r="CJ125" s="129">
        <f t="shared" ref="CJ125" si="888">AB125/AB126</f>
        <v>0</v>
      </c>
      <c r="CK125" s="130">
        <f t="shared" ref="CK125" si="889">AC125/AC126</f>
        <v>0</v>
      </c>
    </row>
    <row r="126" spans="1:89" ht="14.4" thickTop="1" thickBot="1" x14ac:dyDescent="0.3">
      <c r="A126" s="251" t="s">
        <v>13</v>
      </c>
      <c r="B126" s="14">
        <f t="shared" ref="B126" si="890">SUM(B103:B125)</f>
        <v>39290</v>
      </c>
      <c r="C126" s="1">
        <f t="shared" ref="C126" si="891">SUM(C103:C125)</f>
        <v>33780</v>
      </c>
      <c r="D126" s="14">
        <f t="shared" ref="D126" si="892">SUM(D103:D125)</f>
        <v>19336</v>
      </c>
      <c r="E126" s="1">
        <f t="shared" ref="E126" si="893">SUM(E103:E125)</f>
        <v>17545.7</v>
      </c>
      <c r="F126" s="14">
        <f t="shared" ref="F126" si="894">SUM(F103:F125)</f>
        <v>31560</v>
      </c>
      <c r="G126" s="1">
        <f t="shared" ref="G126" si="895">SUM(G103:G125)</f>
        <v>25346.499999999996</v>
      </c>
      <c r="H126" s="14">
        <f t="shared" ref="H126" si="896">SUM(H103:H125)</f>
        <v>44671</v>
      </c>
      <c r="I126" s="1">
        <f t="shared" ref="I126" si="897">SUM(I103:I125)</f>
        <v>46743.7</v>
      </c>
      <c r="J126" s="14">
        <f t="shared" ref="J126" si="898">SUM(J103:J125)</f>
        <v>7967</v>
      </c>
      <c r="K126" s="1">
        <f t="shared" ref="K126" si="899">SUM(K103:K125)</f>
        <v>8743.5000000000018</v>
      </c>
      <c r="L126" s="14">
        <f t="shared" ref="L126" si="900">SUM(L103:L125)</f>
        <v>25618</v>
      </c>
      <c r="M126" s="1">
        <f t="shared" ref="M126" si="901">SUM(M103:M125)</f>
        <v>29720.3</v>
      </c>
      <c r="N126" s="14">
        <f t="shared" ref="N126" si="902">SUM(N103:N125)</f>
        <v>43744</v>
      </c>
      <c r="O126" s="1">
        <f t="shared" ref="O126" si="903">SUM(O103:O125)</f>
        <v>46615.7</v>
      </c>
      <c r="P126" s="14">
        <f t="shared" ref="P126" si="904">SUM(P103:P125)</f>
        <v>24075</v>
      </c>
      <c r="Q126" s="1">
        <f t="shared" ref="Q126" si="905">SUM(Q103:Q125)</f>
        <v>25175.899999999998</v>
      </c>
      <c r="R126" s="14">
        <f t="shared" ref="R126" si="906">SUM(R103:R125)</f>
        <v>31939</v>
      </c>
      <c r="S126" s="1">
        <f t="shared" ref="S126" si="907">SUM(S103:S125)</f>
        <v>33943.699999999997</v>
      </c>
      <c r="T126" s="14">
        <f t="shared" ref="T126" si="908">SUM(T103:T125)</f>
        <v>9871</v>
      </c>
      <c r="U126" s="1">
        <f t="shared" ref="U126" si="909">SUM(U103:U125)</f>
        <v>11169.200000000004</v>
      </c>
      <c r="V126" s="14">
        <f t="shared" ref="V126" si="910">SUM(V103:V125)</f>
        <v>28660</v>
      </c>
      <c r="W126" s="1">
        <f t="shared" ref="W126" si="911">SUM(W103:W125)</f>
        <v>36663.199999999997</v>
      </c>
      <c r="X126" s="14">
        <f t="shared" ref="X126" si="912">SUM(X103:X125)</f>
        <v>26149</v>
      </c>
      <c r="Y126" s="1">
        <f t="shared" ref="Y126" si="913">SUM(Y103:Y125)</f>
        <v>17199.2</v>
      </c>
      <c r="Z126" s="14">
        <f t="shared" ref="Z126" si="914">SUM(Z103:Z125)</f>
        <v>54822</v>
      </c>
      <c r="AA126" s="1">
        <f t="shared" ref="AA126" si="915">SUM(AA103:AA125)</f>
        <v>54136.399999999987</v>
      </c>
      <c r="AB126" s="166">
        <f t="shared" ref="AB126:AC126" si="916">SUM(AB102:AB125)</f>
        <v>387702</v>
      </c>
      <c r="AC126" s="167">
        <f t="shared" si="916"/>
        <v>386783</v>
      </c>
      <c r="BI126" s="251" t="s">
        <v>13</v>
      </c>
      <c r="BJ126" s="147">
        <f>SUM(BJ102:BJ125)</f>
        <v>1</v>
      </c>
      <c r="BK126" s="148">
        <f t="shared" ref="BK126:CK126" si="917">SUM(BK102:BK125)</f>
        <v>0.99999999999999978</v>
      </c>
      <c r="BL126" s="147">
        <f t="shared" si="917"/>
        <v>1</v>
      </c>
      <c r="BM126" s="148">
        <f t="shared" si="917"/>
        <v>0.99999999999999978</v>
      </c>
      <c r="BN126" s="147">
        <f t="shared" si="917"/>
        <v>1</v>
      </c>
      <c r="BO126" s="148">
        <f t="shared" si="917"/>
        <v>1.0000000000000002</v>
      </c>
      <c r="BP126" s="147">
        <f t="shared" si="917"/>
        <v>1.0000000000000002</v>
      </c>
      <c r="BQ126" s="148">
        <f t="shared" si="917"/>
        <v>1</v>
      </c>
      <c r="BR126" s="147">
        <f t="shared" si="917"/>
        <v>0.99999999999999989</v>
      </c>
      <c r="BS126" s="148">
        <f t="shared" si="917"/>
        <v>0.99999999999999967</v>
      </c>
      <c r="BT126" s="147">
        <f t="shared" si="917"/>
        <v>1</v>
      </c>
      <c r="BU126" s="148">
        <f t="shared" si="917"/>
        <v>0.99999999999999989</v>
      </c>
      <c r="BV126" s="147">
        <f t="shared" si="917"/>
        <v>1.0000000000000002</v>
      </c>
      <c r="BW126" s="148">
        <f t="shared" si="917"/>
        <v>1</v>
      </c>
      <c r="BX126" s="147">
        <f t="shared" si="917"/>
        <v>0.99999999999999978</v>
      </c>
      <c r="BY126" s="148">
        <f t="shared" si="917"/>
        <v>1.0000000000000002</v>
      </c>
      <c r="BZ126" s="147">
        <f t="shared" si="917"/>
        <v>1</v>
      </c>
      <c r="CA126" s="148">
        <f t="shared" si="917"/>
        <v>1</v>
      </c>
      <c r="CB126" s="147">
        <f t="shared" si="917"/>
        <v>1</v>
      </c>
      <c r="CC126" s="148">
        <f t="shared" si="917"/>
        <v>0.99999999999999956</v>
      </c>
      <c r="CD126" s="147">
        <f t="shared" si="917"/>
        <v>1</v>
      </c>
      <c r="CE126" s="148">
        <f t="shared" si="917"/>
        <v>1.0000000000000002</v>
      </c>
      <c r="CF126" s="147">
        <f t="shared" si="917"/>
        <v>1.0000000000000002</v>
      </c>
      <c r="CG126" s="148">
        <f t="shared" si="917"/>
        <v>1</v>
      </c>
      <c r="CH126" s="147">
        <f t="shared" si="917"/>
        <v>1.0000000000000002</v>
      </c>
      <c r="CI126" s="148">
        <f t="shared" si="917"/>
        <v>1.0000000000000004</v>
      </c>
      <c r="CJ126" s="147">
        <f t="shared" si="917"/>
        <v>1</v>
      </c>
      <c r="CK126" s="148">
        <f t="shared" si="917"/>
        <v>1</v>
      </c>
    </row>
    <row r="127" spans="1:89" ht="13.8" thickTop="1" x14ac:dyDescent="0.25">
      <c r="A127" s="178"/>
    </row>
    <row r="129" spans="1:89" x14ac:dyDescent="0.25">
      <c r="A129" s="294">
        <f>+A98+1</f>
        <v>45174</v>
      </c>
      <c r="B129" s="294"/>
      <c r="C129" s="294"/>
      <c r="D129" s="294"/>
      <c r="BI129" s="299">
        <f>+BI98+1</f>
        <v>45174</v>
      </c>
      <c r="BJ129" s="299"/>
      <c r="BK129" s="299"/>
      <c r="BL129" s="299"/>
    </row>
    <row r="130" spans="1:89" ht="13.8" thickBot="1" x14ac:dyDescent="0.3">
      <c r="AE130" t="s">
        <v>84</v>
      </c>
    </row>
    <row r="131" spans="1:89" ht="14.4" thickTop="1" thickBot="1" x14ac:dyDescent="0.3">
      <c r="A131" s="292" t="s">
        <v>0</v>
      </c>
      <c r="B131" s="290" t="s">
        <v>1</v>
      </c>
      <c r="C131" s="291"/>
      <c r="D131" s="290" t="s">
        <v>2</v>
      </c>
      <c r="E131" s="291"/>
      <c r="F131" s="290" t="s">
        <v>3</v>
      </c>
      <c r="G131" s="291"/>
      <c r="H131" s="290" t="s">
        <v>4</v>
      </c>
      <c r="I131" s="291"/>
      <c r="J131" s="290" t="s">
        <v>5</v>
      </c>
      <c r="K131" s="291"/>
      <c r="L131" s="290" t="s">
        <v>6</v>
      </c>
      <c r="M131" s="291"/>
      <c r="N131" s="290" t="s">
        <v>7</v>
      </c>
      <c r="O131" s="291"/>
      <c r="P131" s="290" t="s">
        <v>8</v>
      </c>
      <c r="Q131" s="291"/>
      <c r="R131" s="290" t="s">
        <v>9</v>
      </c>
      <c r="S131" s="291"/>
      <c r="T131" s="290" t="s">
        <v>10</v>
      </c>
      <c r="U131" s="291"/>
      <c r="V131" s="290" t="s">
        <v>11</v>
      </c>
      <c r="W131" s="291"/>
      <c r="X131" s="290" t="s">
        <v>12</v>
      </c>
      <c r="Y131" s="291"/>
      <c r="Z131" s="297" t="s">
        <v>40</v>
      </c>
      <c r="AA131" s="298"/>
      <c r="AB131" s="295" t="s">
        <v>41</v>
      </c>
      <c r="AC131" s="296"/>
      <c r="AE131" s="292" t="s">
        <v>0</v>
      </c>
      <c r="AF131" s="290" t="s">
        <v>1</v>
      </c>
      <c r="AG131" s="291"/>
      <c r="AH131" s="290" t="s">
        <v>2</v>
      </c>
      <c r="AI131" s="291"/>
      <c r="AJ131" s="290" t="s">
        <v>3</v>
      </c>
      <c r="AK131" s="291"/>
      <c r="AL131" s="290" t="s">
        <v>4</v>
      </c>
      <c r="AM131" s="291"/>
      <c r="AN131" s="290" t="s">
        <v>5</v>
      </c>
      <c r="AO131" s="291"/>
      <c r="AP131" s="290" t="s">
        <v>6</v>
      </c>
      <c r="AQ131" s="291"/>
      <c r="AR131" s="290" t="s">
        <v>7</v>
      </c>
      <c r="AS131" s="291"/>
      <c r="AT131" s="290" t="s">
        <v>8</v>
      </c>
      <c r="AU131" s="291"/>
      <c r="AV131" s="290" t="s">
        <v>9</v>
      </c>
      <c r="AW131" s="291"/>
      <c r="AX131" s="290" t="s">
        <v>10</v>
      </c>
      <c r="AY131" s="291"/>
      <c r="AZ131" s="290" t="s">
        <v>11</v>
      </c>
      <c r="BA131" s="291"/>
      <c r="BB131" s="290" t="s">
        <v>12</v>
      </c>
      <c r="BC131" s="291"/>
      <c r="BD131" s="297" t="s">
        <v>40</v>
      </c>
      <c r="BE131" s="298"/>
      <c r="BF131" s="295" t="s">
        <v>41</v>
      </c>
      <c r="BG131" s="296"/>
      <c r="BI131" s="292" t="s">
        <v>0</v>
      </c>
      <c r="BJ131" s="290" t="s">
        <v>1</v>
      </c>
      <c r="BK131" s="291"/>
      <c r="BL131" s="290" t="s">
        <v>2</v>
      </c>
      <c r="BM131" s="291"/>
      <c r="BN131" s="290" t="s">
        <v>3</v>
      </c>
      <c r="BO131" s="291"/>
      <c r="BP131" s="290" t="s">
        <v>4</v>
      </c>
      <c r="BQ131" s="291"/>
      <c r="BR131" s="290" t="s">
        <v>5</v>
      </c>
      <c r="BS131" s="291"/>
      <c r="BT131" s="290" t="s">
        <v>6</v>
      </c>
      <c r="BU131" s="291"/>
      <c r="BV131" s="290" t="s">
        <v>7</v>
      </c>
      <c r="BW131" s="291"/>
      <c r="BX131" s="290" t="s">
        <v>8</v>
      </c>
      <c r="BY131" s="291"/>
      <c r="BZ131" s="290" t="s">
        <v>9</v>
      </c>
      <c r="CA131" s="291"/>
      <c r="CB131" s="290" t="s">
        <v>10</v>
      </c>
      <c r="CC131" s="291"/>
      <c r="CD131" s="290" t="s">
        <v>11</v>
      </c>
      <c r="CE131" s="291"/>
      <c r="CF131" s="290" t="s">
        <v>12</v>
      </c>
      <c r="CG131" s="291"/>
      <c r="CH131" s="297" t="s">
        <v>40</v>
      </c>
      <c r="CI131" s="298"/>
      <c r="CJ131" s="290" t="s">
        <v>41</v>
      </c>
      <c r="CK131" s="291"/>
    </row>
    <row r="132" spans="1:89" ht="15" thickTop="1" thickBot="1" x14ac:dyDescent="0.35">
      <c r="A132" s="293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68" t="s">
        <v>14</v>
      </c>
      <c r="AC132" s="169" t="s">
        <v>15</v>
      </c>
      <c r="AE132" s="293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68" t="s">
        <v>14</v>
      </c>
      <c r="BG132" s="169" t="s">
        <v>15</v>
      </c>
      <c r="BI132" s="293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8" thickTop="1" x14ac:dyDescent="0.25">
      <c r="A133" s="119" t="s">
        <v>16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1"/>
      <c r="AA133" s="176"/>
      <c r="AB133" s="162">
        <v>0</v>
      </c>
      <c r="AC133" s="163">
        <f>C133+E133+G133+I133+K133+M133+O133+Q133+S133+U133+W133+Y133+AA133</f>
        <v>0</v>
      </c>
      <c r="AE133" s="254" t="str">
        <f>$AE$9</f>
        <v>07:00 - 07:59</v>
      </c>
      <c r="AF133" s="120">
        <f t="shared" ref="AF133:AO134" si="918">SUMIF($A$9:$A$32,$AE133,B$133:B$156)</f>
        <v>5527</v>
      </c>
      <c r="AG133" s="177">
        <f t="shared" si="918"/>
        <v>1548.4</v>
      </c>
      <c r="AH133" s="121">
        <f t="shared" si="918"/>
        <v>2102</v>
      </c>
      <c r="AI133" s="172">
        <f t="shared" si="918"/>
        <v>1541.3</v>
      </c>
      <c r="AJ133" s="120">
        <f t="shared" si="918"/>
        <v>3600</v>
      </c>
      <c r="AK133" s="122">
        <f t="shared" si="918"/>
        <v>1511.3</v>
      </c>
      <c r="AL133" s="121">
        <f t="shared" si="918"/>
        <v>4160</v>
      </c>
      <c r="AM133" s="172">
        <f t="shared" si="918"/>
        <v>2588.6</v>
      </c>
      <c r="AN133" s="120">
        <f t="shared" si="918"/>
        <v>383</v>
      </c>
      <c r="AO133" s="122">
        <f t="shared" si="918"/>
        <v>1304.2</v>
      </c>
      <c r="AP133" s="121">
        <f t="shared" ref="AP133:AY134" si="919">SUMIF($A$9:$A$32,$AE133,L$133:L$156)</f>
        <v>1007</v>
      </c>
      <c r="AQ133" s="120">
        <f t="shared" si="919"/>
        <v>4369.8999999999996</v>
      </c>
      <c r="AR133" s="171">
        <f t="shared" si="919"/>
        <v>3180</v>
      </c>
      <c r="AS133" s="173">
        <f t="shared" si="919"/>
        <v>5023</v>
      </c>
      <c r="AT133" s="120">
        <f t="shared" si="919"/>
        <v>2872</v>
      </c>
      <c r="AU133" s="122">
        <f t="shared" si="919"/>
        <v>2878.5</v>
      </c>
      <c r="AV133" s="121">
        <f t="shared" si="919"/>
        <v>3563</v>
      </c>
      <c r="AW133" s="172">
        <f t="shared" si="919"/>
        <v>2508.5</v>
      </c>
      <c r="AX133" s="120">
        <f t="shared" si="919"/>
        <v>436</v>
      </c>
      <c r="AY133" s="122">
        <f t="shared" si="919"/>
        <v>2247.4</v>
      </c>
      <c r="AZ133" s="121">
        <f t="shared" ref="AZ133:BE134" si="920">SUMIF($A$9:$A$32,$AE133,V$133:V$156)</f>
        <v>1238</v>
      </c>
      <c r="BA133" s="172">
        <f t="shared" si="920"/>
        <v>4402.8</v>
      </c>
      <c r="BB133" s="120">
        <f t="shared" si="920"/>
        <v>2144</v>
      </c>
      <c r="BC133" s="122">
        <f t="shared" si="920"/>
        <v>2366.4</v>
      </c>
      <c r="BD133" s="21">
        <f t="shared" si="920"/>
        <v>5822</v>
      </c>
      <c r="BE133" s="176">
        <f t="shared" si="920"/>
        <v>3413.7</v>
      </c>
      <c r="BF133" s="162">
        <f>AF133+AH133+AJ133+AL133+AN133+AP133+AR133+AT133+AV133+AX133+AZ133+BB133+BD133</f>
        <v>36034</v>
      </c>
      <c r="BG133" s="163">
        <f>AG133+AI133+AK133+AM133+AO133+AQ133+AS133+AU133+AW133+AY133+BA133+BC133+BE133</f>
        <v>35704</v>
      </c>
      <c r="BI133" s="119" t="s">
        <v>16</v>
      </c>
      <c r="BJ133" s="123">
        <f>B133/B157</f>
        <v>0</v>
      </c>
      <c r="BK133" s="124">
        <f t="shared" ref="BK133" si="921">C133/C157</f>
        <v>0</v>
      </c>
      <c r="BL133" s="125">
        <f t="shared" ref="BL133" si="922">D133/D157</f>
        <v>0</v>
      </c>
      <c r="BM133" s="126">
        <f t="shared" ref="BM133" si="923">E133/E157</f>
        <v>0</v>
      </c>
      <c r="BN133" s="123">
        <f t="shared" ref="BN133" si="924">F133/F157</f>
        <v>0</v>
      </c>
      <c r="BO133" s="124">
        <f t="shared" ref="BO133" si="925">G133/G157</f>
        <v>0</v>
      </c>
      <c r="BP133" s="125">
        <f t="shared" ref="BP133" si="926">H133/H157</f>
        <v>0</v>
      </c>
      <c r="BQ133" s="126">
        <f t="shared" ref="BQ133" si="927">I133/I157</f>
        <v>0</v>
      </c>
      <c r="BR133" s="123">
        <f t="shared" ref="BR133" si="928">J133/J157</f>
        <v>0</v>
      </c>
      <c r="BS133" s="124">
        <f t="shared" ref="BS133" si="929">K133/K157</f>
        <v>0</v>
      </c>
      <c r="BT133" s="125">
        <f t="shared" ref="BT133" si="930">L133/L157</f>
        <v>0</v>
      </c>
      <c r="BU133" s="123">
        <f t="shared" ref="BU133" si="931">M133/M157</f>
        <v>0</v>
      </c>
      <c r="BV133" s="127">
        <f t="shared" ref="BV133" si="932">N133/N157</f>
        <v>0</v>
      </c>
      <c r="BW133" s="128">
        <f t="shared" ref="BW133" si="933">O133/O157</f>
        <v>0</v>
      </c>
      <c r="BX133" s="123">
        <f t="shared" ref="BX133" si="934">P133/P157</f>
        <v>0</v>
      </c>
      <c r="BY133" s="124">
        <f t="shared" ref="BY133" si="935">Q133/Q157</f>
        <v>0</v>
      </c>
      <c r="BZ133" s="125">
        <f t="shared" ref="BZ133" si="936">R133/R157</f>
        <v>0</v>
      </c>
      <c r="CA133" s="126">
        <f t="shared" ref="CA133" si="937">S133/S157</f>
        <v>0</v>
      </c>
      <c r="CB133" s="123">
        <f t="shared" ref="CB133" si="938">T133/T157</f>
        <v>0</v>
      </c>
      <c r="CC133" s="124">
        <f t="shared" ref="CC133" si="939">U133/U157</f>
        <v>0</v>
      </c>
      <c r="CD133" s="125">
        <f t="shared" ref="CD133" si="940">V133/V157</f>
        <v>0</v>
      </c>
      <c r="CE133" s="126">
        <f t="shared" ref="CE133" si="941">W133/W157</f>
        <v>0</v>
      </c>
      <c r="CF133" s="123">
        <f t="shared" ref="CF133" si="942">X133/X157</f>
        <v>0</v>
      </c>
      <c r="CG133" s="124">
        <f t="shared" ref="CG133" si="943">Y133/Y157</f>
        <v>0</v>
      </c>
      <c r="CH133" s="125">
        <f t="shared" ref="CH133" si="944">Z133/Z157</f>
        <v>0</v>
      </c>
      <c r="CI133" s="123">
        <f t="shared" ref="CI133" si="945">AA133/AA157</f>
        <v>0</v>
      </c>
      <c r="CJ133" s="129">
        <f t="shared" ref="CJ133" si="946">AB133/AB157</f>
        <v>0</v>
      </c>
      <c r="CK133" s="130">
        <f t="shared" ref="CK133" si="947">AC133/AC157</f>
        <v>0</v>
      </c>
    </row>
    <row r="134" spans="1:89" x14ac:dyDescent="0.25">
      <c r="A134" s="131" t="s">
        <v>17</v>
      </c>
      <c r="B134" s="187">
        <v>567</v>
      </c>
      <c r="C134" s="181">
        <v>1</v>
      </c>
      <c r="D134" s="182">
        <v>443</v>
      </c>
      <c r="E134" s="183">
        <v>5</v>
      </c>
      <c r="F134" s="180">
        <v>754</v>
      </c>
      <c r="G134" s="184">
        <v>10</v>
      </c>
      <c r="H134" s="182">
        <v>659</v>
      </c>
      <c r="I134" s="183">
        <v>52</v>
      </c>
      <c r="J134" s="180">
        <v>16</v>
      </c>
      <c r="K134" s="184">
        <v>34</v>
      </c>
      <c r="L134" s="182">
        <v>47</v>
      </c>
      <c r="M134" s="180">
        <v>139</v>
      </c>
      <c r="N134" s="185">
        <v>295</v>
      </c>
      <c r="O134" s="186">
        <v>200</v>
      </c>
      <c r="P134" s="180">
        <v>109</v>
      </c>
      <c r="Q134" s="184">
        <v>107</v>
      </c>
      <c r="R134" s="182">
        <v>53</v>
      </c>
      <c r="S134" s="183">
        <v>151</v>
      </c>
      <c r="T134" s="180">
        <v>5</v>
      </c>
      <c r="U134" s="184">
        <v>54</v>
      </c>
      <c r="V134" s="182">
        <v>12</v>
      </c>
      <c r="W134" s="183">
        <v>162</v>
      </c>
      <c r="X134" s="180">
        <v>3</v>
      </c>
      <c r="Y134" s="184">
        <v>90</v>
      </c>
      <c r="Z134" s="182">
        <v>14</v>
      </c>
      <c r="AA134" s="180">
        <v>0</v>
      </c>
      <c r="AB134" s="162">
        <f t="shared" ref="AB134:AB156" si="948">B134+D134+F134+H134+J134+L134+N134+P134+R134+T134+V134+X134+Z134</f>
        <v>2977</v>
      </c>
      <c r="AC134" s="165">
        <f t="shared" ref="AC134:AC156" si="949">SUM(C134,E134,G134,I134,K134,M134,O134,Q134,S134,U134,W134,Y134,AA134)</f>
        <v>1005</v>
      </c>
      <c r="AE134" s="256" t="str">
        <f>$AE$10</f>
        <v>08:00 - 08:59</v>
      </c>
      <c r="AF134" s="120">
        <f t="shared" si="918"/>
        <v>4450</v>
      </c>
      <c r="AG134" s="181">
        <f t="shared" si="918"/>
        <v>1273.5999999999999</v>
      </c>
      <c r="AH134" s="182">
        <f t="shared" si="918"/>
        <v>1897</v>
      </c>
      <c r="AI134" s="183">
        <f t="shared" si="918"/>
        <v>1411.4</v>
      </c>
      <c r="AJ134" s="180">
        <f t="shared" si="918"/>
        <v>3071</v>
      </c>
      <c r="AK134" s="184">
        <f t="shared" si="918"/>
        <v>1268.5</v>
      </c>
      <c r="AL134" s="182">
        <f t="shared" si="918"/>
        <v>4046</v>
      </c>
      <c r="AM134" s="183">
        <f t="shared" si="918"/>
        <v>2497</v>
      </c>
      <c r="AN134" s="180">
        <f t="shared" si="918"/>
        <v>289</v>
      </c>
      <c r="AO134" s="184">
        <f t="shared" si="918"/>
        <v>1210.4000000000001</v>
      </c>
      <c r="AP134" s="182">
        <f t="shared" si="919"/>
        <v>888</v>
      </c>
      <c r="AQ134" s="180">
        <f t="shared" si="919"/>
        <v>4511.3</v>
      </c>
      <c r="AR134" s="185">
        <f t="shared" si="919"/>
        <v>2496</v>
      </c>
      <c r="AS134" s="186">
        <f t="shared" si="919"/>
        <v>4709.7</v>
      </c>
      <c r="AT134" s="180">
        <f t="shared" si="919"/>
        <v>2236</v>
      </c>
      <c r="AU134" s="184">
        <f t="shared" si="919"/>
        <v>2552.6999999999998</v>
      </c>
      <c r="AV134" s="182">
        <f t="shared" si="919"/>
        <v>3029</v>
      </c>
      <c r="AW134" s="183">
        <f t="shared" si="919"/>
        <v>2103.6999999999998</v>
      </c>
      <c r="AX134" s="180">
        <f t="shared" si="919"/>
        <v>304</v>
      </c>
      <c r="AY134" s="184">
        <f t="shared" si="919"/>
        <v>1727.5</v>
      </c>
      <c r="AZ134" s="182">
        <f t="shared" si="920"/>
        <v>1029</v>
      </c>
      <c r="BA134" s="183">
        <f t="shared" si="920"/>
        <v>3930.3</v>
      </c>
      <c r="BB134" s="180">
        <f t="shared" si="920"/>
        <v>1948</v>
      </c>
      <c r="BC134" s="184">
        <f t="shared" si="920"/>
        <v>2081.6999999999998</v>
      </c>
      <c r="BD134" s="182">
        <f t="shared" si="920"/>
        <v>5038</v>
      </c>
      <c r="BE134" s="180">
        <f t="shared" si="920"/>
        <v>2954.2</v>
      </c>
      <c r="BF134" s="164">
        <f>SUM(AF134,AH134,AJ134,AL134,AN134,AP134,AR134,AT134,AV134,AX134,AZ134,BB134,BD134)</f>
        <v>30721</v>
      </c>
      <c r="BG134" s="165">
        <f>SUM(AG134,AI134,AK134,AM134,AO134,AQ134,AS134,AU134,AW134,AY134,BA134,BC134,BE134)</f>
        <v>32232.000000000004</v>
      </c>
      <c r="BI134" s="131" t="s">
        <v>17</v>
      </c>
      <c r="BJ134" s="123">
        <f>B134/B157</f>
        <v>1.314721636098036E-2</v>
      </c>
      <c r="BK134" s="124">
        <f t="shared" ref="BK134" si="950">C134/C157</f>
        <v>2.5757396236329254E-5</v>
      </c>
      <c r="BL134" s="125">
        <f t="shared" ref="BL134" si="951">D134/D157</f>
        <v>2.0629598584334545E-2</v>
      </c>
      <c r="BM134" s="126">
        <f t="shared" ref="BM134" si="952">E134/E157</f>
        <v>2.5810714543821425E-4</v>
      </c>
      <c r="BN134" s="123">
        <f t="shared" ref="BN134" si="953">F134/F157</f>
        <v>2.3974562798092208E-2</v>
      </c>
      <c r="BO134" s="124">
        <f t="shared" ref="BO134" si="954">G134/G157</f>
        <v>3.5220072623789751E-4</v>
      </c>
      <c r="BP134" s="125">
        <f t="shared" ref="BP134" si="955">H134/H157</f>
        <v>1.3778827858740879E-2</v>
      </c>
      <c r="BQ134" s="126">
        <f t="shared" ref="BQ134" si="956">I134/I157</f>
        <v>1.0042526236099792E-3</v>
      </c>
      <c r="BR134" s="123">
        <f t="shared" ref="BR134" si="957">J134/J157</f>
        <v>1.8693772636990303E-3</v>
      </c>
      <c r="BS134" s="124">
        <f t="shared" ref="BS134" si="958">K134/K157</f>
        <v>3.7126820852169725E-3</v>
      </c>
      <c r="BT134" s="125">
        <f t="shared" ref="BT134" si="959">L134/L157</f>
        <v>1.6289467299760857E-3</v>
      </c>
      <c r="BU134" s="123">
        <f t="shared" ref="BU134" si="960">M134/M157</f>
        <v>4.3016476238812622E-3</v>
      </c>
      <c r="BV134" s="127">
        <f t="shared" ref="BV134" si="961">N134/N157</f>
        <v>6.1293606765151984E-3</v>
      </c>
      <c r="BW134" s="128">
        <f t="shared" ref="BW134" si="962">O134/O157</f>
        <v>4.0586886377011579E-3</v>
      </c>
      <c r="BX134" s="123">
        <f t="shared" ref="BX134" si="963">P134/P157</f>
        <v>3.6561231677456145E-3</v>
      </c>
      <c r="BY134" s="124">
        <f t="shared" ref="BY134" si="964">Q134/Q157</f>
        <v>3.5378918132522152E-3</v>
      </c>
      <c r="BZ134" s="125">
        <f t="shared" ref="BZ134" si="965">R134/R157</f>
        <v>1.5138964266331514E-3</v>
      </c>
      <c r="CA134" s="126">
        <f t="shared" ref="CA134" si="966">S134/S157</f>
        <v>4.1065081355093295E-3</v>
      </c>
      <c r="CB134" s="123">
        <f t="shared" ref="CB134" si="967">T134/T157</f>
        <v>4.2423213982691331E-4</v>
      </c>
      <c r="CC134" s="124">
        <f t="shared" ref="CC134" si="968">U134/U157</f>
        <v>4.4760902180850616E-3</v>
      </c>
      <c r="CD134" s="125">
        <f t="shared" ref="CD134" si="969">V134/V157</f>
        <v>3.5744072441320146E-4</v>
      </c>
      <c r="CE134" s="126">
        <f t="shared" ref="CE134" si="970">W134/W157</f>
        <v>3.9472337688285499E-3</v>
      </c>
      <c r="CF134" s="123">
        <f t="shared" ref="CF134" si="971">X134/X157</f>
        <v>1.0599583083065399E-4</v>
      </c>
      <c r="CG134" s="124">
        <f t="shared" ref="CG134" si="972">Y134/Y157</f>
        <v>5.0584816686244857E-3</v>
      </c>
      <c r="CH134" s="125">
        <f t="shared" ref="CH134" si="973">Z134/Z157</f>
        <v>2.3404326456919321E-4</v>
      </c>
      <c r="CI134" s="123">
        <f t="shared" ref="CI134" si="974">AA134/AA157</f>
        <v>0</v>
      </c>
      <c r="CJ134" s="129">
        <f t="shared" ref="CJ134" si="975">AB134/AB157</f>
        <v>6.9601608528944165E-3</v>
      </c>
      <c r="CK134" s="130">
        <f t="shared" ref="CK134" si="976">AC134/AC157</f>
        <v>2.354756620087784E-3</v>
      </c>
    </row>
    <row r="135" spans="1:89" ht="13.8" thickBot="1" x14ac:dyDescent="0.3">
      <c r="A135" s="139" t="s">
        <v>18</v>
      </c>
      <c r="B135" s="212">
        <v>2549</v>
      </c>
      <c r="C135" s="188">
        <v>645.4</v>
      </c>
      <c r="D135" s="189">
        <v>1522</v>
      </c>
      <c r="E135" s="190">
        <v>400.2</v>
      </c>
      <c r="F135" s="187">
        <v>2596</v>
      </c>
      <c r="G135" s="191">
        <v>538.29999999999995</v>
      </c>
      <c r="H135" s="189">
        <v>2730</v>
      </c>
      <c r="I135" s="190">
        <v>899.5</v>
      </c>
      <c r="J135" s="187">
        <v>123</v>
      </c>
      <c r="K135" s="191">
        <v>421.2</v>
      </c>
      <c r="L135" s="189">
        <v>508</v>
      </c>
      <c r="M135" s="187">
        <v>1407.8</v>
      </c>
      <c r="N135" s="192">
        <v>2041</v>
      </c>
      <c r="O135" s="193">
        <v>2043</v>
      </c>
      <c r="P135" s="187">
        <v>1043</v>
      </c>
      <c r="Q135" s="191">
        <v>1150.5</v>
      </c>
      <c r="R135" s="189">
        <v>1604</v>
      </c>
      <c r="S135" s="190">
        <v>1373.6</v>
      </c>
      <c r="T135" s="187">
        <v>171</v>
      </c>
      <c r="U135" s="191">
        <v>748.3</v>
      </c>
      <c r="V135" s="189">
        <v>650</v>
      </c>
      <c r="W135" s="190">
        <v>1646.8</v>
      </c>
      <c r="X135" s="187">
        <v>1108</v>
      </c>
      <c r="Y135" s="191">
        <v>1017.5</v>
      </c>
      <c r="Z135" s="189">
        <v>2960</v>
      </c>
      <c r="AA135" s="187">
        <v>1966.9</v>
      </c>
      <c r="AB135" s="162">
        <f t="shared" si="948"/>
        <v>19605</v>
      </c>
      <c r="AC135" s="165">
        <f t="shared" si="949"/>
        <v>14258.999999999998</v>
      </c>
      <c r="AE135" s="254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18</v>
      </c>
      <c r="BJ135" s="123">
        <f>B134/B157</f>
        <v>1.314721636098036E-2</v>
      </c>
      <c r="BK135" s="124">
        <f t="shared" ref="BK135" si="977">C135/C157</f>
        <v>1.6623823530926899E-2</v>
      </c>
      <c r="BL135" s="125">
        <f t="shared" ref="BL135" si="978">D135/D157</f>
        <v>7.0876408680264499E-2</v>
      </c>
      <c r="BM135" s="126">
        <f t="shared" ref="BM135" si="979">E135/E157</f>
        <v>2.0658895920874668E-2</v>
      </c>
      <c r="BN135" s="123">
        <f t="shared" ref="BN135" si="980">F135/F157</f>
        <v>8.2543720190779019E-2</v>
      </c>
      <c r="BO135" s="124">
        <f t="shared" ref="BO135" si="981">G135/G157</f>
        <v>1.8958965093386022E-2</v>
      </c>
      <c r="BP135" s="125">
        <f t="shared" ref="BP135" si="982">H135/H157</f>
        <v>5.7080728458820333E-2</v>
      </c>
      <c r="BQ135" s="126">
        <f t="shared" ref="BQ135" si="983">I135/I157</f>
        <v>1.7371639133407234E-2</v>
      </c>
      <c r="BR135" s="123">
        <f t="shared" ref="BR135" si="984">J135/J157</f>
        <v>1.4370837714686295E-2</v>
      </c>
      <c r="BS135" s="124">
        <f t="shared" ref="BS135" si="985">K135/K157</f>
        <v>4.5993579243923194E-2</v>
      </c>
      <c r="BT135" s="125">
        <f t="shared" ref="BT135" si="986">L135/L157</f>
        <v>1.7606488060167055E-2</v>
      </c>
      <c r="BU135" s="123">
        <f t="shared" ref="BU135" si="987">M135/M157</f>
        <v>4.3567334711511085E-2</v>
      </c>
      <c r="BV135" s="127">
        <f t="shared" ref="BV135" si="988">N135/N157</f>
        <v>4.2406864883957694E-2</v>
      </c>
      <c r="BW135" s="128">
        <f t="shared" ref="BW135" si="989">O135/O157</f>
        <v>4.1459504434117334E-2</v>
      </c>
      <c r="BX135" s="123">
        <f t="shared" ref="BX135" si="990">P135/P157</f>
        <v>3.4984738201455742E-2</v>
      </c>
      <c r="BY135" s="124">
        <f t="shared" ref="BY135" si="991">Q135/Q157</f>
        <v>3.8040603094828727E-2</v>
      </c>
      <c r="BZ135" s="125">
        <f t="shared" ref="BZ135" si="992">R135/R157</f>
        <v>4.5816789968293865E-2</v>
      </c>
      <c r="CA135" s="126">
        <f t="shared" ref="CA135" si="993">S135/S157</f>
        <v>3.7355626324076914E-2</v>
      </c>
      <c r="CB135" s="123">
        <f t="shared" ref="CB135" si="994">T135/T157</f>
        <v>1.4508739182080434E-2</v>
      </c>
      <c r="CC135" s="124">
        <f t="shared" ref="CC135" si="995">U135/U157</f>
        <v>6.2027005744315765E-2</v>
      </c>
      <c r="CD135" s="125">
        <f t="shared" ref="CD135" si="996">V135/V157</f>
        <v>1.9361372572381748E-2</v>
      </c>
      <c r="CE135" s="126">
        <f t="shared" ref="CE135" si="997">W135/W157</f>
        <v>4.0125336854980591E-2</v>
      </c>
      <c r="CF135" s="123">
        <f t="shared" ref="CF135" si="998">X135/X157</f>
        <v>3.9147793520121543E-2</v>
      </c>
      <c r="CG135" s="124">
        <f t="shared" ref="CG135" si="999">Y135/Y157</f>
        <v>5.7188945531393497E-2</v>
      </c>
      <c r="CH135" s="125">
        <f t="shared" ref="CH135" si="1000">Z135/Z157</f>
        <v>4.9483433080343711E-2</v>
      </c>
      <c r="CI135" s="123">
        <f t="shared" ref="CI135" si="1001">AA135/AA157</f>
        <v>3.2909410026586539E-2</v>
      </c>
      <c r="CJ135" s="129">
        <f t="shared" ref="CJ135" si="1002">AB135/AB157</f>
        <v>4.5836060974469281E-2</v>
      </c>
      <c r="CK135" s="130">
        <f t="shared" ref="CK135" si="1003">AC135/AC157</f>
        <v>3.3409427508290256E-2</v>
      </c>
    </row>
    <row r="136" spans="1:89" ht="14.4" thickTop="1" thickBot="1" x14ac:dyDescent="0.3">
      <c r="A136" s="131" t="s">
        <v>19</v>
      </c>
      <c r="B136" s="180">
        <v>4703</v>
      </c>
      <c r="C136" s="181">
        <v>1527.4</v>
      </c>
      <c r="D136" s="182">
        <v>1929</v>
      </c>
      <c r="E136" s="183">
        <v>1139.2</v>
      </c>
      <c r="F136" s="180">
        <v>3374</v>
      </c>
      <c r="G136" s="184">
        <v>1407.2</v>
      </c>
      <c r="H136" s="182">
        <v>3985</v>
      </c>
      <c r="I136" s="183">
        <v>2276.4</v>
      </c>
      <c r="J136" s="180">
        <v>297</v>
      </c>
      <c r="K136" s="184">
        <v>973.2</v>
      </c>
      <c r="L136" s="182">
        <v>895</v>
      </c>
      <c r="M136" s="180">
        <v>3071.5</v>
      </c>
      <c r="N136" s="185">
        <v>3022</v>
      </c>
      <c r="O136" s="186">
        <v>4156.7</v>
      </c>
      <c r="P136" s="180">
        <v>2133</v>
      </c>
      <c r="Q136" s="184">
        <v>2329.4</v>
      </c>
      <c r="R136" s="182">
        <v>3014</v>
      </c>
      <c r="S136" s="183">
        <v>2069.4</v>
      </c>
      <c r="T136" s="180">
        <v>390</v>
      </c>
      <c r="U136" s="184">
        <v>1544.2</v>
      </c>
      <c r="V136" s="182">
        <v>1284</v>
      </c>
      <c r="W136" s="183">
        <v>3673.6</v>
      </c>
      <c r="X136" s="180">
        <v>2162</v>
      </c>
      <c r="Y136" s="184">
        <v>1812.3</v>
      </c>
      <c r="Z136" s="182">
        <v>4942</v>
      </c>
      <c r="AA136" s="180">
        <v>3363.6</v>
      </c>
      <c r="AB136" s="162">
        <f t="shared" si="948"/>
        <v>32130</v>
      </c>
      <c r="AC136" s="165">
        <f t="shared" si="949"/>
        <v>29344.100000000002</v>
      </c>
      <c r="AE136" s="251" t="s">
        <v>13</v>
      </c>
      <c r="AF136" s="14">
        <f t="shared" ref="AF136:BG136" si="1004">SUM(AF133:AF135)</f>
        <v>9977</v>
      </c>
      <c r="AG136" s="1">
        <f t="shared" si="1004"/>
        <v>2822</v>
      </c>
      <c r="AH136" s="14">
        <f t="shared" si="1004"/>
        <v>3999</v>
      </c>
      <c r="AI136" s="1">
        <f t="shared" si="1004"/>
        <v>2952.7</v>
      </c>
      <c r="AJ136" s="14">
        <f t="shared" si="1004"/>
        <v>6671</v>
      </c>
      <c r="AK136" s="1">
        <f t="shared" si="1004"/>
        <v>2779.8</v>
      </c>
      <c r="AL136" s="14">
        <f t="shared" si="1004"/>
        <v>8206</v>
      </c>
      <c r="AM136" s="1">
        <f t="shared" si="1004"/>
        <v>5085.6000000000004</v>
      </c>
      <c r="AN136" s="14">
        <f t="shared" si="1004"/>
        <v>672</v>
      </c>
      <c r="AO136" s="1">
        <f t="shared" si="1004"/>
        <v>2514.6000000000004</v>
      </c>
      <c r="AP136" s="14">
        <f t="shared" si="1004"/>
        <v>1895</v>
      </c>
      <c r="AQ136" s="1">
        <f t="shared" si="1004"/>
        <v>8881.2000000000007</v>
      </c>
      <c r="AR136" s="14">
        <f t="shared" si="1004"/>
        <v>5676</v>
      </c>
      <c r="AS136" s="1">
        <f t="shared" si="1004"/>
        <v>9732.7000000000007</v>
      </c>
      <c r="AT136" s="14">
        <f t="shared" si="1004"/>
        <v>5108</v>
      </c>
      <c r="AU136" s="1">
        <f t="shared" si="1004"/>
        <v>5431.2</v>
      </c>
      <c r="AV136" s="14">
        <f t="shared" si="1004"/>
        <v>6592</v>
      </c>
      <c r="AW136" s="1">
        <f t="shared" si="1004"/>
        <v>4612.2</v>
      </c>
      <c r="AX136" s="14">
        <f t="shared" si="1004"/>
        <v>740</v>
      </c>
      <c r="AY136" s="1">
        <f t="shared" si="1004"/>
        <v>3974.9</v>
      </c>
      <c r="AZ136" s="14">
        <f t="shared" si="1004"/>
        <v>2267</v>
      </c>
      <c r="BA136" s="1">
        <f t="shared" si="1004"/>
        <v>8333.1</v>
      </c>
      <c r="BB136" s="14">
        <f t="shared" si="1004"/>
        <v>4092</v>
      </c>
      <c r="BC136" s="1">
        <f t="shared" si="1004"/>
        <v>4448.1000000000004</v>
      </c>
      <c r="BD136" s="14">
        <f t="shared" si="1004"/>
        <v>10860</v>
      </c>
      <c r="BE136" s="1">
        <f t="shared" si="1004"/>
        <v>6367.9</v>
      </c>
      <c r="BF136" s="166">
        <f t="shared" si="1004"/>
        <v>66755</v>
      </c>
      <c r="BG136" s="167">
        <f t="shared" si="1004"/>
        <v>67936</v>
      </c>
      <c r="BI136" s="131" t="s">
        <v>19</v>
      </c>
      <c r="BJ136" s="123">
        <f>B136/B157</f>
        <v>0.10905001507176479</v>
      </c>
      <c r="BK136" s="124">
        <f t="shared" ref="BK136" si="1005">C136/C157</f>
        <v>3.9341847011369308E-2</v>
      </c>
      <c r="BL136" s="125">
        <f t="shared" ref="BL136" si="1006">D136/D157</f>
        <v>8.9829561329980448E-2</v>
      </c>
      <c r="BM136" s="126">
        <f t="shared" ref="BM136" si="1007">E136/E157</f>
        <v>5.8807132016642741E-2</v>
      </c>
      <c r="BN136" s="123">
        <f t="shared" ref="BN136" si="1008">F136/F157</f>
        <v>0.10728139904610492</v>
      </c>
      <c r="BO136" s="124">
        <f t="shared" ref="BO136" si="1009">G136/G157</f>
        <v>4.9561686196196941E-2</v>
      </c>
      <c r="BP136" s="125">
        <f t="shared" ref="BP136" si="1010">H136/H157</f>
        <v>8.3321136596483159E-2</v>
      </c>
      <c r="BQ136" s="126">
        <f t="shared" ref="BQ136" si="1011">I136/I157</f>
        <v>4.3963089853572244E-2</v>
      </c>
      <c r="BR136" s="123">
        <f t="shared" ref="BR136" si="1012">J136/J157</f>
        <v>3.4700315457413249E-2</v>
      </c>
      <c r="BS136" s="124">
        <f t="shared" ref="BS136" si="1013">K136/K157</f>
        <v>0.10627006486273993</v>
      </c>
      <c r="BT136" s="125">
        <f t="shared" ref="BT136" si="1014">L136/L157</f>
        <v>3.1019304751672271E-2</v>
      </c>
      <c r="BU136" s="123">
        <f t="shared" ref="BU136" si="1015">M136/M157</f>
        <v>9.5054033645692773E-2</v>
      </c>
      <c r="BV136" s="127">
        <f t="shared" ref="BV136" si="1016">N136/N157</f>
        <v>6.2789586320098068E-2</v>
      </c>
      <c r="BW136" s="128">
        <f t="shared" ref="BW136" si="1017">O136/O157</f>
        <v>8.4353755301662017E-2</v>
      </c>
      <c r="BX136" s="123">
        <f t="shared" ref="BX136" si="1018">P136/P157</f>
        <v>7.1545969878911889E-2</v>
      </c>
      <c r="BY136" s="124">
        <f t="shared" ref="BY136" si="1019">Q136/Q157</f>
        <v>7.7020235418595429E-2</v>
      </c>
      <c r="BZ136" s="125">
        <f t="shared" ref="BZ136" si="1020">R136/R157</f>
        <v>8.6092147733439969E-2</v>
      </c>
      <c r="CA136" s="126">
        <f t="shared" ref="CA136" si="1021">S136/S157</f>
        <v>5.627819824915898E-2</v>
      </c>
      <c r="CB136" s="123">
        <f t="shared" ref="CB136" si="1022">T136/T157</f>
        <v>3.3090106906499238E-2</v>
      </c>
      <c r="CC136" s="124">
        <f t="shared" ref="CC136" si="1023">U136/U157</f>
        <v>0.12799960212531392</v>
      </c>
      <c r="CD136" s="125">
        <f t="shared" ref="CD136" si="1024">V136/V157</f>
        <v>3.824615751221256E-2</v>
      </c>
      <c r="CE136" s="126">
        <f t="shared" ref="CE136" si="1025">W136/W157</f>
        <v>8.9509617118324447E-2</v>
      </c>
      <c r="CF136" s="123">
        <f t="shared" ref="CF136" si="1026">X136/X157</f>
        <v>7.6387662085291311E-2</v>
      </c>
      <c r="CG136" s="124">
        <f t="shared" ref="CG136" si="1027">Y136/Y157</f>
        <v>0.10186095920053506</v>
      </c>
      <c r="CH136" s="125">
        <f t="shared" ref="CH136" si="1028">Z136/Z157</f>
        <v>8.2617272392925212E-2</v>
      </c>
      <c r="CI136" s="123">
        <f t="shared" ref="CI136" si="1029">AA136/AA157</f>
        <v>5.6278454199718574E-2</v>
      </c>
      <c r="CJ136" s="129">
        <f t="shared" ref="CJ136" si="1030">AB136/AB157</f>
        <v>7.5119236883942772E-2</v>
      </c>
      <c r="CK136" s="130">
        <f t="shared" ref="CK136" si="1031">AC136/AC157</f>
        <v>6.875444152787856E-2</v>
      </c>
    </row>
    <row r="137" spans="1:89" ht="13.8" thickTop="1" x14ac:dyDescent="0.25">
      <c r="A137" s="139" t="s">
        <v>20</v>
      </c>
      <c r="B137" s="266">
        <v>5527</v>
      </c>
      <c r="C137" s="267">
        <v>1548.4</v>
      </c>
      <c r="D137" s="268">
        <v>2102</v>
      </c>
      <c r="E137" s="269">
        <v>1541.3</v>
      </c>
      <c r="F137" s="266">
        <v>3600</v>
      </c>
      <c r="G137" s="270">
        <v>1511.3</v>
      </c>
      <c r="H137" s="268">
        <v>4160</v>
      </c>
      <c r="I137" s="269">
        <v>2588.6</v>
      </c>
      <c r="J137" s="266">
        <v>383</v>
      </c>
      <c r="K137" s="270">
        <v>1304.2</v>
      </c>
      <c r="L137" s="268">
        <v>1007</v>
      </c>
      <c r="M137" s="266">
        <v>4369.8999999999996</v>
      </c>
      <c r="N137" s="271">
        <v>3180</v>
      </c>
      <c r="O137" s="272">
        <v>5023</v>
      </c>
      <c r="P137" s="266">
        <v>2872</v>
      </c>
      <c r="Q137" s="270">
        <v>2878.5</v>
      </c>
      <c r="R137" s="268">
        <v>3563</v>
      </c>
      <c r="S137" s="269">
        <v>2508.5</v>
      </c>
      <c r="T137" s="266">
        <v>436</v>
      </c>
      <c r="U137" s="270">
        <v>2247.4</v>
      </c>
      <c r="V137" s="268">
        <v>1238</v>
      </c>
      <c r="W137" s="269">
        <v>4402.8</v>
      </c>
      <c r="X137" s="266">
        <v>2144</v>
      </c>
      <c r="Y137" s="270">
        <v>2366.4</v>
      </c>
      <c r="Z137" s="268">
        <v>5822</v>
      </c>
      <c r="AA137" s="266">
        <v>3413.7</v>
      </c>
      <c r="AB137" s="286">
        <f t="shared" si="948"/>
        <v>36034</v>
      </c>
      <c r="AC137" s="287">
        <f t="shared" si="949"/>
        <v>35704</v>
      </c>
      <c r="BI137" s="139" t="s">
        <v>20</v>
      </c>
      <c r="BJ137" s="123">
        <f>B137/B157</f>
        <v>0.1281563753565052</v>
      </c>
      <c r="BK137" s="124">
        <f t="shared" ref="BK137" si="1032">C137/C157</f>
        <v>3.9882752332332218E-2</v>
      </c>
      <c r="BL137" s="125">
        <f t="shared" ref="BL137" si="1033">D137/D157</f>
        <v>9.7885815404675419E-2</v>
      </c>
      <c r="BM137" s="126">
        <f t="shared" ref="BM137" si="1034">E137/E157</f>
        <v>7.9564108652783933E-2</v>
      </c>
      <c r="BN137" s="123">
        <f t="shared" ref="BN137" si="1035">F137/F157</f>
        <v>0.11446740858505565</v>
      </c>
      <c r="BO137" s="124">
        <f t="shared" ref="BO137" si="1036">G137/G157</f>
        <v>5.322809575633345E-2</v>
      </c>
      <c r="BP137" s="125">
        <f t="shared" ref="BP137" si="1037">H137/H157</f>
        <v>8.6980157651535744E-2</v>
      </c>
      <c r="BQ137" s="126">
        <f t="shared" ref="BQ137" si="1038">I137/I157</f>
        <v>4.9992468105322922E-2</v>
      </c>
      <c r="BR137" s="123">
        <f t="shared" ref="BR137" si="1039">J137/J157</f>
        <v>4.4748218249795538E-2</v>
      </c>
      <c r="BS137" s="124">
        <f t="shared" ref="BS137" si="1040">K137/K157</f>
        <v>0.14241411692764633</v>
      </c>
      <c r="BT137" s="125">
        <f t="shared" ref="BT137" si="1041">L137/L157</f>
        <v>3.4901050150764217E-2</v>
      </c>
      <c r="BU137" s="123">
        <f t="shared" ref="BU137" si="1042">M137/M157</f>
        <v>0.13523575504747284</v>
      </c>
      <c r="BV137" s="127">
        <f t="shared" ref="BV137" si="1043">N137/N157</f>
        <v>6.6072430343451977E-2</v>
      </c>
      <c r="BW137" s="128">
        <f t="shared" ref="BW137" si="1044">O137/O157</f>
        <v>0.10193396513586458</v>
      </c>
      <c r="BX137" s="123">
        <f t="shared" ref="BX137" si="1045">P137/P157</f>
        <v>9.6333814107939494E-2</v>
      </c>
      <c r="BY137" s="124">
        <f t="shared" ref="BY137" si="1046">Q137/Q157</f>
        <v>9.5175902658378525E-2</v>
      </c>
      <c r="BZ137" s="125">
        <f t="shared" ref="BZ137" si="1047">R137/R157</f>
        <v>0.10177382958667772</v>
      </c>
      <c r="CA137" s="126">
        <f t="shared" ref="CA137" si="1048">S137/S157</f>
        <v>6.8219706343875183E-2</v>
      </c>
      <c r="CB137" s="123">
        <f t="shared" ref="CB137" si="1049">T137/T157</f>
        <v>3.6993042592906838E-2</v>
      </c>
      <c r="CC137" s="124">
        <f t="shared" ref="CC137" si="1050">U137/U157</f>
        <v>0.18628824363193272</v>
      </c>
      <c r="CD137" s="125">
        <f t="shared" ref="CD137" si="1051">V137/V157</f>
        <v>3.6875968068628619E-2</v>
      </c>
      <c r="CE137" s="126">
        <f t="shared" ref="CE137" si="1052">W137/W157</f>
        <v>0.10727704220616259</v>
      </c>
      <c r="CF137" s="123">
        <f t="shared" ref="CF137" si="1053">X137/X157</f>
        <v>7.5751687100307386E-2</v>
      </c>
      <c r="CG137" s="124">
        <f t="shared" ref="CG137" si="1054">Y137/Y157</f>
        <v>0.13300434467369981</v>
      </c>
      <c r="CH137" s="125">
        <f t="shared" ref="CH137" si="1055">Z137/Z157</f>
        <v>9.732856330870307E-2</v>
      </c>
      <c r="CI137" s="123">
        <f t="shared" ref="CI137" si="1056">AA137/AA157</f>
        <v>5.7116708021637319E-2</v>
      </c>
      <c r="CJ137" s="129">
        <f t="shared" ref="CJ137" si="1057">AB137/AB157</f>
        <v>8.4246703450855706E-2</v>
      </c>
      <c r="CK137" s="130">
        <f t="shared" ref="CK137" si="1058">AC137/AC157</f>
        <v>8.3655950610561428E-2</v>
      </c>
    </row>
    <row r="138" spans="1:89" ht="13.8" thickBot="1" x14ac:dyDescent="0.3">
      <c r="A138" s="131" t="s">
        <v>21</v>
      </c>
      <c r="B138" s="273">
        <v>4450</v>
      </c>
      <c r="C138" s="274">
        <v>1273.5999999999999</v>
      </c>
      <c r="D138" s="275">
        <v>1897</v>
      </c>
      <c r="E138" s="276">
        <v>1411.4</v>
      </c>
      <c r="F138" s="273">
        <v>3071</v>
      </c>
      <c r="G138" s="277">
        <v>1268.5</v>
      </c>
      <c r="H138" s="275">
        <v>4046</v>
      </c>
      <c r="I138" s="276">
        <v>2497</v>
      </c>
      <c r="J138" s="273">
        <v>289</v>
      </c>
      <c r="K138" s="277">
        <v>1210.4000000000001</v>
      </c>
      <c r="L138" s="275">
        <v>888</v>
      </c>
      <c r="M138" s="273">
        <v>4511.3</v>
      </c>
      <c r="N138" s="278">
        <v>2496</v>
      </c>
      <c r="O138" s="279">
        <v>4709.7</v>
      </c>
      <c r="P138" s="273">
        <v>2236</v>
      </c>
      <c r="Q138" s="277">
        <v>2552.6999999999998</v>
      </c>
      <c r="R138" s="275">
        <v>3029</v>
      </c>
      <c r="S138" s="276">
        <v>2103.6999999999998</v>
      </c>
      <c r="T138" s="273">
        <v>304</v>
      </c>
      <c r="U138" s="277">
        <v>1727.5</v>
      </c>
      <c r="V138" s="275">
        <v>1029</v>
      </c>
      <c r="W138" s="276">
        <v>3930.3</v>
      </c>
      <c r="X138" s="273">
        <v>1948</v>
      </c>
      <c r="Y138" s="277">
        <v>2081.6999999999998</v>
      </c>
      <c r="Z138" s="275">
        <v>5038</v>
      </c>
      <c r="AA138" s="273">
        <v>2954.2</v>
      </c>
      <c r="AB138" s="286">
        <f t="shared" si="948"/>
        <v>30721</v>
      </c>
      <c r="AC138" s="287">
        <f t="shared" si="949"/>
        <v>32232.000000000004</v>
      </c>
      <c r="AE138" t="s">
        <v>85</v>
      </c>
      <c r="BI138" s="131" t="s">
        <v>21</v>
      </c>
      <c r="BJ138" s="123">
        <f>B138/B157</f>
        <v>0.10318362046977532</v>
      </c>
      <c r="BK138" s="124">
        <f t="shared" ref="BK138" si="1059">C138/C157</f>
        <v>3.2804619846588938E-2</v>
      </c>
      <c r="BL138" s="125">
        <f t="shared" ref="BL138" si="1060">D138/D157</f>
        <v>8.8339387165875013E-2</v>
      </c>
      <c r="BM138" s="126">
        <f t="shared" ref="BM138" si="1061">E138/E157</f>
        <v>7.2858485014299132E-2</v>
      </c>
      <c r="BN138" s="123">
        <f t="shared" ref="BN138" si="1062">F138/F157</f>
        <v>9.7647058823529406E-2</v>
      </c>
      <c r="BO138" s="124">
        <f t="shared" ref="BO138" si="1063">G138/G157</f>
        <v>4.4676662123277304E-2</v>
      </c>
      <c r="BP138" s="125">
        <f t="shared" ref="BP138" si="1064">H138/H157</f>
        <v>8.4596566792815769E-2</v>
      </c>
      <c r="BQ138" s="126">
        <f t="shared" ref="BQ138" si="1065">I138/I157</f>
        <v>4.8223438483733033E-2</v>
      </c>
      <c r="BR138" s="123">
        <f t="shared" ref="BR138" si="1066">J138/J157</f>
        <v>3.3765626825563735E-2</v>
      </c>
      <c r="BS138" s="124">
        <f t="shared" ref="BS138" si="1067">K138/K157</f>
        <v>0.13217148223372421</v>
      </c>
      <c r="BT138" s="125">
        <f t="shared" ref="BT138" si="1068">L138/L157</f>
        <v>3.0776695664229022E-2</v>
      </c>
      <c r="BU138" s="123">
        <f t="shared" ref="BU138" si="1069">M138/M157</f>
        <v>0.1396116757238528</v>
      </c>
      <c r="BV138" s="127">
        <f t="shared" ref="BV138" si="1070">N138/N157</f>
        <v>5.1860624571464189E-2</v>
      </c>
      <c r="BW138" s="128">
        <f t="shared" ref="BW138" si="1071">O138/O157</f>
        <v>9.5576029384905725E-2</v>
      </c>
      <c r="BX138" s="123">
        <f t="shared" ref="BX138" si="1072">P138/P157</f>
        <v>7.5000838560359578E-2</v>
      </c>
      <c r="BY138" s="124">
        <f t="shared" ref="BY138" si="1073">Q138/Q157</f>
        <v>8.4403518053167564E-2</v>
      </c>
      <c r="BZ138" s="125">
        <f t="shared" ref="BZ138" si="1074">R138/R157</f>
        <v>8.6520608986260669E-2</v>
      </c>
      <c r="CA138" s="126">
        <f t="shared" ref="CA138" si="1075">S138/S157</f>
        <v>5.7211001090536256E-2</v>
      </c>
      <c r="CB138" s="123">
        <f t="shared" ref="CB138" si="1076">T138/T157</f>
        <v>2.5793314101476329E-2</v>
      </c>
      <c r="CC138" s="124">
        <f t="shared" ref="CC138" si="1077">U138/U157</f>
        <v>0.14319344169892489</v>
      </c>
      <c r="CD138" s="125">
        <f t="shared" ref="CD138" si="1078">V138/V157</f>
        <v>3.0650542118432027E-2</v>
      </c>
      <c r="CE138" s="126">
        <f t="shared" ref="CE138" si="1079">W138/W157</f>
        <v>9.5764277047079321E-2</v>
      </c>
      <c r="CF138" s="123">
        <f t="shared" ref="CF138" si="1080">X138/X157</f>
        <v>6.8826626152704656E-2</v>
      </c>
      <c r="CG138" s="124">
        <f t="shared" ref="CG138" si="1081">Y138/Y157</f>
        <v>0.11700268099528435</v>
      </c>
      <c r="CH138" s="125">
        <f t="shared" ref="CH138" si="1082">Z138/Z157</f>
        <v>8.4222140492828251E-2</v>
      </c>
      <c r="CI138" s="123">
        <f t="shared" ref="CI138" si="1083">AA138/AA157</f>
        <v>4.9428531750745811E-2</v>
      </c>
      <c r="CJ138" s="129">
        <f t="shared" ref="CJ138" si="1084">AB138/AB157</f>
        <v>7.1825025717759283E-2</v>
      </c>
      <c r="CK138" s="130">
        <f t="shared" ref="CK138" si="1085">AC138/AC157</f>
        <v>7.5520910824546733E-2</v>
      </c>
    </row>
    <row r="139" spans="1:89" ht="14.4" thickTop="1" thickBot="1" x14ac:dyDescent="0.3">
      <c r="A139" s="139" t="s">
        <v>22</v>
      </c>
      <c r="B139" s="187">
        <v>3095</v>
      </c>
      <c r="C139" s="188">
        <v>1493.8</v>
      </c>
      <c r="D139" s="189">
        <v>1451</v>
      </c>
      <c r="E139" s="190">
        <v>967.9</v>
      </c>
      <c r="F139" s="187">
        <v>2502</v>
      </c>
      <c r="G139" s="191">
        <v>991</v>
      </c>
      <c r="H139" s="189">
        <v>3430</v>
      </c>
      <c r="I139" s="190">
        <v>2244.5</v>
      </c>
      <c r="J139" s="187">
        <v>300</v>
      </c>
      <c r="K139" s="191">
        <v>1010.9</v>
      </c>
      <c r="L139" s="189">
        <v>793</v>
      </c>
      <c r="M139" s="187">
        <v>3219.7</v>
      </c>
      <c r="N139" s="192">
        <v>1980</v>
      </c>
      <c r="O139" s="193">
        <v>4203.7</v>
      </c>
      <c r="P139" s="187">
        <v>1367</v>
      </c>
      <c r="Q139" s="191">
        <v>1906.4</v>
      </c>
      <c r="R139" s="189">
        <v>2486</v>
      </c>
      <c r="S139" s="190">
        <v>1667.6</v>
      </c>
      <c r="T139" s="187">
        <v>301</v>
      </c>
      <c r="U139" s="191">
        <v>954.8</v>
      </c>
      <c r="V139" s="189">
        <v>815</v>
      </c>
      <c r="W139" s="190">
        <v>3391.3</v>
      </c>
      <c r="X139" s="187">
        <v>1535</v>
      </c>
      <c r="Y139" s="191">
        <v>1387.1</v>
      </c>
      <c r="Z139" s="189">
        <v>4092</v>
      </c>
      <c r="AA139" s="187">
        <v>2852.2</v>
      </c>
      <c r="AB139" s="162">
        <f t="shared" si="948"/>
        <v>24147</v>
      </c>
      <c r="AC139" s="165">
        <f t="shared" si="949"/>
        <v>26290.899999999998</v>
      </c>
      <c r="AE139" s="292" t="s">
        <v>0</v>
      </c>
      <c r="AF139" s="290" t="s">
        <v>1</v>
      </c>
      <c r="AG139" s="291"/>
      <c r="AH139" s="290" t="s">
        <v>2</v>
      </c>
      <c r="AI139" s="291"/>
      <c r="AJ139" s="290" t="s">
        <v>3</v>
      </c>
      <c r="AK139" s="291"/>
      <c r="AL139" s="290" t="s">
        <v>4</v>
      </c>
      <c r="AM139" s="291"/>
      <c r="AN139" s="290" t="s">
        <v>5</v>
      </c>
      <c r="AO139" s="291"/>
      <c r="AP139" s="290" t="s">
        <v>6</v>
      </c>
      <c r="AQ139" s="291"/>
      <c r="AR139" s="290" t="s">
        <v>7</v>
      </c>
      <c r="AS139" s="291"/>
      <c r="AT139" s="290" t="s">
        <v>8</v>
      </c>
      <c r="AU139" s="291"/>
      <c r="AV139" s="290" t="s">
        <v>9</v>
      </c>
      <c r="AW139" s="291"/>
      <c r="AX139" s="290" t="s">
        <v>10</v>
      </c>
      <c r="AY139" s="291"/>
      <c r="AZ139" s="290" t="s">
        <v>11</v>
      </c>
      <c r="BA139" s="291"/>
      <c r="BB139" s="290" t="s">
        <v>12</v>
      </c>
      <c r="BC139" s="291"/>
      <c r="BD139" s="297" t="s">
        <v>40</v>
      </c>
      <c r="BE139" s="298"/>
      <c r="BF139" s="295" t="s">
        <v>41</v>
      </c>
      <c r="BG139" s="296"/>
      <c r="BI139" s="139" t="s">
        <v>22</v>
      </c>
      <c r="BJ139" s="123">
        <f>B139/B157</f>
        <v>7.17647877199898E-2</v>
      </c>
      <c r="BK139" s="124">
        <f t="shared" ref="BK139" si="1086">C139/C157</f>
        <v>3.8476398497828641E-2</v>
      </c>
      <c r="BL139" s="125">
        <f t="shared" ref="BL139" si="1087">D139/D157</f>
        <v>6.7570084753655585E-2</v>
      </c>
      <c r="BM139" s="126">
        <f t="shared" ref="BM139" si="1088">E139/E157</f>
        <v>4.9964381213929515E-2</v>
      </c>
      <c r="BN139" s="123">
        <f t="shared" ref="BN139" si="1089">F139/F157</f>
        <v>7.9554848966613675E-2</v>
      </c>
      <c r="BO139" s="124">
        <f t="shared" ref="BO139" si="1090">G139/G157</f>
        <v>3.4903091970175645E-2</v>
      </c>
      <c r="BP139" s="125">
        <f t="shared" ref="BP139" si="1091">H139/H157</f>
        <v>7.171681267903067E-2</v>
      </c>
      <c r="BQ139" s="126">
        <f t="shared" ref="BQ139" si="1092">I139/I157</f>
        <v>4.3347019494088423E-2</v>
      </c>
      <c r="BR139" s="123">
        <f t="shared" ref="BR139" si="1093">J139/J157</f>
        <v>3.5050823694356817E-2</v>
      </c>
      <c r="BS139" s="124">
        <f t="shared" ref="BS139" si="1094">K139/K157</f>
        <v>0.11038677411605403</v>
      </c>
      <c r="BT139" s="125">
        <f t="shared" ref="BT139" si="1095">L139/L157</f>
        <v>2.748414376321353E-2</v>
      </c>
      <c r="BU139" s="123">
        <f t="shared" ref="BU139" si="1096">M139/M157</f>
        <v>9.9640394637485599E-2</v>
      </c>
      <c r="BV139" s="127">
        <f t="shared" ref="BV139" si="1097">N139/N157</f>
        <v>4.1139437761017264E-2</v>
      </c>
      <c r="BW139" s="128">
        <f t="shared" ref="BW139" si="1098">O139/O157</f>
        <v>8.5307547131521791E-2</v>
      </c>
      <c r="BX139" s="123">
        <f t="shared" ref="BX139" si="1099">P139/P157</f>
        <v>4.5852480461543624E-2</v>
      </c>
      <c r="BY139" s="124">
        <f t="shared" ref="BY139" si="1100">Q139/Q157</f>
        <v>6.3033990212934807E-2</v>
      </c>
      <c r="BZ139" s="125">
        <f t="shared" ref="BZ139" si="1101">R139/R157</f>
        <v>7.1010311634151224E-2</v>
      </c>
      <c r="CA139" s="126">
        <f t="shared" ref="CA139" si="1102">S139/S157</f>
        <v>4.5351079250167931E-2</v>
      </c>
      <c r="CB139" s="123">
        <f t="shared" ref="CB139" si="1103">T139/T157</f>
        <v>2.5538774817580181E-2</v>
      </c>
      <c r="CC139" s="124">
        <f t="shared" ref="CC139" si="1104">U139/U157</f>
        <v>7.9143906300511421E-2</v>
      </c>
      <c r="CD139" s="125">
        <f t="shared" ref="CD139" si="1105">V139/V157</f>
        <v>2.4276182533063267E-2</v>
      </c>
      <c r="CE139" s="126">
        <f t="shared" ref="CE139" si="1106">W139/W157</f>
        <v>8.2631196791532482E-2</v>
      </c>
      <c r="CF139" s="123">
        <f t="shared" ref="CF139" si="1107">X139/X157</f>
        <v>5.4234533441684628E-2</v>
      </c>
      <c r="CG139" s="124">
        <f t="shared" ref="CG139" si="1108">Y139/Y157</f>
        <v>7.7962443583878049E-2</v>
      </c>
      <c r="CH139" s="125">
        <f t="shared" ref="CH139" si="1109">Z139/Z157</f>
        <v>6.8407502758367045E-2</v>
      </c>
      <c r="CI139" s="123">
        <f t="shared" ref="CI139" si="1110">AA139/AA157</f>
        <v>4.7721907203126801E-2</v>
      </c>
      <c r="CJ139" s="129">
        <f t="shared" ref="CJ139" si="1111">AB139/AB157</f>
        <v>5.6455157579725052E-2</v>
      </c>
      <c r="CK139" s="130">
        <f t="shared" ref="CK139" si="1112">AC139/AC157</f>
        <v>6.1600667485637729E-2</v>
      </c>
    </row>
    <row r="140" spans="1:89" ht="15" thickTop="1" thickBot="1" x14ac:dyDescent="0.35">
      <c r="A140" s="131" t="s">
        <v>23</v>
      </c>
      <c r="B140" s="180">
        <v>2020</v>
      </c>
      <c r="C140" s="181">
        <v>1229.2</v>
      </c>
      <c r="D140" s="182">
        <v>1013</v>
      </c>
      <c r="E140" s="183">
        <v>845.6</v>
      </c>
      <c r="F140" s="180">
        <v>1632</v>
      </c>
      <c r="G140" s="184">
        <v>864.7</v>
      </c>
      <c r="H140" s="182">
        <v>2423</v>
      </c>
      <c r="I140" s="183">
        <v>1925.9</v>
      </c>
      <c r="J140" s="180">
        <v>295</v>
      </c>
      <c r="K140" s="184">
        <v>727.5</v>
      </c>
      <c r="L140" s="182">
        <v>799</v>
      </c>
      <c r="M140" s="180">
        <v>2092.5</v>
      </c>
      <c r="N140" s="185">
        <v>1999</v>
      </c>
      <c r="O140" s="186">
        <v>2512.1</v>
      </c>
      <c r="P140" s="180">
        <v>1166</v>
      </c>
      <c r="Q140" s="184">
        <v>1270.9000000000001</v>
      </c>
      <c r="R140" s="182">
        <v>1804</v>
      </c>
      <c r="S140" s="183">
        <v>1386.1</v>
      </c>
      <c r="T140" s="180">
        <v>304</v>
      </c>
      <c r="U140" s="184">
        <v>641.4</v>
      </c>
      <c r="V140" s="182">
        <v>748</v>
      </c>
      <c r="W140" s="183">
        <v>2409</v>
      </c>
      <c r="X140" s="180">
        <v>1141</v>
      </c>
      <c r="Y140" s="184">
        <v>842.7</v>
      </c>
      <c r="Z140" s="182">
        <v>3010</v>
      </c>
      <c r="AA140" s="180">
        <v>2659.4</v>
      </c>
      <c r="AB140" s="162">
        <f t="shared" si="948"/>
        <v>18354</v>
      </c>
      <c r="AC140" s="165">
        <f t="shared" si="949"/>
        <v>19407</v>
      </c>
      <c r="AE140" s="293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68" t="s">
        <v>14</v>
      </c>
      <c r="BG140" s="169" t="s">
        <v>15</v>
      </c>
      <c r="BI140" s="131" t="s">
        <v>23</v>
      </c>
      <c r="BJ140" s="123">
        <f>B140/B157</f>
        <v>4.6838407494145202E-2</v>
      </c>
      <c r="BK140" s="124">
        <f t="shared" ref="BK140" si="1113">C140/C157</f>
        <v>3.1660991453695921E-2</v>
      </c>
      <c r="BL140" s="125">
        <f t="shared" ref="BL140" si="1114">D140/D157</f>
        <v>4.7173325882462515E-2</v>
      </c>
      <c r="BM140" s="126">
        <f t="shared" ref="BM140" si="1115">E140/E157</f>
        <v>4.3651080436510802E-2</v>
      </c>
      <c r="BN140" s="123">
        <f t="shared" ref="BN140" si="1116">F140/F157</f>
        <v>5.1891891891891889E-2</v>
      </c>
      <c r="BO140" s="124">
        <f t="shared" ref="BO140" si="1117">G140/G157</f>
        <v>3.0454796797791003E-2</v>
      </c>
      <c r="BP140" s="125">
        <f t="shared" ref="BP140" si="1118">H140/H157</f>
        <v>5.0661760093670939E-2</v>
      </c>
      <c r="BQ140" s="126">
        <f t="shared" ref="BQ140" si="1119">I140/I157</f>
        <v>3.7194040919431903E-2</v>
      </c>
      <c r="BR140" s="123">
        <f t="shared" ref="BR140" si="1120">J140/J157</f>
        <v>3.4466643299450872E-2</v>
      </c>
      <c r="BS140" s="124">
        <f t="shared" ref="BS140" si="1121">K140/K157</f>
        <v>7.9440476970451396E-2</v>
      </c>
      <c r="BT140" s="125">
        <f t="shared" ref="BT140" si="1122">L140/L157</f>
        <v>2.7692094409593457E-2</v>
      </c>
      <c r="BU140" s="123">
        <f t="shared" ref="BU140" si="1123">M140/M157</f>
        <v>6.4756817647277268E-2</v>
      </c>
      <c r="BV140" s="127">
        <f t="shared" ref="BV140" si="1124">N140/N157</f>
        <v>4.1534210143572482E-2</v>
      </c>
      <c r="BW140" s="128">
        <f t="shared" ref="BW140" si="1125">O140/O157</f>
        <v>5.0979158633845396E-2</v>
      </c>
      <c r="BX140" s="123">
        <f t="shared" ref="BX140" si="1126">P140/P157</f>
        <v>3.9110455170563177E-2</v>
      </c>
      <c r="BY140" s="124">
        <f t="shared" ref="BY140" si="1127">Q140/Q157</f>
        <v>4.2021557994974215E-2</v>
      </c>
      <c r="BZ140" s="125">
        <f t="shared" ref="BZ140" si="1128">R140/R157</f>
        <v>5.1529606672569908E-2</v>
      </c>
      <c r="CA140" s="126">
        <f t="shared" ref="CA140" si="1129">S140/S157</f>
        <v>3.7695569050526366E-2</v>
      </c>
      <c r="CB140" s="123">
        <f t="shared" ref="CB140" si="1130">T140/T157</f>
        <v>2.5793314101476329E-2</v>
      </c>
      <c r="CC140" s="124">
        <f t="shared" ref="CC140" si="1131">U140/U157</f>
        <v>5.3166004923699231E-2</v>
      </c>
      <c r="CD140" s="125">
        <f t="shared" ref="CD140" si="1132">V140/V157</f>
        <v>2.2280471821756225E-2</v>
      </c>
      <c r="CE140" s="126">
        <f t="shared" ref="CE140" si="1133">W140/W157</f>
        <v>5.8696828080913435E-2</v>
      </c>
      <c r="CF140" s="123">
        <f t="shared" ref="CF140" si="1134">X140/X157</f>
        <v>4.0313747659258735E-2</v>
      </c>
      <c r="CG140" s="124">
        <f t="shared" ref="CG140" si="1135">Y140/Y157</f>
        <v>4.7364250023887271E-2</v>
      </c>
      <c r="CH140" s="125">
        <f t="shared" ref="CH140" si="1136">Z140/Z157</f>
        <v>5.0319301882376544E-2</v>
      </c>
      <c r="CI140" s="123">
        <f t="shared" ref="CI140" si="1137">AA140/AA157</f>
        <v>4.4496052175862645E-2</v>
      </c>
      <c r="CJ140" s="129">
        <f t="shared" ref="CJ140" si="1138">AB140/AB157</f>
        <v>4.291125035069672E-2</v>
      </c>
      <c r="CK140" s="130">
        <f t="shared" ref="CK140" si="1139">AC140/AC157</f>
        <v>4.5471404702530971E-2</v>
      </c>
    </row>
    <row r="141" spans="1:89" ht="13.8" thickTop="1" x14ac:dyDescent="0.25">
      <c r="A141" s="139" t="s">
        <v>24</v>
      </c>
      <c r="B141" s="194">
        <v>2157</v>
      </c>
      <c r="C141" s="188">
        <v>1384.4</v>
      </c>
      <c r="D141" s="189">
        <v>925</v>
      </c>
      <c r="E141" s="190">
        <v>771.8</v>
      </c>
      <c r="F141" s="187">
        <v>1410</v>
      </c>
      <c r="G141" s="191">
        <v>834</v>
      </c>
      <c r="H141" s="189">
        <v>2507</v>
      </c>
      <c r="I141" s="190">
        <v>1865.9</v>
      </c>
      <c r="J141" s="187">
        <v>357</v>
      </c>
      <c r="K141" s="191">
        <v>500.6</v>
      </c>
      <c r="L141" s="189">
        <v>935</v>
      </c>
      <c r="M141" s="187">
        <v>1661.1</v>
      </c>
      <c r="N141" s="192">
        <v>1811</v>
      </c>
      <c r="O141" s="195">
        <v>2331.4</v>
      </c>
      <c r="P141" s="187">
        <v>1226</v>
      </c>
      <c r="Q141" s="191">
        <v>1042.2</v>
      </c>
      <c r="R141" s="189">
        <v>1663</v>
      </c>
      <c r="S141" s="190">
        <v>1431.6</v>
      </c>
      <c r="T141" s="187">
        <v>294</v>
      </c>
      <c r="U141" s="191">
        <v>436.6</v>
      </c>
      <c r="V141" s="189">
        <v>832</v>
      </c>
      <c r="W141" s="196">
        <v>2523.1999999999998</v>
      </c>
      <c r="X141" s="187">
        <v>1197</v>
      </c>
      <c r="Y141" s="191">
        <v>808.9</v>
      </c>
      <c r="Z141" s="189">
        <v>3093</v>
      </c>
      <c r="AA141" s="187">
        <v>2920.3</v>
      </c>
      <c r="AB141" s="162">
        <f t="shared" si="948"/>
        <v>18407</v>
      </c>
      <c r="AC141" s="165">
        <f t="shared" si="949"/>
        <v>18512.000000000004</v>
      </c>
      <c r="AE141" s="254" t="str">
        <f>$AE$17</f>
        <v>17:00 - 17:59</v>
      </c>
      <c r="AF141" s="120">
        <f t="shared" ref="AF141:AO142" si="1140">SUMIF($A$9:$A$32,$AE141,B$133:B$156)</f>
        <v>2017</v>
      </c>
      <c r="AG141" s="177">
        <f t="shared" si="1140"/>
        <v>4688.3</v>
      </c>
      <c r="AH141" s="121">
        <f t="shared" si="1140"/>
        <v>1765</v>
      </c>
      <c r="AI141" s="172">
        <f t="shared" si="1140"/>
        <v>1615.5</v>
      </c>
      <c r="AJ141" s="120">
        <f t="shared" si="1140"/>
        <v>1707</v>
      </c>
      <c r="AK141" s="122">
        <f t="shared" si="1140"/>
        <v>3398</v>
      </c>
      <c r="AL141" s="121">
        <f t="shared" si="1140"/>
        <v>3107</v>
      </c>
      <c r="AM141" s="172">
        <f t="shared" si="1140"/>
        <v>5436.7</v>
      </c>
      <c r="AN141" s="120">
        <f t="shared" si="1140"/>
        <v>1429</v>
      </c>
      <c r="AO141" s="122">
        <f t="shared" si="1140"/>
        <v>366.1</v>
      </c>
      <c r="AP141" s="121">
        <f t="shared" ref="AP141:AY142" si="1141">SUMIF($A$9:$A$32,$AE141,L$133:L$156)</f>
        <v>3975</v>
      </c>
      <c r="AQ141" s="120">
        <f t="shared" si="1141"/>
        <v>1136.4000000000001</v>
      </c>
      <c r="AR141" s="171">
        <f t="shared" si="1141"/>
        <v>4833</v>
      </c>
      <c r="AS141" s="173">
        <f t="shared" si="1141"/>
        <v>2989.8</v>
      </c>
      <c r="AT141" s="120">
        <f t="shared" si="1141"/>
        <v>2665</v>
      </c>
      <c r="AU141" s="122">
        <f t="shared" si="1141"/>
        <v>2278.5</v>
      </c>
      <c r="AV141" s="121">
        <f t="shared" si="1141"/>
        <v>2525</v>
      </c>
      <c r="AW141" s="172">
        <f t="shared" si="1141"/>
        <v>3482.9</v>
      </c>
      <c r="AX141" s="120">
        <f t="shared" si="1141"/>
        <v>1927</v>
      </c>
      <c r="AY141" s="122">
        <f t="shared" si="1141"/>
        <v>402.1</v>
      </c>
      <c r="AZ141" s="121">
        <f t="shared" ref="AZ141:BE142" si="1142">SUMIF($A$9:$A$32,$AE141,V$133:V$156)</f>
        <v>4010</v>
      </c>
      <c r="BA141" s="172">
        <f t="shared" si="1142"/>
        <v>2219.6999999999998</v>
      </c>
      <c r="BB141" s="120">
        <f t="shared" si="1142"/>
        <v>2983</v>
      </c>
      <c r="BC141" s="122">
        <f t="shared" si="1142"/>
        <v>938.3</v>
      </c>
      <c r="BD141" s="21">
        <f t="shared" si="1142"/>
        <v>4239</v>
      </c>
      <c r="BE141" s="176">
        <f t="shared" si="1142"/>
        <v>5674.7</v>
      </c>
      <c r="BF141" s="162">
        <f>AF141+AH141+AJ141+AL141+AN141+AP141+AR141+AT141+AV141+AX141+AZ141+BB141+BD141</f>
        <v>37182</v>
      </c>
      <c r="BG141" s="163">
        <f>AG141+AI141+AK141+AM141+AO141+AQ141+AS141+AU141+AW141+AY141+BA141+BC141+BE141</f>
        <v>34627</v>
      </c>
      <c r="BI141" s="139" t="s">
        <v>24</v>
      </c>
      <c r="BJ141" s="123">
        <f>B141/B157</f>
        <v>5.001507176478772E-2</v>
      </c>
      <c r="BK141" s="124">
        <f t="shared" ref="BK141" si="1143">C141/C157</f>
        <v>3.565853934957422E-2</v>
      </c>
      <c r="BL141" s="125">
        <f t="shared" ref="BL141" si="1144">D141/D157</f>
        <v>4.3075346931172584E-2</v>
      </c>
      <c r="BM141" s="126">
        <f t="shared" ref="BM141" si="1145">E141/E157</f>
        <v>3.9841418969842751E-2</v>
      </c>
      <c r="BN141" s="123">
        <f t="shared" ref="BN141" si="1146">F141/F157</f>
        <v>4.4833068362480126E-2</v>
      </c>
      <c r="BO141" s="124">
        <f t="shared" ref="BO141" si="1147">G141/G157</f>
        <v>2.9373540568240653E-2</v>
      </c>
      <c r="BP141" s="125">
        <f t="shared" ref="BP141" si="1148">H141/H157</f>
        <v>5.2418090200096183E-2</v>
      </c>
      <c r="BQ141" s="126">
        <f t="shared" ref="BQ141" si="1149">I141/I157</f>
        <v>3.603528789218962E-2</v>
      </c>
      <c r="BR141" s="123">
        <f t="shared" ref="BR141" si="1150">J141/J157</f>
        <v>4.1710480196284615E-2</v>
      </c>
      <c r="BS141" s="124">
        <f t="shared" ref="BS141" si="1151">K141/K157</f>
        <v>5.4663783878224015E-2</v>
      </c>
      <c r="BT141" s="125">
        <f t="shared" ref="BT141" si="1152">L141/L157</f>
        <v>3.2405642394205111E-2</v>
      </c>
      <c r="BU141" s="123">
        <f t="shared" ref="BU141" si="1153">M141/M157</f>
        <v>5.140623646064147E-2</v>
      </c>
      <c r="BV141" s="127">
        <f t="shared" ref="BV141" si="1154">N141/N157</f>
        <v>3.7628041305657708E-2</v>
      </c>
      <c r="BW141" s="128">
        <f t="shared" ref="BW141" si="1155">O141/O157</f>
        <v>4.7312133449682402E-2</v>
      </c>
      <c r="BX141" s="123">
        <f t="shared" ref="BX141" si="1156">P141/P157</f>
        <v>4.1123000033542412E-2</v>
      </c>
      <c r="BY141" s="124">
        <f t="shared" ref="BY141" si="1157">Q141/Q157</f>
        <v>3.4459727549265969E-2</v>
      </c>
      <c r="BZ141" s="125">
        <f t="shared" ref="BZ141" si="1158">R141/R157</f>
        <v>4.75020708960553E-2</v>
      </c>
      <c r="CA141" s="126">
        <f t="shared" ref="CA141" si="1159">S141/S157</f>
        <v>3.8932960574802354E-2</v>
      </c>
      <c r="CB141" s="123">
        <f t="shared" ref="CB141" si="1160">T141/T157</f>
        <v>2.4944849821822501E-2</v>
      </c>
      <c r="CC141" s="124">
        <f t="shared" ref="CC141" si="1161">U141/U157</f>
        <v>3.6190018318813667E-2</v>
      </c>
      <c r="CD141" s="125">
        <f t="shared" ref="CD141" si="1162">V141/V157</f>
        <v>2.4782556892648636E-2</v>
      </c>
      <c r="CE141" s="126">
        <f t="shared" ref="CE141" si="1163">W141/W157</f>
        <v>6.1479384231532076E-2</v>
      </c>
      <c r="CF141" s="123">
        <f t="shared" ref="CF141" si="1164">X141/X157</f>
        <v>4.2292336501430945E-2</v>
      </c>
      <c r="CG141" s="124">
        <f t="shared" ref="CG141" si="1165">Y141/Y157</f>
        <v>4.5464509130559404E-2</v>
      </c>
      <c r="CH141" s="125">
        <f t="shared" ref="CH141" si="1166">Z141/Z157</f>
        <v>5.1706844093751043E-2</v>
      </c>
      <c r="CI141" s="123">
        <f t="shared" ref="CI141" si="1167">AA141/AA157</f>
        <v>4.8861330062860676E-2</v>
      </c>
      <c r="CJ141" s="129">
        <f t="shared" ref="CJ141" si="1168">AB141/AB157</f>
        <v>4.3035163190872534E-2</v>
      </c>
      <c r="CK141" s="130">
        <f t="shared" ref="CK141" si="1169">AC141/AC157</f>
        <v>4.3374382637875686E-2</v>
      </c>
    </row>
    <row r="142" spans="1:89" x14ac:dyDescent="0.25">
      <c r="A142" s="131" t="s">
        <v>25</v>
      </c>
      <c r="B142" s="197">
        <v>1920</v>
      </c>
      <c r="C142" s="181">
        <v>1545.6</v>
      </c>
      <c r="D142" s="182">
        <v>935</v>
      </c>
      <c r="E142" s="183">
        <v>729.9</v>
      </c>
      <c r="F142" s="180">
        <v>1619</v>
      </c>
      <c r="G142" s="184">
        <v>907.2</v>
      </c>
      <c r="H142" s="182">
        <v>2421</v>
      </c>
      <c r="I142" s="183">
        <v>2125.4</v>
      </c>
      <c r="J142" s="180">
        <v>316</v>
      </c>
      <c r="K142" s="181">
        <v>371.6</v>
      </c>
      <c r="L142" s="182">
        <v>934</v>
      </c>
      <c r="M142" s="180">
        <v>1775.5</v>
      </c>
      <c r="N142" s="185">
        <v>1763</v>
      </c>
      <c r="O142" s="198">
        <v>2240.6</v>
      </c>
      <c r="P142" s="180">
        <v>1291</v>
      </c>
      <c r="Q142" s="181">
        <v>1284.4000000000001</v>
      </c>
      <c r="R142" s="182">
        <v>1606</v>
      </c>
      <c r="S142" s="183">
        <v>1323</v>
      </c>
      <c r="T142" s="189">
        <v>354</v>
      </c>
      <c r="U142" s="180">
        <v>478.6</v>
      </c>
      <c r="V142" s="182">
        <v>888</v>
      </c>
      <c r="W142" s="199">
        <v>2062.3000000000002</v>
      </c>
      <c r="X142" s="180">
        <v>1030</v>
      </c>
      <c r="Y142" s="184">
        <v>652.79999999999995</v>
      </c>
      <c r="Z142" s="182">
        <v>2893</v>
      </c>
      <c r="AA142" s="180">
        <v>2827.1</v>
      </c>
      <c r="AB142" s="162">
        <f t="shared" si="948"/>
        <v>17970</v>
      </c>
      <c r="AC142" s="165">
        <f t="shared" si="949"/>
        <v>18324</v>
      </c>
      <c r="AE142" s="256" t="str">
        <f>$AE$18</f>
        <v>18:00 - 18:59</v>
      </c>
      <c r="AF142" s="120">
        <f t="shared" si="1140"/>
        <v>2260</v>
      </c>
      <c r="AG142" s="181">
        <f t="shared" si="1140"/>
        <v>4947.6000000000004</v>
      </c>
      <c r="AH142" s="182">
        <f t="shared" si="1140"/>
        <v>1504</v>
      </c>
      <c r="AI142" s="183">
        <f t="shared" si="1140"/>
        <v>1677.6</v>
      </c>
      <c r="AJ142" s="180">
        <f t="shared" si="1140"/>
        <v>1600</v>
      </c>
      <c r="AK142" s="184">
        <f t="shared" si="1140"/>
        <v>3015.1</v>
      </c>
      <c r="AL142" s="182">
        <f t="shared" si="1140"/>
        <v>3036</v>
      </c>
      <c r="AM142" s="183">
        <f t="shared" si="1140"/>
        <v>5660.2</v>
      </c>
      <c r="AN142" s="180">
        <f t="shared" si="1140"/>
        <v>1009</v>
      </c>
      <c r="AO142" s="184">
        <f t="shared" si="1140"/>
        <v>345.1</v>
      </c>
      <c r="AP142" s="182">
        <f t="shared" si="1141"/>
        <v>4280</v>
      </c>
      <c r="AQ142" s="180">
        <f t="shared" si="1141"/>
        <v>1124.4000000000001</v>
      </c>
      <c r="AR142" s="185">
        <f t="shared" si="1141"/>
        <v>5302</v>
      </c>
      <c r="AS142" s="186">
        <f t="shared" si="1141"/>
        <v>3080</v>
      </c>
      <c r="AT142" s="180">
        <f t="shared" si="1141"/>
        <v>3051</v>
      </c>
      <c r="AU142" s="184">
        <f t="shared" si="1141"/>
        <v>2729.7</v>
      </c>
      <c r="AV142" s="182">
        <f t="shared" si="1141"/>
        <v>2481</v>
      </c>
      <c r="AW142" s="183">
        <f t="shared" si="1141"/>
        <v>4206.1000000000004</v>
      </c>
      <c r="AX142" s="180">
        <f t="shared" si="1141"/>
        <v>1838</v>
      </c>
      <c r="AY142" s="184">
        <f t="shared" si="1141"/>
        <v>383.1</v>
      </c>
      <c r="AZ142" s="182">
        <f t="shared" si="1142"/>
        <v>4827</v>
      </c>
      <c r="BA142" s="183">
        <f t="shared" si="1142"/>
        <v>2476.6999999999998</v>
      </c>
      <c r="BB142" s="180">
        <f t="shared" si="1142"/>
        <v>3106</v>
      </c>
      <c r="BC142" s="184">
        <f t="shared" si="1142"/>
        <v>1137.3</v>
      </c>
      <c r="BD142" s="182">
        <f t="shared" si="1142"/>
        <v>3982</v>
      </c>
      <c r="BE142" s="180">
        <f t="shared" si="1142"/>
        <v>6293</v>
      </c>
      <c r="BF142" s="164">
        <f>SUM(AF142,AH142,AJ142,AL142,AN142,AP142,AR142,AT142,AV142,AX142,AZ142,BB142,BD142)</f>
        <v>38276</v>
      </c>
      <c r="BG142" s="165">
        <f>SUM(AG142,AI142,AK142,AM142,AO142,AQ142,AS142,AU142,AW142,AY142,BA142,BC142,BE142)</f>
        <v>37075.9</v>
      </c>
      <c r="BI142" s="131" t="s">
        <v>25</v>
      </c>
      <c r="BJ142" s="123">
        <f>B142/B157</f>
        <v>4.4519674449880586E-2</v>
      </c>
      <c r="BK142" s="124">
        <f t="shared" ref="BK142" si="1170">C142/C157</f>
        <v>3.9810631622870497E-2</v>
      </c>
      <c r="BL142" s="125">
        <f t="shared" ref="BL142" si="1171">D142/D157</f>
        <v>4.3541026357455527E-2</v>
      </c>
      <c r="BM142" s="126">
        <f t="shared" ref="BM142" si="1172">E142/E157</f>
        <v>3.7678481091070519E-2</v>
      </c>
      <c r="BN142" s="123">
        <f t="shared" ref="BN142" si="1173">F142/F157</f>
        <v>5.1478537360890302E-2</v>
      </c>
      <c r="BO142" s="124">
        <f t="shared" ref="BO142" si="1174">G142/G157</f>
        <v>3.1951649884302068E-2</v>
      </c>
      <c r="BP142" s="125">
        <f t="shared" ref="BP142" si="1175">H142/H157</f>
        <v>5.0619942710184621E-2</v>
      </c>
      <c r="BQ142" s="126">
        <f t="shared" ref="BQ142" si="1176">I142/I157</f>
        <v>4.1046894735012496E-2</v>
      </c>
      <c r="BR142" s="123">
        <f t="shared" ref="BR142" si="1177">J142/J157</f>
        <v>3.692020095805585E-2</v>
      </c>
      <c r="BS142" s="124">
        <f t="shared" ref="BS142" si="1178">K142/K157</f>
        <v>4.0577431260783149E-2</v>
      </c>
      <c r="BT142" s="125">
        <f t="shared" ref="BT142" si="1179">L142/L157</f>
        <v>3.2370983953141787E-2</v>
      </c>
      <c r="BU142" s="123">
        <f t="shared" ref="BU142" si="1180">M142/M157</f>
        <v>5.4946585296411374E-2</v>
      </c>
      <c r="BV142" s="127">
        <f t="shared" ref="BV142" si="1181">N142/N157</f>
        <v>3.6630721602360326E-2</v>
      </c>
      <c r="BW142" s="128">
        <f t="shared" ref="BW142" si="1182">O142/O157</f>
        <v>4.5469488808166071E-2</v>
      </c>
      <c r="BX142" s="123">
        <f t="shared" ref="BX142" si="1183">P142/P157</f>
        <v>4.3303256968436586E-2</v>
      </c>
      <c r="BY142" s="124">
        <f t="shared" ref="BY142" si="1184">Q142/Q157</f>
        <v>4.2467927522814447E-2</v>
      </c>
      <c r="BZ142" s="125">
        <f t="shared" ref="BZ142" si="1185">R142/R157</f>
        <v>4.587391813533663E-2</v>
      </c>
      <c r="CA142" s="126">
        <f t="shared" ref="CA142" si="1186">S142/S157</f>
        <v>3.5979538167409557E-2</v>
      </c>
      <c r="CB142" s="123">
        <f t="shared" ref="CB142" si="1187">T142/T157</f>
        <v>3.0035635499745462E-2</v>
      </c>
      <c r="CC142" s="124">
        <f t="shared" ref="CC142" si="1188">U142/U157</f>
        <v>3.9671421821768714E-2</v>
      </c>
      <c r="CD142" s="125">
        <f t="shared" ref="CD142" si="1189">V142/V157</f>
        <v>2.6450613606576908E-2</v>
      </c>
      <c r="CE142" s="126">
        <f t="shared" ref="CE142" si="1190">W142/W157</f>
        <v>5.0249260502809381E-2</v>
      </c>
      <c r="CF142" s="123">
        <f t="shared" ref="CF142" si="1191">X142/X157</f>
        <v>3.6391901918524538E-2</v>
      </c>
      <c r="CG142" s="124">
        <f t="shared" ref="CG142" si="1192">Y142/Y157</f>
        <v>3.6690853703089603E-2</v>
      </c>
      <c r="CH142" s="125">
        <f t="shared" ref="CH142" si="1193">Z142/Z157</f>
        <v>4.8363368885619713E-2</v>
      </c>
      <c r="CI142" s="123">
        <f t="shared" ref="CI142" si="1194">AA142/AA157</f>
        <v>4.7301943711506832E-2</v>
      </c>
      <c r="CJ142" s="129">
        <f t="shared" ref="CJ142" si="1195">AB142/AB157</f>
        <v>4.2013466753951186E-2</v>
      </c>
      <c r="CK142" s="130">
        <f t="shared" ref="CK142" si="1196">AC142/AC157</f>
        <v>4.2933890852227416E-2</v>
      </c>
    </row>
    <row r="143" spans="1:89" ht="13.8" thickBot="1" x14ac:dyDescent="0.3">
      <c r="A143" s="139" t="s">
        <v>26</v>
      </c>
      <c r="B143" s="194">
        <v>1683</v>
      </c>
      <c r="C143" s="188">
        <v>1434</v>
      </c>
      <c r="D143" s="189">
        <v>809</v>
      </c>
      <c r="E143" s="190">
        <v>693.7</v>
      </c>
      <c r="F143" s="187">
        <v>1155</v>
      </c>
      <c r="G143" s="191">
        <v>880</v>
      </c>
      <c r="H143" s="189">
        <v>2176</v>
      </c>
      <c r="I143" s="190">
        <v>1965.6</v>
      </c>
      <c r="J143" s="187">
        <v>316</v>
      </c>
      <c r="K143" s="188">
        <v>370.4</v>
      </c>
      <c r="L143" s="189">
        <v>991</v>
      </c>
      <c r="M143" s="187">
        <v>1407.7</v>
      </c>
      <c r="N143" s="192">
        <v>1759</v>
      </c>
      <c r="O143" s="195">
        <v>1917.2</v>
      </c>
      <c r="P143" s="187">
        <v>1245</v>
      </c>
      <c r="Q143" s="188">
        <v>1145.0999999999999</v>
      </c>
      <c r="R143" s="189">
        <v>1460</v>
      </c>
      <c r="S143" s="190">
        <v>1415.6</v>
      </c>
      <c r="T143" s="187">
        <v>310</v>
      </c>
      <c r="U143" s="191">
        <v>440.5</v>
      </c>
      <c r="V143" s="189">
        <v>1029</v>
      </c>
      <c r="W143" s="196">
        <v>1693.3</v>
      </c>
      <c r="X143" s="187">
        <v>1036</v>
      </c>
      <c r="Y143" s="191">
        <v>644.70000000000005</v>
      </c>
      <c r="Z143" s="189">
        <v>2741</v>
      </c>
      <c r="AA143" s="187">
        <v>2737.2</v>
      </c>
      <c r="AB143" s="162">
        <f t="shared" si="948"/>
        <v>16710</v>
      </c>
      <c r="AC143" s="165">
        <f t="shared" si="949"/>
        <v>16745</v>
      </c>
      <c r="AE143" s="254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26</v>
      </c>
      <c r="BJ143" s="123">
        <f>B143/B157</f>
        <v>3.9024277134973452E-2</v>
      </c>
      <c r="BK143" s="124">
        <f t="shared" ref="BK143" si="1197">C143/C157</f>
        <v>3.6936106202896155E-2</v>
      </c>
      <c r="BL143" s="125">
        <f t="shared" ref="BL143" si="1198">D143/D157</f>
        <v>3.7673465586290394E-2</v>
      </c>
      <c r="BM143" s="126">
        <f t="shared" ref="BM143" si="1199">E143/E157</f>
        <v>3.5809785358097854E-2</v>
      </c>
      <c r="BN143" s="123">
        <f t="shared" ref="BN143" si="1200">F143/F157</f>
        <v>3.6724960254372017E-2</v>
      </c>
      <c r="BO143" s="124">
        <f t="shared" ref="BO143" si="1201">G143/G157</f>
        <v>3.0993663908934984E-2</v>
      </c>
      <c r="BP143" s="125">
        <f t="shared" ref="BP143" si="1202">H143/H157</f>
        <v>4.5497313233111007E-2</v>
      </c>
      <c r="BQ143" s="126">
        <f t="shared" ref="BQ143" si="1203">I143/I157</f>
        <v>3.796074917245721E-2</v>
      </c>
      <c r="BR143" s="123">
        <f t="shared" ref="BR143" si="1204">J143/J157</f>
        <v>3.692020095805585E-2</v>
      </c>
      <c r="BS143" s="124">
        <f t="shared" ref="BS143" si="1205">K143/K157</f>
        <v>4.0446395422481365E-2</v>
      </c>
      <c r="BT143" s="125">
        <f t="shared" ref="BT143" si="1206">L143/L157</f>
        <v>3.4346515093751084E-2</v>
      </c>
      <c r="BU143" s="123">
        <f t="shared" ref="BU143" si="1207">M143/M157</f>
        <v>4.3564240000990309E-2</v>
      </c>
      <c r="BV143" s="127">
        <f t="shared" ref="BV143" si="1208">N143/N157</f>
        <v>3.6547611627085544E-2</v>
      </c>
      <c r="BW143" s="128">
        <f t="shared" ref="BW143" si="1209">O143/O157</f>
        <v>3.8906589281003302E-2</v>
      </c>
      <c r="BX143" s="123">
        <f t="shared" ref="BX143" si="1210">P143/P157</f>
        <v>4.1760305906819173E-2</v>
      </c>
      <c r="BY143" s="124">
        <f t="shared" ref="BY143" si="1211">Q143/Q157</f>
        <v>3.7862055283692631E-2</v>
      </c>
      <c r="BZ143" s="125">
        <f t="shared" ref="BZ143" si="1212">R143/R157</f>
        <v>4.1703561941215113E-2</v>
      </c>
      <c r="CA143" s="126">
        <f t="shared" ref="CA143" si="1213">S143/S157</f>
        <v>3.8497833884947062E-2</v>
      </c>
      <c r="CB143" s="123">
        <f t="shared" ref="CB143" si="1214">T143/T157</f>
        <v>2.6302392669268624E-2</v>
      </c>
      <c r="CC143" s="124">
        <f t="shared" ref="CC143" si="1215">U143/U157</f>
        <v>3.6513291501230921E-2</v>
      </c>
      <c r="CD143" s="125">
        <f t="shared" ref="CD143" si="1216">V143/V157</f>
        <v>3.0650542118432027E-2</v>
      </c>
      <c r="CE143" s="126">
        <f t="shared" ref="CE143" si="1217">W143/W157</f>
        <v>4.1258339140477676E-2</v>
      </c>
      <c r="CF143" s="123">
        <f t="shared" ref="CF143" si="1218">X143/X157</f>
        <v>3.6603893580185849E-2</v>
      </c>
      <c r="CG143" s="124">
        <f t="shared" ref="CG143" si="1219">Y143/Y157</f>
        <v>3.6235590352913405E-2</v>
      </c>
      <c r="CH143" s="125">
        <f t="shared" ref="CH143" si="1220">Z143/Z157</f>
        <v>4.5822327727439903E-2</v>
      </c>
      <c r="CI143" s="123">
        <f t="shared" ref="CI143" si="1221">AA143/AA157</f>
        <v>4.5797771683752431E-2</v>
      </c>
      <c r="CJ143" s="129">
        <f t="shared" ref="CJ143" si="1222">AB143/AB157</f>
        <v>3.90676143271299E-2</v>
      </c>
      <c r="CK143" s="130">
        <f t="shared" ref="CK143" si="1223">AC143/AC157</f>
        <v>3.923422846106462E-2</v>
      </c>
    </row>
    <row r="144" spans="1:89" ht="14.4" thickTop="1" thickBot="1" x14ac:dyDescent="0.3">
      <c r="A144" s="131" t="s">
        <v>27</v>
      </c>
      <c r="B144" s="197">
        <v>1341</v>
      </c>
      <c r="C144" s="181">
        <v>1582.4</v>
      </c>
      <c r="D144" s="182">
        <v>745</v>
      </c>
      <c r="E144" s="183">
        <v>672.5</v>
      </c>
      <c r="F144" s="180">
        <v>1112</v>
      </c>
      <c r="G144" s="184">
        <v>1035.8</v>
      </c>
      <c r="H144" s="182">
        <v>2003</v>
      </c>
      <c r="I144" s="183">
        <v>2213.8000000000002</v>
      </c>
      <c r="J144" s="180">
        <v>387</v>
      </c>
      <c r="K144" s="181">
        <v>324.2</v>
      </c>
      <c r="L144" s="182">
        <v>1197</v>
      </c>
      <c r="M144" s="180">
        <v>1102.8</v>
      </c>
      <c r="N144" s="185">
        <v>1824</v>
      </c>
      <c r="O144" s="198">
        <v>1855.3</v>
      </c>
      <c r="P144" s="180">
        <v>1301</v>
      </c>
      <c r="Q144" s="181">
        <v>1121.5999999999999</v>
      </c>
      <c r="R144" s="182">
        <v>1281</v>
      </c>
      <c r="S144" s="183">
        <v>1463.9</v>
      </c>
      <c r="T144" s="180">
        <v>412</v>
      </c>
      <c r="U144" s="184">
        <v>322.2</v>
      </c>
      <c r="V144" s="182">
        <v>1221</v>
      </c>
      <c r="W144" s="199">
        <v>1457.1</v>
      </c>
      <c r="X144" s="180">
        <v>1073</v>
      </c>
      <c r="Y144" s="184">
        <v>595.4</v>
      </c>
      <c r="Z144" s="182">
        <v>2593</v>
      </c>
      <c r="AA144" s="180">
        <v>3031.1</v>
      </c>
      <c r="AB144" s="162">
        <f t="shared" si="948"/>
        <v>16490</v>
      </c>
      <c r="AC144" s="165">
        <f t="shared" si="949"/>
        <v>16778.099999999999</v>
      </c>
      <c r="AE144" s="251" t="s">
        <v>13</v>
      </c>
      <c r="AF144" s="14">
        <f t="shared" ref="AF144:BG144" si="1224">SUM(AF141:AF143)</f>
        <v>4277</v>
      </c>
      <c r="AG144" s="1">
        <f t="shared" si="1224"/>
        <v>9635.9000000000015</v>
      </c>
      <c r="AH144" s="14">
        <f t="shared" si="1224"/>
        <v>3269</v>
      </c>
      <c r="AI144" s="1">
        <f t="shared" si="1224"/>
        <v>3293.1</v>
      </c>
      <c r="AJ144" s="14">
        <f t="shared" si="1224"/>
        <v>3307</v>
      </c>
      <c r="AK144" s="1">
        <f t="shared" si="1224"/>
        <v>6413.1</v>
      </c>
      <c r="AL144" s="14">
        <f t="shared" si="1224"/>
        <v>6143</v>
      </c>
      <c r="AM144" s="1">
        <f t="shared" si="1224"/>
        <v>11096.9</v>
      </c>
      <c r="AN144" s="14">
        <f t="shared" si="1224"/>
        <v>2438</v>
      </c>
      <c r="AO144" s="1">
        <f t="shared" si="1224"/>
        <v>711.2</v>
      </c>
      <c r="AP144" s="14">
        <f t="shared" si="1224"/>
        <v>8255</v>
      </c>
      <c r="AQ144" s="1">
        <f t="shared" si="1224"/>
        <v>2260.8000000000002</v>
      </c>
      <c r="AR144" s="14">
        <f t="shared" si="1224"/>
        <v>10135</v>
      </c>
      <c r="AS144" s="1">
        <f t="shared" si="1224"/>
        <v>6069.8</v>
      </c>
      <c r="AT144" s="14">
        <f t="shared" si="1224"/>
        <v>5716</v>
      </c>
      <c r="AU144" s="1">
        <f t="shared" si="1224"/>
        <v>5008.2</v>
      </c>
      <c r="AV144" s="14">
        <f t="shared" si="1224"/>
        <v>5006</v>
      </c>
      <c r="AW144" s="1">
        <f t="shared" si="1224"/>
        <v>7689</v>
      </c>
      <c r="AX144" s="14">
        <f t="shared" si="1224"/>
        <v>3765</v>
      </c>
      <c r="AY144" s="1">
        <f t="shared" si="1224"/>
        <v>785.2</v>
      </c>
      <c r="AZ144" s="14">
        <f t="shared" si="1224"/>
        <v>8837</v>
      </c>
      <c r="BA144" s="1">
        <f t="shared" si="1224"/>
        <v>4696.3999999999996</v>
      </c>
      <c r="BB144" s="14">
        <f t="shared" si="1224"/>
        <v>6089</v>
      </c>
      <c r="BC144" s="1">
        <f t="shared" si="1224"/>
        <v>2075.6</v>
      </c>
      <c r="BD144" s="14">
        <f t="shared" si="1224"/>
        <v>8221</v>
      </c>
      <c r="BE144" s="1">
        <f t="shared" si="1224"/>
        <v>11967.7</v>
      </c>
      <c r="BF144" s="166">
        <f t="shared" si="1224"/>
        <v>75458</v>
      </c>
      <c r="BG144" s="167">
        <f t="shared" si="1224"/>
        <v>71702.899999999994</v>
      </c>
      <c r="BI144" s="131" t="s">
        <v>27</v>
      </c>
      <c r="BJ144" s="123">
        <f>B144/B157</f>
        <v>3.109421012358847E-2</v>
      </c>
      <c r="BK144" s="124">
        <f t="shared" ref="BK144" si="1225">C144/C157</f>
        <v>4.0758503804367414E-2</v>
      </c>
      <c r="BL144" s="125">
        <f t="shared" ref="BL144" si="1226">D144/D157</f>
        <v>3.4693117258079539E-2</v>
      </c>
      <c r="BM144" s="126">
        <f t="shared" ref="BM144" si="1227">E144/E157</f>
        <v>3.471541106143982E-2</v>
      </c>
      <c r="BN144" s="123">
        <f t="shared" ref="BN144" si="1228">F144/F157</f>
        <v>3.53577106518283E-2</v>
      </c>
      <c r="BO144" s="124">
        <f t="shared" ref="BO144" si="1229">G144/G157</f>
        <v>3.6480951223721428E-2</v>
      </c>
      <c r="BP144" s="125">
        <f t="shared" ref="BP144" si="1230">H144/H157</f>
        <v>4.1880109561544733E-2</v>
      </c>
      <c r="BQ144" s="126">
        <f t="shared" ref="BQ144" si="1231">I144/I157</f>
        <v>4.2754124195149464E-2</v>
      </c>
      <c r="BR144" s="123">
        <f t="shared" ref="BR144" si="1232">J144/J157</f>
        <v>4.5215562565720298E-2</v>
      </c>
      <c r="BS144" s="124">
        <f t="shared" ref="BS144" si="1233">K144/K157</f>
        <v>3.5401515647863015E-2</v>
      </c>
      <c r="BT144" s="125">
        <f t="shared" ref="BT144" si="1234">L144/L157</f>
        <v>4.1486153952795202E-2</v>
      </c>
      <c r="BU144" s="123">
        <f t="shared" ref="BU144" si="1235">M144/M157</f>
        <v>3.4128467623138529E-2</v>
      </c>
      <c r="BV144" s="127">
        <f t="shared" ref="BV144" si="1236">N144/N157</f>
        <v>3.7898148725300757E-2</v>
      </c>
      <c r="BW144" s="128">
        <f t="shared" ref="BW144" si="1237">O144/O157</f>
        <v>3.7650425147634795E-2</v>
      </c>
      <c r="BX144" s="123">
        <f t="shared" ref="BX144" si="1238">P144/P157</f>
        <v>4.3638681112266459E-2</v>
      </c>
      <c r="BY144" s="124">
        <f t="shared" ref="BY144" si="1239">Q144/Q157</f>
        <v>3.7085041661155928E-2</v>
      </c>
      <c r="BZ144" s="125">
        <f t="shared" ref="BZ144" si="1240">R144/R157</f>
        <v>3.6590590990888058E-2</v>
      </c>
      <c r="CA144" s="126">
        <f t="shared" ref="CA144" si="1241">S144/S157</f>
        <v>3.9811372579947733E-2</v>
      </c>
      <c r="CB144" s="123">
        <f t="shared" ref="CB144" si="1242">T144/T157</f>
        <v>3.4956728321737657E-2</v>
      </c>
      <c r="CC144" s="124">
        <f t="shared" ref="CC144" si="1243">U144/U157</f>
        <v>2.6707338301240866E-2</v>
      </c>
      <c r="CD144" s="125">
        <f t="shared" ref="CD144" si="1244">V144/V157</f>
        <v>3.6369593709043253E-2</v>
      </c>
      <c r="CE144" s="126">
        <f t="shared" ref="CE144" si="1245">W144/W157</f>
        <v>3.5503174842963454E-2</v>
      </c>
      <c r="CF144" s="123">
        <f t="shared" ref="CF144" si="1246">X144/X157</f>
        <v>3.791117549376391E-2</v>
      </c>
      <c r="CG144" s="124">
        <f t="shared" ref="CG144" si="1247">Y144/Y157</f>
        <v>3.3464666505544652E-2</v>
      </c>
      <c r="CH144" s="125">
        <f t="shared" ref="CH144" si="1248">Z144/Z157</f>
        <v>4.3348156073422718E-2</v>
      </c>
      <c r="CI144" s="123">
        <f t="shared" ref="CI144" si="1249">AA144/AA157</f>
        <v>5.0715192806744851E-2</v>
      </c>
      <c r="CJ144" s="129">
        <f t="shared" ref="CJ144" si="1250">AB144/AB157</f>
        <v>3.8553259141494434E-2</v>
      </c>
      <c r="CK144" s="130">
        <f t="shared" ref="CK144" si="1251">AC144/AC157</f>
        <v>3.931178313183567E-2</v>
      </c>
    </row>
    <row r="145" spans="1:89" ht="13.8" thickTop="1" x14ac:dyDescent="0.25">
      <c r="A145" s="139" t="s">
        <v>28</v>
      </c>
      <c r="B145" s="194">
        <v>1336</v>
      </c>
      <c r="C145" s="188">
        <v>1959.6</v>
      </c>
      <c r="D145" s="189">
        <v>904</v>
      </c>
      <c r="E145" s="190">
        <v>888.2</v>
      </c>
      <c r="F145" s="187">
        <v>1044</v>
      </c>
      <c r="G145" s="191">
        <v>1409.4</v>
      </c>
      <c r="H145" s="189">
        <v>2112</v>
      </c>
      <c r="I145" s="190">
        <v>2710.8</v>
      </c>
      <c r="J145" s="187">
        <v>512</v>
      </c>
      <c r="K145" s="188">
        <v>256.10000000000002</v>
      </c>
      <c r="L145" s="189">
        <v>1837</v>
      </c>
      <c r="M145" s="187">
        <v>848.3</v>
      </c>
      <c r="N145" s="192">
        <v>2389</v>
      </c>
      <c r="O145" s="195">
        <v>1817.5</v>
      </c>
      <c r="P145" s="187">
        <v>1506</v>
      </c>
      <c r="Q145" s="188">
        <v>993.2</v>
      </c>
      <c r="R145" s="189">
        <v>1356</v>
      </c>
      <c r="S145" s="190">
        <v>1659.4</v>
      </c>
      <c r="T145" s="187">
        <v>600</v>
      </c>
      <c r="U145" s="191">
        <v>276.10000000000002</v>
      </c>
      <c r="V145" s="189">
        <v>1937</v>
      </c>
      <c r="W145" s="196">
        <v>1431.4</v>
      </c>
      <c r="X145" s="187">
        <v>1439</v>
      </c>
      <c r="Y145" s="191">
        <v>496.1</v>
      </c>
      <c r="Z145" s="189">
        <v>2695</v>
      </c>
      <c r="AA145" s="187">
        <v>2778.9</v>
      </c>
      <c r="AB145" s="162">
        <f t="shared" si="948"/>
        <v>19667</v>
      </c>
      <c r="AC145" s="165">
        <f t="shared" si="949"/>
        <v>17525.000000000004</v>
      </c>
      <c r="BI145" s="139" t="s">
        <v>28</v>
      </c>
      <c r="BJ145" s="123">
        <f>B145/B157</f>
        <v>3.0978273471375242E-2</v>
      </c>
      <c r="BK145" s="124">
        <f t="shared" ref="BK145" si="1252">C145/C157</f>
        <v>5.0474193664710808E-2</v>
      </c>
      <c r="BL145" s="125">
        <f t="shared" ref="BL145" si="1253">D145/D157</f>
        <v>4.2097420135978392E-2</v>
      </c>
      <c r="BM145" s="126">
        <f t="shared" ref="BM145" si="1254">E145/E157</f>
        <v>4.5850153315644383E-2</v>
      </c>
      <c r="BN145" s="123">
        <f t="shared" ref="BN145" si="1255">F145/F157</f>
        <v>3.3195548489666139E-2</v>
      </c>
      <c r="BO145" s="124">
        <f t="shared" ref="BO145" si="1256">G145/G157</f>
        <v>4.9639170355969278E-2</v>
      </c>
      <c r="BP145" s="125">
        <f t="shared" ref="BP145" si="1257">H145/H157</f>
        <v>4.4159156961548915E-2</v>
      </c>
      <c r="BQ145" s="126">
        <f t="shared" ref="BQ145" si="1258">I145/I157</f>
        <v>5.235246177080638E-2</v>
      </c>
      <c r="BR145" s="123">
        <f t="shared" ref="BR145" si="1259">J145/J157</f>
        <v>5.9820072438368968E-2</v>
      </c>
      <c r="BS145" s="124">
        <f t="shared" ref="BS145" si="1260">K145/K157</f>
        <v>2.7965231824237255E-2</v>
      </c>
      <c r="BT145" s="125">
        <f t="shared" ref="BT145" si="1261">L145/L157</f>
        <v>6.3667556233320627E-2</v>
      </c>
      <c r="BU145" s="123">
        <f t="shared" ref="BU145" si="1262">M145/M157</f>
        <v>2.6252429347758809E-2</v>
      </c>
      <c r="BV145" s="127">
        <f t="shared" ref="BV145" si="1263">N145/N157</f>
        <v>4.9637432732863765E-2</v>
      </c>
      <c r="BW145" s="128">
        <f t="shared" ref="BW145" si="1264">O145/O157</f>
        <v>3.6883332995109278E-2</v>
      </c>
      <c r="BX145" s="123">
        <f t="shared" ref="BX145" si="1265">P145/P157</f>
        <v>5.0514876060778854E-2</v>
      </c>
      <c r="BY145" s="124">
        <f t="shared" ref="BY145" si="1266">Q145/Q157</f>
        <v>3.2839571485253273E-2</v>
      </c>
      <c r="BZ145" s="125">
        <f t="shared" ref="BZ145" si="1267">R145/R157</f>
        <v>3.8732897254991572E-2</v>
      </c>
      <c r="CA145" s="126">
        <f t="shared" ref="CA145" si="1268">S145/S157</f>
        <v>4.5128076821617097E-2</v>
      </c>
      <c r="CB145" s="123">
        <f t="shared" ref="CB145" si="1269">T145/T157</f>
        <v>5.0907856779229592E-2</v>
      </c>
      <c r="CC145" s="124">
        <f t="shared" ref="CC145" si="1270">U145/U157</f>
        <v>2.2886083503949734E-2</v>
      </c>
      <c r="CD145" s="125">
        <f t="shared" ref="CD145" si="1271">V145/V157</f>
        <v>5.7696890265697603E-2</v>
      </c>
      <c r="CE145" s="126">
        <f t="shared" ref="CE145" si="1272">W145/W157</f>
        <v>3.4876977880871525E-2</v>
      </c>
      <c r="CF145" s="123">
        <f t="shared" ref="CF145" si="1273">X145/X157</f>
        <v>5.0842666855103698E-2</v>
      </c>
      <c r="CG145" s="124">
        <f t="shared" ref="CG145" si="1274">Y145/Y157</f>
        <v>2.7883475064495639E-2</v>
      </c>
      <c r="CH145" s="125">
        <f t="shared" ref="CH145" si="1275">Z145/Z157</f>
        <v>4.5053328429569696E-2</v>
      </c>
      <c r="CI145" s="123">
        <f t="shared" ref="CI145" si="1276">AA145/AA157</f>
        <v>4.6495479954690791E-2</v>
      </c>
      <c r="CJ145" s="129">
        <f t="shared" ref="CJ145" si="1277">AB145/AB157</f>
        <v>4.598101561769382E-2</v>
      </c>
      <c r="CK145" s="130">
        <f t="shared" ref="CK145" si="1278">AC145/AC157</f>
        <v>4.1061800763222314E-2</v>
      </c>
    </row>
    <row r="146" spans="1:89" x14ac:dyDescent="0.25">
      <c r="A146" s="131" t="s">
        <v>29</v>
      </c>
      <c r="B146" s="197">
        <v>1795</v>
      </c>
      <c r="C146" s="181">
        <v>3271</v>
      </c>
      <c r="D146" s="182">
        <v>1373</v>
      </c>
      <c r="E146" s="183">
        <v>1241.4000000000001</v>
      </c>
      <c r="F146" s="180">
        <v>1580</v>
      </c>
      <c r="G146" s="184">
        <v>2318.6999999999998</v>
      </c>
      <c r="H146" s="182">
        <v>2506</v>
      </c>
      <c r="I146" s="183">
        <v>3845.3</v>
      </c>
      <c r="J146" s="180">
        <v>894</v>
      </c>
      <c r="K146" s="181">
        <v>304.10000000000002</v>
      </c>
      <c r="L146" s="182">
        <v>2934</v>
      </c>
      <c r="M146" s="180">
        <v>963.3</v>
      </c>
      <c r="N146" s="185">
        <v>3610</v>
      </c>
      <c r="O146" s="198">
        <v>2229.6999999999998</v>
      </c>
      <c r="P146" s="180">
        <v>2077</v>
      </c>
      <c r="Q146" s="181">
        <v>1582.4</v>
      </c>
      <c r="R146" s="182">
        <v>1871</v>
      </c>
      <c r="S146" s="183">
        <v>2721.7</v>
      </c>
      <c r="T146" s="180">
        <v>1495</v>
      </c>
      <c r="U146" s="184">
        <v>256.10000000000002</v>
      </c>
      <c r="V146" s="182">
        <v>3010</v>
      </c>
      <c r="W146" s="199">
        <v>1834.6</v>
      </c>
      <c r="X146" s="180">
        <v>2013</v>
      </c>
      <c r="Y146" s="184">
        <v>702.2</v>
      </c>
      <c r="Z146" s="182">
        <v>3391</v>
      </c>
      <c r="AA146" s="180">
        <v>4176.3</v>
      </c>
      <c r="AB146" s="162">
        <f t="shared" si="948"/>
        <v>28549</v>
      </c>
      <c r="AC146" s="165">
        <f t="shared" si="949"/>
        <v>25446.799999999996</v>
      </c>
      <c r="BI146" s="131" t="s">
        <v>29</v>
      </c>
      <c r="BJ146" s="123">
        <f>B146/B157</f>
        <v>4.1621258144549818E-2</v>
      </c>
      <c r="BK146" s="124">
        <f t="shared" ref="BK146" si="1279">C146/C157</f>
        <v>8.4252443089033E-2</v>
      </c>
      <c r="BL146" s="125">
        <f t="shared" ref="BL146" si="1280">D146/D157</f>
        <v>6.3937785228648597E-2</v>
      </c>
      <c r="BM146" s="126">
        <f t="shared" ref="BM146" si="1281">E146/E157</f>
        <v>6.4082842069399848E-2</v>
      </c>
      <c r="BN146" s="123">
        <f t="shared" ref="BN146" si="1282">F146/F157</f>
        <v>5.0238473767885532E-2</v>
      </c>
      <c r="BO146" s="124">
        <f t="shared" ref="BO146" si="1283">G146/G157</f>
        <v>8.1664782392781299E-2</v>
      </c>
      <c r="BP146" s="125">
        <f t="shared" ref="BP146" si="1284">H146/H157</f>
        <v>5.239718150835302E-2</v>
      </c>
      <c r="BQ146" s="126">
        <f t="shared" ref="BQ146" si="1285">I146/I157</f>
        <v>7.4262550260912552E-2</v>
      </c>
      <c r="BR146" s="123">
        <f t="shared" ref="BR146" si="1286">J146/J157</f>
        <v>0.10445145460918331</v>
      </c>
      <c r="BS146" s="124">
        <f t="shared" ref="BS146" si="1287">K146/K157</f>
        <v>3.3206665356308278E-2</v>
      </c>
      <c r="BT146" s="125">
        <f t="shared" ref="BT146" si="1288">L146/L157</f>
        <v>0.10168786607978374</v>
      </c>
      <c r="BU146" s="123">
        <f t="shared" ref="BU146" si="1289">M146/M157</f>
        <v>2.9811346446653376E-2</v>
      </c>
      <c r="BV146" s="127">
        <f t="shared" ref="BV146" si="1290">N146/N157</f>
        <v>7.5006752685491077E-2</v>
      </c>
      <c r="BW146" s="128">
        <f t="shared" ref="BW146" si="1291">O146/O157</f>
        <v>4.5248290277411361E-2</v>
      </c>
      <c r="BX146" s="123">
        <f t="shared" ref="BX146" si="1292">P146/P157</f>
        <v>6.9667594673464603E-2</v>
      </c>
      <c r="BY146" s="124">
        <f t="shared" ref="BY146" si="1293">Q146/Q157</f>
        <v>5.2321121544769214E-2</v>
      </c>
      <c r="BZ146" s="125">
        <f t="shared" ref="BZ146" si="1294">R146/R157</f>
        <v>5.3443400268502382E-2</v>
      </c>
      <c r="CA146" s="126">
        <f t="shared" ref="CA146" si="1295">S146/S157</f>
        <v>7.4017769486196955E-2</v>
      </c>
      <c r="CB146" s="123">
        <f t="shared" ref="CB146" si="1296">T146/T157</f>
        <v>0.12684540980824707</v>
      </c>
      <c r="CC146" s="124">
        <f t="shared" ref="CC146" si="1297">U146/U157</f>
        <v>2.1228272312066376E-2</v>
      </c>
      <c r="CD146" s="125">
        <f t="shared" ref="CD146" si="1298">V146/V157</f>
        <v>8.9658048373644703E-2</v>
      </c>
      <c r="CE146" s="126">
        <f t="shared" ref="CE146" si="1299">W146/W157</f>
        <v>4.470120414995591E-2</v>
      </c>
      <c r="CF146" s="123">
        <f t="shared" ref="CF146" si="1300">X146/X157</f>
        <v>7.1123202487368836E-2</v>
      </c>
      <c r="CG146" s="124">
        <f t="shared" ref="CG146" si="1301">Y146/Y157</f>
        <v>3.9467398085645714E-2</v>
      </c>
      <c r="CH146" s="125">
        <f t="shared" ref="CH146" si="1302">Z146/Z157</f>
        <v>5.6688622153866726E-2</v>
      </c>
      <c r="CI146" s="123">
        <f t="shared" ref="CI146" si="1303">AA146/AA157</f>
        <v>6.9876236257071206E-2</v>
      </c>
      <c r="CJ146" s="129">
        <f t="shared" ref="CJ146" si="1304">AB146/AB157</f>
        <v>6.6746937248667357E-2</v>
      </c>
      <c r="CK146" s="130">
        <f t="shared" ref="CK146" si="1305">AC146/AC157</f>
        <v>5.9622906228905287E-2</v>
      </c>
    </row>
    <row r="147" spans="1:89" x14ac:dyDescent="0.25">
      <c r="A147" s="139" t="s">
        <v>30</v>
      </c>
      <c r="B147" s="280">
        <v>2017</v>
      </c>
      <c r="C147" s="267">
        <v>4688.3</v>
      </c>
      <c r="D147" s="268">
        <v>1765</v>
      </c>
      <c r="E147" s="269">
        <v>1615.5</v>
      </c>
      <c r="F147" s="266">
        <v>1707</v>
      </c>
      <c r="G147" s="270">
        <v>3398</v>
      </c>
      <c r="H147" s="268">
        <v>3107</v>
      </c>
      <c r="I147" s="269">
        <v>5436.7</v>
      </c>
      <c r="J147" s="266">
        <v>1429</v>
      </c>
      <c r="K147" s="267">
        <v>366.1</v>
      </c>
      <c r="L147" s="268">
        <v>3975</v>
      </c>
      <c r="M147" s="266">
        <v>1136.4000000000001</v>
      </c>
      <c r="N147" s="271">
        <v>4833</v>
      </c>
      <c r="O147" s="281">
        <v>2989.8</v>
      </c>
      <c r="P147" s="266">
        <v>2665</v>
      </c>
      <c r="Q147" s="267">
        <v>2278.5</v>
      </c>
      <c r="R147" s="268">
        <v>2525</v>
      </c>
      <c r="S147" s="269">
        <v>3482.9</v>
      </c>
      <c r="T147" s="266">
        <v>1927</v>
      </c>
      <c r="U147" s="270">
        <v>402.1</v>
      </c>
      <c r="V147" s="268">
        <v>4010</v>
      </c>
      <c r="W147" s="282">
        <v>2219.6999999999998</v>
      </c>
      <c r="X147" s="266">
        <v>2983</v>
      </c>
      <c r="Y147" s="270">
        <v>938.3</v>
      </c>
      <c r="Z147" s="268">
        <v>4239</v>
      </c>
      <c r="AA147" s="266">
        <v>5674.7</v>
      </c>
      <c r="AB147" s="286">
        <f t="shared" si="948"/>
        <v>37182</v>
      </c>
      <c r="AC147" s="287">
        <f t="shared" si="949"/>
        <v>34627</v>
      </c>
      <c r="BI147" s="139" t="s">
        <v>30</v>
      </c>
      <c r="BJ147" s="123">
        <f>B147/B157</f>
        <v>4.6768845502817263E-2</v>
      </c>
      <c r="BK147" s="124">
        <f t="shared" ref="BK147" si="1306">C147/C157</f>
        <v>0.12075840077478245</v>
      </c>
      <c r="BL147" s="125">
        <f t="shared" ref="BL147" si="1307">D147/D157</f>
        <v>8.2192418738940107E-2</v>
      </c>
      <c r="BM147" s="126">
        <f t="shared" ref="BM147" si="1308">E147/E157</f>
        <v>8.3394418691087033E-2</v>
      </c>
      <c r="BN147" s="123">
        <f t="shared" ref="BN147" si="1309">F147/F157</f>
        <v>5.427662957074722E-2</v>
      </c>
      <c r="BO147" s="124">
        <f t="shared" ref="BO147" si="1310">G147/G157</f>
        <v>0.11967780677563758</v>
      </c>
      <c r="BP147" s="125">
        <f t="shared" ref="BP147" si="1311">H147/H157</f>
        <v>6.4963305245990755E-2</v>
      </c>
      <c r="BQ147" s="126">
        <f t="shared" ref="BQ147" si="1312">I147/I157</f>
        <v>0.10499654305346871</v>
      </c>
      <c r="BR147" s="123">
        <f t="shared" ref="BR147" si="1313">J147/J157</f>
        <v>0.16695875686411965</v>
      </c>
      <c r="BS147" s="124">
        <f t="shared" ref="BS147" si="1314">K147/K157</f>
        <v>3.9976850335233342E-2</v>
      </c>
      <c r="BT147" s="125">
        <f t="shared" ref="BT147" si="1315">L147/L157</f>
        <v>0.13776730322670086</v>
      </c>
      <c r="BU147" s="123">
        <f t="shared" ref="BU147" si="1316">M147/M157</f>
        <v>3.5168290358119907E-2</v>
      </c>
      <c r="BV147" s="127">
        <f t="shared" ref="BV147" si="1317">N147/N157</f>
        <v>0.10041762762575578</v>
      </c>
      <c r="BW147" s="128">
        <f t="shared" ref="BW147" si="1318">O147/O157</f>
        <v>6.0673336444994619E-2</v>
      </c>
      <c r="BX147" s="123">
        <f t="shared" ref="BX147" si="1319">P147/P157</f>
        <v>8.9390534330661117E-2</v>
      </c>
      <c r="BY147" s="124">
        <f t="shared" ref="BY147" si="1320">Q147/Q157</f>
        <v>7.5337256976590397E-2</v>
      </c>
      <c r="BZ147" s="125">
        <f t="shared" ref="BZ147" si="1321">R147/R157</f>
        <v>7.2124310891485049E-2</v>
      </c>
      <c r="CA147" s="126">
        <f t="shared" ref="CA147" si="1322">S147/S157</f>
        <v>9.4718921756062543E-2</v>
      </c>
      <c r="CB147" s="123">
        <f t="shared" ref="CB147" si="1323">T147/T157</f>
        <v>0.16349906668929237</v>
      </c>
      <c r="CC147" s="124">
        <f t="shared" ref="CC147" si="1324">U147/U157</f>
        <v>3.3330294012814878E-2</v>
      </c>
      <c r="CD147" s="125">
        <f t="shared" ref="CD147" si="1325">V147/V157</f>
        <v>0.11944477540807816</v>
      </c>
      <c r="CE147" s="126">
        <f t="shared" ref="CE147" si="1326">W147/W157</f>
        <v>5.4084412325115627E-2</v>
      </c>
      <c r="CF147" s="123">
        <f t="shared" ref="CF147" si="1327">X147/X157</f>
        <v>0.1053951877892803</v>
      </c>
      <c r="CG147" s="124">
        <f t="shared" ref="CG147" si="1328">Y147/Y157</f>
        <v>5.2737481663003946E-2</v>
      </c>
      <c r="CH147" s="125">
        <f t="shared" ref="CH147" si="1329">Z147/Z157</f>
        <v>7.0864957036343573E-2</v>
      </c>
      <c r="CI147" s="123">
        <f t="shared" ref="CI147" si="1330">AA147/AA157</f>
        <v>9.4946885493858657E-2</v>
      </c>
      <c r="CJ147" s="129">
        <f t="shared" ref="CJ147" si="1331">AB147/AB157</f>
        <v>8.6930702328626208E-2</v>
      </c>
      <c r="CK147" s="130">
        <f t="shared" ref="CK147" si="1332">AC147/AC157</f>
        <v>8.1132495008736011E-2</v>
      </c>
    </row>
    <row r="148" spans="1:89" x14ac:dyDescent="0.25">
      <c r="A148" s="131" t="s">
        <v>31</v>
      </c>
      <c r="B148" s="283">
        <v>2260</v>
      </c>
      <c r="C148" s="274">
        <v>4947.6000000000004</v>
      </c>
      <c r="D148" s="275">
        <v>1504</v>
      </c>
      <c r="E148" s="276">
        <v>1677.6</v>
      </c>
      <c r="F148" s="273">
        <v>1600</v>
      </c>
      <c r="G148" s="277">
        <v>3015.1</v>
      </c>
      <c r="H148" s="275">
        <v>3036</v>
      </c>
      <c r="I148" s="276">
        <v>5660.2</v>
      </c>
      <c r="J148" s="273">
        <v>1009</v>
      </c>
      <c r="K148" s="274">
        <v>345.1</v>
      </c>
      <c r="L148" s="275">
        <v>4280</v>
      </c>
      <c r="M148" s="273">
        <v>1124.4000000000001</v>
      </c>
      <c r="N148" s="278">
        <v>5302</v>
      </c>
      <c r="O148" s="284">
        <v>3080</v>
      </c>
      <c r="P148" s="273">
        <v>3051</v>
      </c>
      <c r="Q148" s="274">
        <v>2729.7</v>
      </c>
      <c r="R148" s="275">
        <v>2481</v>
      </c>
      <c r="S148" s="276">
        <v>4206.1000000000004</v>
      </c>
      <c r="T148" s="273">
        <v>1838</v>
      </c>
      <c r="U148" s="277">
        <v>383.1</v>
      </c>
      <c r="V148" s="275">
        <v>4827</v>
      </c>
      <c r="W148" s="285">
        <v>2476.6999999999998</v>
      </c>
      <c r="X148" s="273">
        <v>3106</v>
      </c>
      <c r="Y148" s="277">
        <v>1137.3</v>
      </c>
      <c r="Z148" s="275">
        <v>3982</v>
      </c>
      <c r="AA148" s="273">
        <v>6293</v>
      </c>
      <c r="AB148" s="286">
        <f t="shared" si="948"/>
        <v>38276</v>
      </c>
      <c r="AC148" s="287">
        <f t="shared" si="949"/>
        <v>37075.9</v>
      </c>
      <c r="BI148" s="131" t="s">
        <v>31</v>
      </c>
      <c r="BJ148" s="123">
        <f>B148/B157</f>
        <v>5.2403366800380269E-2</v>
      </c>
      <c r="BK148" s="124">
        <f t="shared" ref="BK148" si="1333">C148/C157</f>
        <v>0.12743729361886263</v>
      </c>
      <c r="BL148" s="125">
        <f t="shared" ref="BL148" si="1334">D148/D157</f>
        <v>7.0038185712955198E-2</v>
      </c>
      <c r="BM148" s="126">
        <f t="shared" ref="BM148" si="1335">E148/E157</f>
        <v>8.6600109437429643E-2</v>
      </c>
      <c r="BN148" s="123">
        <f t="shared" ref="BN148" si="1336">F148/F157</f>
        <v>5.0874403815580289E-2</v>
      </c>
      <c r="BO148" s="124">
        <f t="shared" ref="BO148" si="1337">G148/G157</f>
        <v>0.10619204096798848</v>
      </c>
      <c r="BP148" s="125">
        <f t="shared" ref="BP148" si="1338">H148/H157</f>
        <v>6.3478788132226571E-2</v>
      </c>
      <c r="BQ148" s="126">
        <f t="shared" ref="BQ148" si="1339">I148/I157</f>
        <v>0.10931289807994622</v>
      </c>
      <c r="BR148" s="123">
        <f t="shared" ref="BR148" si="1340">J148/J157</f>
        <v>0.1178876036920201</v>
      </c>
      <c r="BS148" s="124">
        <f t="shared" ref="BS148" si="1341">K148/K157</f>
        <v>3.7683723164952269E-2</v>
      </c>
      <c r="BT148" s="125">
        <f t="shared" ref="BT148" si="1342">L148/L157</f>
        <v>0.14833812775101377</v>
      </c>
      <c r="BU148" s="123">
        <f t="shared" ref="BU148" si="1343">M148/M157</f>
        <v>3.4796925095626555E-2</v>
      </c>
      <c r="BV148" s="127">
        <f t="shared" ref="BV148" si="1344">N148/N157</f>
        <v>0.11016227222672401</v>
      </c>
      <c r="BW148" s="128">
        <f t="shared" ref="BW148" si="1345">O148/O157</f>
        <v>6.2503805020597838E-2</v>
      </c>
      <c r="BX148" s="123">
        <f t="shared" ref="BX148" si="1346">P148/P157</f>
        <v>0.10233790628249421</v>
      </c>
      <c r="BY148" s="124">
        <f t="shared" ref="BY148" si="1347">Q148/Q157</f>
        <v>9.0255918529295057E-2</v>
      </c>
      <c r="BZ148" s="125">
        <f t="shared" ref="BZ148" si="1348">R148/R157</f>
        <v>7.0867491216544315E-2</v>
      </c>
      <c r="CA148" s="126">
        <f t="shared" ref="CA148" si="1349">S148/S157</f>
        <v>0.11438664813752179</v>
      </c>
      <c r="CB148" s="123">
        <f t="shared" ref="CB148" si="1350">T148/T157</f>
        <v>0.15594773460037331</v>
      </c>
      <c r="CC148" s="124">
        <f t="shared" ref="CC148" si="1351">U148/U157</f>
        <v>3.1755373380525691E-2</v>
      </c>
      <c r="CD148" s="125">
        <f t="shared" ref="CD148" si="1352">V148/V157</f>
        <v>0.1437805313952103</v>
      </c>
      <c r="CE148" s="126">
        <f t="shared" ref="CE148" si="1353">W148/W157</f>
        <v>6.0346381946034991E-2</v>
      </c>
      <c r="CF148" s="123">
        <f t="shared" ref="CF148" si="1354">X148/X157</f>
        <v>0.10974101685333711</v>
      </c>
      <c r="CG148" s="124">
        <f t="shared" ref="CG148" si="1355">Y148/Y157</f>
        <v>6.3922346685851422E-2</v>
      </c>
      <c r="CH148" s="125">
        <f t="shared" ref="CH148" si="1356">Z148/Z157</f>
        <v>6.6568591393894816E-2</v>
      </c>
      <c r="CI148" s="123">
        <f t="shared" ref="CI148" si="1357">AA148/AA157</f>
        <v>0.105292041942808</v>
      </c>
      <c r="CJ148" s="129">
        <f t="shared" ref="CJ148" si="1358">AB148/AB157</f>
        <v>8.9488450388104365E-2</v>
      </c>
      <c r="CK148" s="130">
        <f t="shared" ref="CK148" si="1359">AC148/AC157</f>
        <v>8.6870369125087235E-2</v>
      </c>
    </row>
    <row r="149" spans="1:89" x14ac:dyDescent="0.25">
      <c r="A149" s="139" t="s">
        <v>32</v>
      </c>
      <c r="B149" s="194">
        <v>2386</v>
      </c>
      <c r="C149" s="188">
        <v>4657.3999999999996</v>
      </c>
      <c r="D149" s="189">
        <v>1076</v>
      </c>
      <c r="E149" s="190">
        <v>1990.2</v>
      </c>
      <c r="F149" s="187">
        <v>1268</v>
      </c>
      <c r="G149" s="191">
        <v>3322.3</v>
      </c>
      <c r="H149" s="189">
        <v>2976</v>
      </c>
      <c r="I149" s="190">
        <v>6080.5</v>
      </c>
      <c r="J149" s="187">
        <v>623</v>
      </c>
      <c r="K149" s="188">
        <v>306</v>
      </c>
      <c r="L149" s="189">
        <v>3004</v>
      </c>
      <c r="M149" s="187">
        <v>1261.0999999999999</v>
      </c>
      <c r="N149" s="192">
        <v>4207</v>
      </c>
      <c r="O149" s="195">
        <v>2912.3</v>
      </c>
      <c r="P149" s="187">
        <v>2074</v>
      </c>
      <c r="Q149" s="188">
        <v>2373.1999999999998</v>
      </c>
      <c r="R149" s="189">
        <v>2171</v>
      </c>
      <c r="S149" s="190">
        <v>3513.3</v>
      </c>
      <c r="T149" s="187">
        <v>1490</v>
      </c>
      <c r="U149" s="191">
        <v>423</v>
      </c>
      <c r="V149" s="189">
        <v>4112</v>
      </c>
      <c r="W149" s="196">
        <v>2325.1999999999998</v>
      </c>
      <c r="X149" s="187">
        <v>2268</v>
      </c>
      <c r="Y149" s="191">
        <v>897.1</v>
      </c>
      <c r="Z149" s="189">
        <v>3642</v>
      </c>
      <c r="AA149" s="187">
        <v>5575.4</v>
      </c>
      <c r="AB149" s="162">
        <f t="shared" si="948"/>
        <v>31297</v>
      </c>
      <c r="AC149" s="165">
        <f t="shared" si="949"/>
        <v>35637</v>
      </c>
      <c r="BI149" s="139" t="s">
        <v>32</v>
      </c>
      <c r="BJ149" s="123">
        <f>B149/B157</f>
        <v>5.5324970436153684E-2</v>
      </c>
      <c r="BK149" s="124">
        <f t="shared" ref="BK149" si="1360">C149/C157</f>
        <v>0.11996249723107986</v>
      </c>
      <c r="BL149" s="125">
        <f t="shared" ref="BL149" si="1361">D149/D157</f>
        <v>5.0107106268045078E-2</v>
      </c>
      <c r="BM149" s="126">
        <f t="shared" ref="BM149" si="1362">E149/E157</f>
        <v>0.10273696817022682</v>
      </c>
      <c r="BN149" s="123">
        <f t="shared" ref="BN149" si="1363">F149/F157</f>
        <v>4.031796502384738E-2</v>
      </c>
      <c r="BO149" s="124">
        <f t="shared" ref="BO149" si="1364">G149/G157</f>
        <v>0.1170116472780167</v>
      </c>
      <c r="BP149" s="125">
        <f t="shared" ref="BP149" si="1365">H149/H157</f>
        <v>6.2224266627637109E-2</v>
      </c>
      <c r="BQ149" s="126">
        <f t="shared" ref="BQ149" si="1366">I149/I157</f>
        <v>0.11742996303577842</v>
      </c>
      <c r="BR149" s="123">
        <f t="shared" ref="BR149" si="1367">J149/J157</f>
        <v>7.2788877205280988E-2</v>
      </c>
      <c r="BS149" s="124">
        <f t="shared" ref="BS149" si="1368">K149/K157</f>
        <v>3.3414138766952754E-2</v>
      </c>
      <c r="BT149" s="125">
        <f t="shared" ref="BT149" si="1369">L149/L157</f>
        <v>0.1041139569542162</v>
      </c>
      <c r="BU149" s="123">
        <f t="shared" ref="BU149" si="1370">M149/M157</f>
        <v>3.9027394377529924E-2</v>
      </c>
      <c r="BV149" s="127">
        <f t="shared" ref="BV149" si="1371">N149/N157</f>
        <v>8.7410916495252344E-2</v>
      </c>
      <c r="BW149" s="128">
        <f t="shared" ref="BW149" si="1372">O149/O157</f>
        <v>5.9100594597885421E-2</v>
      </c>
      <c r="BX149" s="123">
        <f t="shared" ref="BX149" si="1373">P149/P157</f>
        <v>6.9566967430315638E-2</v>
      </c>
      <c r="BY149" s="124">
        <f t="shared" ref="BY149" si="1374">Q149/Q157</f>
        <v>7.8468456553365956E-2</v>
      </c>
      <c r="BZ149" s="125">
        <f t="shared" ref="BZ149" si="1375">R149/R157</f>
        <v>6.201262532491645E-2</v>
      </c>
      <c r="CA149" s="126">
        <f t="shared" ref="CA149" si="1376">S149/S157</f>
        <v>9.5545662466787598E-2</v>
      </c>
      <c r="CB149" s="123">
        <f t="shared" ref="CB149" si="1377">T149/T157</f>
        <v>0.12642117766842015</v>
      </c>
      <c r="CC149" s="124">
        <f t="shared" ref="CC149" si="1378">U149/U157</f>
        <v>3.5062706708332982E-2</v>
      </c>
      <c r="CD149" s="125">
        <f t="shared" ref="CD149" si="1379">V149/V157</f>
        <v>0.12248302156559038</v>
      </c>
      <c r="CE149" s="126">
        <f t="shared" ref="CE149" si="1380">W149/W157</f>
        <v>5.6654987402963847E-2</v>
      </c>
      <c r="CF149" s="123">
        <f t="shared" ref="CF149" si="1381">X149/X157</f>
        <v>8.0132848107974414E-2</v>
      </c>
      <c r="CG149" s="124">
        <f t="shared" ref="CG149" si="1382">Y149/Y157</f>
        <v>5.0421821165811405E-2</v>
      </c>
      <c r="CH149" s="125">
        <f t="shared" ref="CH149" si="1383">Z149/Z157</f>
        <v>6.0884683540071552E-2</v>
      </c>
      <c r="CI149" s="123">
        <f t="shared" ref="CI149" si="1384">AA149/AA157</f>
        <v>9.3285436301911911E-2</v>
      </c>
      <c r="CJ149" s="129">
        <f t="shared" ref="CJ149" si="1385">AB149/AB157</f>
        <v>7.3171701112877588E-2</v>
      </c>
      <c r="CK149" s="130">
        <f t="shared" ref="CK149" si="1386">AC149/AC157</f>
        <v>8.3498966835888908E-2</v>
      </c>
    </row>
    <row r="150" spans="1:89" x14ac:dyDescent="0.25">
      <c r="A150" s="131" t="s">
        <v>33</v>
      </c>
      <c r="B150" s="197">
        <v>2430</v>
      </c>
      <c r="C150" s="181">
        <v>2938.9</v>
      </c>
      <c r="D150" s="182">
        <v>745</v>
      </c>
      <c r="E150" s="183">
        <v>1343.4</v>
      </c>
      <c r="F150" s="180">
        <v>992</v>
      </c>
      <c r="G150" s="184">
        <v>2185.6999999999998</v>
      </c>
      <c r="H150" s="182">
        <v>2293</v>
      </c>
      <c r="I150" s="183">
        <v>3842.3</v>
      </c>
      <c r="J150" s="180">
        <v>522</v>
      </c>
      <c r="K150" s="181">
        <v>185.1</v>
      </c>
      <c r="L150" s="182">
        <v>1946</v>
      </c>
      <c r="M150" s="180">
        <v>1329.4</v>
      </c>
      <c r="N150" s="185">
        <v>2996</v>
      </c>
      <c r="O150" s="198">
        <v>2822.9</v>
      </c>
      <c r="P150" s="180">
        <v>1338</v>
      </c>
      <c r="Q150" s="181">
        <v>2023.6</v>
      </c>
      <c r="R150" s="182">
        <v>1638</v>
      </c>
      <c r="S150" s="183">
        <v>2359.6999999999998</v>
      </c>
      <c r="T150" s="180">
        <v>724</v>
      </c>
      <c r="U150" s="184">
        <v>409.1</v>
      </c>
      <c r="V150" s="182">
        <v>3022</v>
      </c>
      <c r="W150" s="199">
        <v>2050.6</v>
      </c>
      <c r="X150" s="180">
        <v>1247</v>
      </c>
      <c r="Y150" s="184">
        <v>793.2</v>
      </c>
      <c r="Z150" s="182">
        <v>2769</v>
      </c>
      <c r="AA150" s="180">
        <v>3780.1</v>
      </c>
      <c r="AB150" s="162">
        <f t="shared" si="948"/>
        <v>22662</v>
      </c>
      <c r="AC150" s="165">
        <f t="shared" si="949"/>
        <v>26063.999999999996</v>
      </c>
      <c r="BI150" s="131" t="s">
        <v>33</v>
      </c>
      <c r="BJ150" s="123">
        <f>B150/B157</f>
        <v>5.6345212975630117E-2</v>
      </c>
      <c r="BK150" s="124">
        <f t="shared" ref="BK150" si="1387">C150/C157</f>
        <v>7.5698411798948054E-2</v>
      </c>
      <c r="BL150" s="125">
        <f t="shared" ref="BL150" si="1388">D150/D157</f>
        <v>3.4693117258079539E-2</v>
      </c>
      <c r="BM150" s="126">
        <f t="shared" ref="BM150" si="1389">E150/E157</f>
        <v>6.9348227836339413E-2</v>
      </c>
      <c r="BN150" s="123">
        <f t="shared" ref="BN150" si="1390">F150/F157</f>
        <v>3.1542130365659775E-2</v>
      </c>
      <c r="BO150" s="124">
        <f t="shared" ref="BO150" si="1391">G150/G157</f>
        <v>7.6980512733817258E-2</v>
      </c>
      <c r="BP150" s="125">
        <f t="shared" ref="BP150" si="1392">H150/H157</f>
        <v>4.794363016706045E-2</v>
      </c>
      <c r="BQ150" s="126">
        <f t="shared" ref="BQ150" si="1393">I150/I157</f>
        <v>7.4204612609550441E-2</v>
      </c>
      <c r="BR150" s="123">
        <f t="shared" ref="BR150" si="1394">J150/J157</f>
        <v>6.0988433228180865E-2</v>
      </c>
      <c r="BS150" s="124">
        <f t="shared" ref="BS150" si="1395">K150/K157</f>
        <v>2.0212278058048868E-2</v>
      </c>
      <c r="BT150" s="125">
        <f t="shared" ref="BT150" si="1396">L150/L157</f>
        <v>6.7445326309222606E-2</v>
      </c>
      <c r="BU150" s="123">
        <f t="shared" ref="BU150" si="1397">M150/M157</f>
        <v>4.1141081663221224E-2</v>
      </c>
      <c r="BV150" s="127">
        <f t="shared" ref="BV150" si="1398">N150/N157</f>
        <v>6.2249371480811985E-2</v>
      </c>
      <c r="BW150" s="128">
        <f t="shared" ref="BW150" si="1399">O150/O157</f>
        <v>5.7286360776832995E-2</v>
      </c>
      <c r="BX150" s="123">
        <f t="shared" ref="BX150" si="1400">P150/P157</f>
        <v>4.487975044443699E-2</v>
      </c>
      <c r="BY150" s="124">
        <f t="shared" ref="BY150" si="1401">Q150/Q157</f>
        <v>6.690913900277741E-2</v>
      </c>
      <c r="BZ150" s="125">
        <f t="shared" ref="BZ150" si="1402">R150/R157</f>
        <v>4.6787968808020795E-2</v>
      </c>
      <c r="CA150" s="126">
        <f t="shared" ref="CA150" si="1403">S150/S157</f>
        <v>6.4173028128220955E-2</v>
      </c>
      <c r="CB150" s="123">
        <f t="shared" ref="CB150" si="1404">T150/T157</f>
        <v>6.1428813846937047E-2</v>
      </c>
      <c r="CC150" s="124">
        <f t="shared" ref="CC150" si="1405">U150/U157</f>
        <v>3.3910527929974052E-2</v>
      </c>
      <c r="CD150" s="125">
        <f t="shared" ref="CD150" si="1406">V150/V157</f>
        <v>9.0015489098057899E-2</v>
      </c>
      <c r="CE150" s="126">
        <f t="shared" ref="CE150" si="1407">W150/W157</f>
        <v>4.9964182508393976E-2</v>
      </c>
      <c r="CF150" s="123">
        <f t="shared" ref="CF150" si="1408">X150/X157</f>
        <v>4.4058933681941845E-2</v>
      </c>
      <c r="CG150" s="124">
        <f t="shared" ref="CG150" si="1409">Y150/Y157</f>
        <v>4.4582085106143803E-2</v>
      </c>
      <c r="CH150" s="125">
        <f t="shared" ref="CH150" si="1410">Z150/Z157</f>
        <v>4.6290414256578288E-2</v>
      </c>
      <c r="CI150" s="123">
        <f t="shared" ref="CI150" si="1411">AA150/AA157</f>
        <v>6.3247171102496183E-2</v>
      </c>
      <c r="CJ150" s="129">
        <f t="shared" ref="CJ150" si="1412">AB150/AB157</f>
        <v>5.2983260076685683E-2</v>
      </c>
      <c r="CK150" s="130">
        <f t="shared" ref="CK150" si="1413">AC150/AC157</f>
        <v>6.1069031389022879E-2</v>
      </c>
    </row>
    <row r="151" spans="1:89" x14ac:dyDescent="0.25">
      <c r="A151" s="139" t="s">
        <v>34</v>
      </c>
      <c r="B151" s="194">
        <v>891</v>
      </c>
      <c r="C151" s="188">
        <v>1855.8</v>
      </c>
      <c r="D151" s="189">
        <v>331</v>
      </c>
      <c r="E151" s="190">
        <v>968.4</v>
      </c>
      <c r="F151" s="187">
        <v>424</v>
      </c>
      <c r="G151" s="191">
        <v>1739.7</v>
      </c>
      <c r="H151" s="189">
        <v>1200</v>
      </c>
      <c r="I151" s="190">
        <v>2592.1</v>
      </c>
      <c r="J151" s="187">
        <v>420</v>
      </c>
      <c r="K151" s="188">
        <v>110</v>
      </c>
      <c r="L151" s="189">
        <v>1173</v>
      </c>
      <c r="M151" s="187">
        <v>751.3</v>
      </c>
      <c r="N151" s="192">
        <v>2136</v>
      </c>
      <c r="O151" s="195">
        <v>1992.8</v>
      </c>
      <c r="P151" s="187">
        <v>948</v>
      </c>
      <c r="Q151" s="188">
        <v>1299.5</v>
      </c>
      <c r="R151" s="189">
        <v>1245</v>
      </c>
      <c r="S151" s="190">
        <v>1812.6</v>
      </c>
      <c r="T151" s="187">
        <v>382</v>
      </c>
      <c r="U151" s="191">
        <v>306.10000000000002</v>
      </c>
      <c r="V151" s="189">
        <v>2752</v>
      </c>
      <c r="W151" s="196">
        <v>1312.5</v>
      </c>
      <c r="X151" s="187">
        <v>797</v>
      </c>
      <c r="Y151" s="191">
        <v>493.2</v>
      </c>
      <c r="Z151" s="189">
        <v>1842</v>
      </c>
      <c r="AA151" s="187">
        <v>2622</v>
      </c>
      <c r="AB151" s="162">
        <f t="shared" si="948"/>
        <v>14541</v>
      </c>
      <c r="AC151" s="165">
        <f t="shared" si="949"/>
        <v>17856</v>
      </c>
      <c r="BI151" s="139" t="s">
        <v>34</v>
      </c>
      <c r="BJ151" s="123">
        <f>B151/B157</f>
        <v>2.0659911424397708E-2</v>
      </c>
      <c r="BK151" s="124">
        <f t="shared" ref="BK151" si="1414">C151/C157</f>
        <v>4.7800575935379834E-2</v>
      </c>
      <c r="BL151" s="125">
        <f t="shared" ref="BL151" si="1415">D151/D157</f>
        <v>1.541398900996554E-2</v>
      </c>
      <c r="BM151" s="126">
        <f t="shared" ref="BM151" si="1416">E151/E157</f>
        <v>4.9990191928473336E-2</v>
      </c>
      <c r="BN151" s="123">
        <f t="shared" ref="BN151" si="1417">F151/F157</f>
        <v>1.3481717011128776E-2</v>
      </c>
      <c r="BO151" s="124">
        <f t="shared" ref="BO151" si="1418">G151/G157</f>
        <v>6.1272360343607037E-2</v>
      </c>
      <c r="BP151" s="125">
        <f t="shared" ref="BP151" si="1419">H151/H157</f>
        <v>2.5090430091789157E-2</v>
      </c>
      <c r="BQ151" s="126">
        <f t="shared" ref="BQ151" si="1420">I151/I157</f>
        <v>5.0060062031912052E-2</v>
      </c>
      <c r="BR151" s="123">
        <f t="shared" ref="BR151" si="1421">J151/J157</f>
        <v>4.9071153172099542E-2</v>
      </c>
      <c r="BS151" s="124">
        <f t="shared" ref="BS151" si="1422">K151/K157</f>
        <v>1.2011618510996087E-2</v>
      </c>
      <c r="BT151" s="125">
        <f t="shared" ref="BT151" si="1423">L151/L157</f>
        <v>4.06543513672755E-2</v>
      </c>
      <c r="BU151" s="123">
        <f t="shared" ref="BU151" si="1424">M151/M157</f>
        <v>2.3250560142604258E-2</v>
      </c>
      <c r="BV151" s="127">
        <f t="shared" ref="BV151" si="1425">N151/N157</f>
        <v>4.4380726796733778E-2</v>
      </c>
      <c r="BW151" s="128">
        <f t="shared" ref="BW151" si="1426">O151/O157</f>
        <v>4.0440773586054336E-2</v>
      </c>
      <c r="BX151" s="123">
        <f t="shared" ref="BX151" si="1427">P151/P157</f>
        <v>3.1798208835071951E-2</v>
      </c>
      <c r="BY151" s="124">
        <f t="shared" ref="BY151" si="1428">Q151/Q157</f>
        <v>4.2967200105806111E-2</v>
      </c>
      <c r="BZ151" s="125">
        <f t="shared" ref="BZ151" si="1429">R151/R157</f>
        <v>3.556228398411837E-2</v>
      </c>
      <c r="CA151" s="126">
        <f t="shared" ref="CA151" si="1430">S151/S157</f>
        <v>4.9294414876981524E-2</v>
      </c>
      <c r="CB151" s="123">
        <f t="shared" ref="CB151" si="1431">T151/T157</f>
        <v>3.2411335482776173E-2</v>
      </c>
      <c r="CC151" s="124">
        <f t="shared" ref="CC151" si="1432">U151/U157</f>
        <v>2.5372800291774768E-2</v>
      </c>
      <c r="CD151" s="125">
        <f t="shared" ref="CD151" si="1433">V151/V157</f>
        <v>8.1973072798760871E-2</v>
      </c>
      <c r="CE151" s="126">
        <f t="shared" ref="CE151" si="1434">W151/W157</f>
        <v>3.1979903219675754E-2</v>
      </c>
      <c r="CF151" s="123">
        <f t="shared" ref="CF151" si="1435">X151/X157</f>
        <v>2.8159559057343745E-2</v>
      </c>
      <c r="CG151" s="124">
        <f t="shared" ref="CG151" si="1436">Y151/Y157</f>
        <v>2.7720479544062183E-2</v>
      </c>
      <c r="CH151" s="125">
        <f t="shared" ref="CH151" si="1437">Z151/Z157</f>
        <v>3.0793406666889567E-2</v>
      </c>
      <c r="CI151" s="123">
        <f t="shared" ref="CI151" si="1438">AA151/AA157</f>
        <v>4.3870289841735674E-2</v>
      </c>
      <c r="CJ151" s="129">
        <f t="shared" ref="CJ151" si="1439">AB151/AB157</f>
        <v>3.3996539792387544E-2</v>
      </c>
      <c r="CK151" s="130">
        <f t="shared" ref="CK151" si="1440">AC151/AC157</f>
        <v>4.1837347470932811E-2</v>
      </c>
    </row>
    <row r="152" spans="1:89" x14ac:dyDescent="0.25">
      <c r="A152" s="131" t="s">
        <v>35</v>
      </c>
      <c r="B152" s="197">
        <v>0</v>
      </c>
      <c r="C152" s="181">
        <v>840</v>
      </c>
      <c r="D152" s="182">
        <v>5</v>
      </c>
      <c r="E152" s="183">
        <v>468.6</v>
      </c>
      <c r="F152" s="180">
        <v>10</v>
      </c>
      <c r="G152" s="184">
        <v>756</v>
      </c>
      <c r="H152" s="182">
        <v>57</v>
      </c>
      <c r="I152" s="183">
        <v>957.3</v>
      </c>
      <c r="J152" s="180">
        <v>71</v>
      </c>
      <c r="K152" s="181">
        <v>37.1</v>
      </c>
      <c r="L152" s="182">
        <v>710</v>
      </c>
      <c r="M152" s="180">
        <v>140.19999999999999</v>
      </c>
      <c r="N152" s="185">
        <v>486</v>
      </c>
      <c r="O152" s="198">
        <v>239.3</v>
      </c>
      <c r="P152" s="180">
        <v>165</v>
      </c>
      <c r="Q152" s="181">
        <v>175.2</v>
      </c>
      <c r="R152" s="182">
        <v>159</v>
      </c>
      <c r="S152" s="183">
        <v>121.2</v>
      </c>
      <c r="T152" s="180">
        <v>49</v>
      </c>
      <c r="U152" s="184">
        <v>13</v>
      </c>
      <c r="V152" s="182">
        <v>156</v>
      </c>
      <c r="W152" s="199">
        <v>39</v>
      </c>
      <c r="X152" s="180">
        <v>73</v>
      </c>
      <c r="Y152" s="184">
        <v>35</v>
      </c>
      <c r="Z152" s="182">
        <v>60</v>
      </c>
      <c r="AA152" s="180">
        <v>141</v>
      </c>
      <c r="AB152" s="162">
        <f t="shared" si="948"/>
        <v>2001</v>
      </c>
      <c r="AC152" s="165">
        <f t="shared" si="949"/>
        <v>3962.8999999999992</v>
      </c>
      <c r="BI152" s="131" t="s">
        <v>35</v>
      </c>
      <c r="BJ152" s="123">
        <f>B152/B157</f>
        <v>0</v>
      </c>
      <c r="BK152" s="124">
        <f t="shared" ref="BK152" si="1441">C152/C157</f>
        <v>2.1636212838516574E-2</v>
      </c>
      <c r="BL152" s="125">
        <f t="shared" ref="BL152" si="1442">D152/D157</f>
        <v>2.328397131414734E-4</v>
      </c>
      <c r="BM152" s="126">
        <f t="shared" ref="BM152" si="1443">E152/E157</f>
        <v>2.4189801670469444E-2</v>
      </c>
      <c r="BN152" s="123">
        <f t="shared" ref="BN152" si="1444">F152/F157</f>
        <v>3.1796502384737679E-4</v>
      </c>
      <c r="BO152" s="124">
        <f t="shared" ref="BO152" si="1445">G152/G157</f>
        <v>2.6626374903585052E-2</v>
      </c>
      <c r="BP152" s="125">
        <f t="shared" ref="BP152" si="1446">H152/H157</f>
        <v>1.1917954293599849E-3</v>
      </c>
      <c r="BQ152" s="126">
        <f t="shared" ref="BQ152" si="1447">I152/I157</f>
        <v>1.8487904549650633E-2</v>
      </c>
      <c r="BR152" s="123">
        <f t="shared" ref="BR152" si="1448">J152/J157</f>
        <v>8.2953616076644476E-3</v>
      </c>
      <c r="BS152" s="124">
        <f t="shared" ref="BS152" si="1449">K152/K157</f>
        <v>4.0511913341632257E-3</v>
      </c>
      <c r="BT152" s="125">
        <f t="shared" ref="BT152" si="1450">L152/L157</f>
        <v>2.4607493154957891E-2</v>
      </c>
      <c r="BU152" s="123">
        <f t="shared" ref="BU152" si="1451">M152/M157</f>
        <v>4.3387841501305964E-3</v>
      </c>
      <c r="BV152" s="127">
        <f t="shared" ref="BV152" si="1452">N152/N157</f>
        <v>1.0097861995886056E-2</v>
      </c>
      <c r="BW152" s="128">
        <f t="shared" ref="BW152" si="1453">O152/O157</f>
        <v>4.8562209550094357E-3</v>
      </c>
      <c r="BX152" s="123">
        <f t="shared" ref="BX152" si="1454">P152/P157</f>
        <v>5.5344983731929025E-3</v>
      </c>
      <c r="BY152" s="124">
        <f t="shared" ref="BY152" si="1455">Q152/Q157</f>
        <v>5.7928845390821312E-3</v>
      </c>
      <c r="BZ152" s="125">
        <f t="shared" ref="BZ152" si="1456">R152/R157</f>
        <v>4.5416892798994541E-3</v>
      </c>
      <c r="CA152" s="126">
        <f t="shared" ref="CA152" si="1457">S152/S157</f>
        <v>3.2960846756538457E-3</v>
      </c>
      <c r="CB152" s="123">
        <f t="shared" ref="CB152" si="1458">T152/T157</f>
        <v>4.1574749703037501E-3</v>
      </c>
      <c r="CC152" s="124">
        <f t="shared" ref="CC152" si="1459">U152/U157</f>
        <v>1.0775772747241815E-3</v>
      </c>
      <c r="CD152" s="125">
        <f t="shared" ref="CD152" si="1460">V152/V157</f>
        <v>4.6467294173716195E-3</v>
      </c>
      <c r="CE152" s="126">
        <f t="shared" ref="CE152" si="1461">W152/W157</f>
        <v>9.5025998138465091E-4</v>
      </c>
      <c r="CF152" s="123">
        <f t="shared" ref="CF152" si="1462">X152/X157</f>
        <v>2.5792318835459139E-3</v>
      </c>
      <c r="CG152" s="124">
        <f t="shared" ref="CG152" si="1463">Y152/Y157</f>
        <v>1.9671873155761889E-3</v>
      </c>
      <c r="CH152" s="125">
        <f t="shared" ref="CH152" si="1464">Z152/Z157</f>
        <v>1.0030425624393995E-3</v>
      </c>
      <c r="CI152" s="123">
        <f t="shared" ref="CI152" si="1465">AA152/AA157</f>
        <v>2.3591574628850989E-3</v>
      </c>
      <c r="CJ152" s="129">
        <f t="shared" ref="CJ152" si="1466">AB152/AB157</f>
        <v>4.6782942111661839E-3</v>
      </c>
      <c r="CK152" s="130">
        <f t="shared" ref="CK152" si="1467">AC152/AC157</f>
        <v>9.2852388156675399E-3</v>
      </c>
    </row>
    <row r="153" spans="1:89" x14ac:dyDescent="0.25">
      <c r="A153" s="139" t="s">
        <v>36</v>
      </c>
      <c r="B153" s="194"/>
      <c r="C153" s="188"/>
      <c r="D153" s="189"/>
      <c r="E153" s="190"/>
      <c r="F153" s="187"/>
      <c r="G153" s="191"/>
      <c r="H153" s="189"/>
      <c r="I153" s="190"/>
      <c r="J153" s="187"/>
      <c r="K153" s="191"/>
      <c r="L153" s="189"/>
      <c r="M153" s="187"/>
      <c r="N153" s="192"/>
      <c r="O153" s="195"/>
      <c r="P153" s="187"/>
      <c r="Q153" s="191"/>
      <c r="R153" s="189"/>
      <c r="S153" s="190"/>
      <c r="T153" s="187"/>
      <c r="U153" s="191"/>
      <c r="V153" s="189"/>
      <c r="W153" s="190"/>
      <c r="X153" s="187"/>
      <c r="Y153" s="191"/>
      <c r="Z153" s="189"/>
      <c r="AA153" s="187"/>
      <c r="AB153" s="162">
        <f t="shared" si="948"/>
        <v>0</v>
      </c>
      <c r="AC153" s="165">
        <f t="shared" si="949"/>
        <v>0</v>
      </c>
      <c r="BI153" s="139" t="s">
        <v>36</v>
      </c>
      <c r="BJ153" s="123">
        <f>B153/B157</f>
        <v>0</v>
      </c>
      <c r="BK153" s="124">
        <f t="shared" ref="BK153" si="1468">C153/C157</f>
        <v>0</v>
      </c>
      <c r="BL153" s="125">
        <f t="shared" ref="BL153" si="1469">D153/D157</f>
        <v>0</v>
      </c>
      <c r="BM153" s="126">
        <f t="shared" ref="BM153" si="1470">E153/E157</f>
        <v>0</v>
      </c>
      <c r="BN153" s="123">
        <f t="shared" ref="BN153" si="1471">F153/F157</f>
        <v>0</v>
      </c>
      <c r="BO153" s="124">
        <f t="shared" ref="BO153" si="1472">G153/G157</f>
        <v>0</v>
      </c>
      <c r="BP153" s="125">
        <f t="shared" ref="BP153" si="1473">H153/H157</f>
        <v>0</v>
      </c>
      <c r="BQ153" s="126">
        <f t="shared" ref="BQ153" si="1474">I153/I157</f>
        <v>0</v>
      </c>
      <c r="BR153" s="123">
        <f t="shared" ref="BR153" si="1475">J153/J157</f>
        <v>0</v>
      </c>
      <c r="BS153" s="124">
        <f t="shared" ref="BS153" si="1476">K153/K157</f>
        <v>0</v>
      </c>
      <c r="BT153" s="125">
        <f t="shared" ref="BT153" si="1477">L153/L157</f>
        <v>0</v>
      </c>
      <c r="BU153" s="123">
        <f t="shared" ref="BU153" si="1478">M153/M157</f>
        <v>0</v>
      </c>
      <c r="BV153" s="127">
        <f t="shared" ref="BV153" si="1479">N153/N157</f>
        <v>0</v>
      </c>
      <c r="BW153" s="128">
        <f t="shared" ref="BW153" si="1480">O153/O157</f>
        <v>0</v>
      </c>
      <c r="BX153" s="123">
        <f t="shared" ref="BX153" si="1481">P153/P157</f>
        <v>0</v>
      </c>
      <c r="BY153" s="124">
        <f t="shared" ref="BY153" si="1482">Q153/Q157</f>
        <v>0</v>
      </c>
      <c r="BZ153" s="125">
        <f t="shared" ref="BZ153" si="1483">R153/R157</f>
        <v>0</v>
      </c>
      <c r="CA153" s="126">
        <f t="shared" ref="CA153" si="1484">S153/S157</f>
        <v>0</v>
      </c>
      <c r="CB153" s="123">
        <f t="shared" ref="CB153" si="1485">T153/T157</f>
        <v>0</v>
      </c>
      <c r="CC153" s="124">
        <f t="shared" ref="CC153" si="1486">U153/U157</f>
        <v>0</v>
      </c>
      <c r="CD153" s="125">
        <f t="shared" ref="CD153" si="1487">V153/V157</f>
        <v>0</v>
      </c>
      <c r="CE153" s="126">
        <f t="shared" ref="CE153" si="1488">W153/W157</f>
        <v>0</v>
      </c>
      <c r="CF153" s="123">
        <f t="shared" ref="CF153" si="1489">X153/X157</f>
        <v>0</v>
      </c>
      <c r="CG153" s="124">
        <f t="shared" ref="CG153" si="1490">Y153/Y157</f>
        <v>0</v>
      </c>
      <c r="CH153" s="125">
        <f t="shared" ref="CH153" si="1491">Z153/Z157</f>
        <v>0</v>
      </c>
      <c r="CI153" s="123">
        <f t="shared" ref="CI153" si="1492">AA153/AA157</f>
        <v>0</v>
      </c>
      <c r="CJ153" s="129">
        <f t="shared" ref="CJ153" si="1493">AB153/AB157</f>
        <v>0</v>
      </c>
      <c r="CK153" s="130">
        <f t="shared" ref="CK153" si="1494">AC153/AC157</f>
        <v>0</v>
      </c>
    </row>
    <row r="154" spans="1:89" x14ac:dyDescent="0.25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2">
        <f t="shared" si="948"/>
        <v>0</v>
      </c>
      <c r="AC154" s="165">
        <f t="shared" si="949"/>
        <v>0</v>
      </c>
      <c r="BI154" s="131" t="s">
        <v>37</v>
      </c>
      <c r="BJ154" s="123">
        <f>B154/B157</f>
        <v>0</v>
      </c>
      <c r="BK154" s="124">
        <f t="shared" ref="BK154" si="1495">C154/C157</f>
        <v>0</v>
      </c>
      <c r="BL154" s="125">
        <f t="shared" ref="BL154" si="1496">D154/D157</f>
        <v>0</v>
      </c>
      <c r="BM154" s="126">
        <f t="shared" ref="BM154" si="1497">E154/E157</f>
        <v>0</v>
      </c>
      <c r="BN154" s="123">
        <f t="shared" ref="BN154" si="1498">F154/F157</f>
        <v>0</v>
      </c>
      <c r="BO154" s="124">
        <f t="shared" ref="BO154" si="1499">G154/G157</f>
        <v>0</v>
      </c>
      <c r="BP154" s="125">
        <f t="shared" ref="BP154" si="1500">H154/H157</f>
        <v>0</v>
      </c>
      <c r="BQ154" s="126">
        <f t="shared" ref="BQ154" si="1501">I154/I157</f>
        <v>0</v>
      </c>
      <c r="BR154" s="123">
        <f t="shared" ref="BR154" si="1502">J154/J157</f>
        <v>0</v>
      </c>
      <c r="BS154" s="124">
        <f t="shared" ref="BS154" si="1503">K154/K157</f>
        <v>0</v>
      </c>
      <c r="BT154" s="125">
        <f t="shared" ref="BT154" si="1504">L154/L157</f>
        <v>0</v>
      </c>
      <c r="BU154" s="123">
        <f t="shared" ref="BU154" si="1505">M154/M157</f>
        <v>0</v>
      </c>
      <c r="BV154" s="127">
        <f t="shared" ref="BV154" si="1506">N154/N157</f>
        <v>0</v>
      </c>
      <c r="BW154" s="128">
        <f t="shared" ref="BW154" si="1507">O154/O157</f>
        <v>0</v>
      </c>
      <c r="BX154" s="123">
        <f t="shared" ref="BX154" si="1508">P154/P157</f>
        <v>0</v>
      </c>
      <c r="BY154" s="124">
        <f t="shared" ref="BY154" si="1509">Q154/Q157</f>
        <v>0</v>
      </c>
      <c r="BZ154" s="125">
        <f t="shared" ref="BZ154" si="1510">R154/R157</f>
        <v>0</v>
      </c>
      <c r="CA154" s="126">
        <f t="shared" ref="CA154" si="1511">S154/S157</f>
        <v>0</v>
      </c>
      <c r="CB154" s="123">
        <f t="shared" ref="CB154" si="1512">T154/T157</f>
        <v>0</v>
      </c>
      <c r="CC154" s="124">
        <f t="shared" ref="CC154" si="1513">U154/U157</f>
        <v>0</v>
      </c>
      <c r="CD154" s="125">
        <f t="shared" ref="CD154" si="1514">V154/V157</f>
        <v>0</v>
      </c>
      <c r="CE154" s="126">
        <f t="shared" ref="CE154" si="1515">W154/W157</f>
        <v>0</v>
      </c>
      <c r="CF154" s="123">
        <f t="shared" ref="CF154" si="1516">X154/X157</f>
        <v>0</v>
      </c>
      <c r="CG154" s="124">
        <f t="shared" ref="CG154" si="1517">Y154/Y157</f>
        <v>0</v>
      </c>
      <c r="CH154" s="125">
        <f t="shared" ref="CH154" si="1518">Z154/Z157</f>
        <v>0</v>
      </c>
      <c r="CI154" s="123">
        <f t="shared" ref="CI154" si="1519">AA154/AA157</f>
        <v>0</v>
      </c>
      <c r="CJ154" s="129">
        <f t="shared" ref="CJ154" si="1520">AB154/AB157</f>
        <v>0</v>
      </c>
      <c r="CK154" s="130">
        <f t="shared" ref="CK154" si="1521">AC154/AC157</f>
        <v>0</v>
      </c>
    </row>
    <row r="155" spans="1:89" x14ac:dyDescent="0.25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2">
        <f t="shared" si="948"/>
        <v>0</v>
      </c>
      <c r="AC155" s="165">
        <f t="shared" si="949"/>
        <v>0</v>
      </c>
      <c r="BI155" s="139" t="s">
        <v>38</v>
      </c>
      <c r="BJ155" s="123">
        <f>B155/B157</f>
        <v>0</v>
      </c>
      <c r="BK155" s="124">
        <f t="shared" ref="BK155" si="1522">C155/C157</f>
        <v>0</v>
      </c>
      <c r="BL155" s="125">
        <f t="shared" ref="BL155" si="1523">D155/D157</f>
        <v>0</v>
      </c>
      <c r="BM155" s="126">
        <f t="shared" ref="BM155" si="1524">E155/E157</f>
        <v>0</v>
      </c>
      <c r="BN155" s="123">
        <f t="shared" ref="BN155" si="1525">F155/F157</f>
        <v>0</v>
      </c>
      <c r="BO155" s="124">
        <f t="shared" ref="BO155" si="1526">G155/G157</f>
        <v>0</v>
      </c>
      <c r="BP155" s="125">
        <f t="shared" ref="BP155" si="1527">H155/H157</f>
        <v>0</v>
      </c>
      <c r="BQ155" s="126">
        <f t="shared" ref="BQ155" si="1528">I155/I157</f>
        <v>0</v>
      </c>
      <c r="BR155" s="123">
        <f t="shared" ref="BR155" si="1529">J155/J157</f>
        <v>0</v>
      </c>
      <c r="BS155" s="124">
        <f t="shared" ref="BS155" si="1530">K155/K157</f>
        <v>0</v>
      </c>
      <c r="BT155" s="125">
        <f t="shared" ref="BT155" si="1531">L155/L157</f>
        <v>0</v>
      </c>
      <c r="BU155" s="123">
        <f t="shared" ref="BU155" si="1532">M155/M157</f>
        <v>0</v>
      </c>
      <c r="BV155" s="127">
        <f t="shared" ref="BV155" si="1533">N155/N157</f>
        <v>0</v>
      </c>
      <c r="BW155" s="128">
        <f t="shared" ref="BW155" si="1534">O155/O157</f>
        <v>0</v>
      </c>
      <c r="BX155" s="123">
        <f t="shared" ref="BX155" si="1535">P155/P157</f>
        <v>0</v>
      </c>
      <c r="BY155" s="124">
        <f t="shared" ref="BY155" si="1536">Q155/Q157</f>
        <v>0</v>
      </c>
      <c r="BZ155" s="125">
        <f t="shared" ref="BZ155" si="1537">R155/R157</f>
        <v>0</v>
      </c>
      <c r="CA155" s="126">
        <f t="shared" ref="CA155" si="1538">S155/S157</f>
        <v>0</v>
      </c>
      <c r="CB155" s="123">
        <f t="shared" ref="CB155" si="1539">T155/T157</f>
        <v>0</v>
      </c>
      <c r="CC155" s="124">
        <f t="shared" ref="CC155" si="1540">U155/U157</f>
        <v>0</v>
      </c>
      <c r="CD155" s="125">
        <f t="shared" ref="CD155" si="1541">V155/V157</f>
        <v>0</v>
      </c>
      <c r="CE155" s="126">
        <f t="shared" ref="CE155" si="1542">W155/W157</f>
        <v>0</v>
      </c>
      <c r="CF155" s="123">
        <f t="shared" ref="CF155" si="1543">X155/X157</f>
        <v>0</v>
      </c>
      <c r="CG155" s="124">
        <f t="shared" ref="CG155" si="1544">Y155/Y157</f>
        <v>0</v>
      </c>
      <c r="CH155" s="125">
        <f t="shared" ref="CH155" si="1545">Z155/Z157</f>
        <v>0</v>
      </c>
      <c r="CI155" s="123">
        <f t="shared" ref="CI155" si="1546">AA155/AA157</f>
        <v>0</v>
      </c>
      <c r="CJ155" s="129">
        <f t="shared" ref="CJ155" si="1547">AB155/AB157</f>
        <v>0</v>
      </c>
      <c r="CK155" s="130">
        <f t="shared" ref="CK155" si="1548">AC155/AC157</f>
        <v>0</v>
      </c>
    </row>
    <row r="156" spans="1:89" ht="13.8" thickBot="1" x14ac:dyDescent="0.3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2">
        <f t="shared" si="948"/>
        <v>0</v>
      </c>
      <c r="AC156" s="165">
        <f t="shared" si="949"/>
        <v>0</v>
      </c>
      <c r="BI156" s="131" t="s">
        <v>39</v>
      </c>
      <c r="BJ156" s="123">
        <f>B156/B157</f>
        <v>0</v>
      </c>
      <c r="BK156" s="124">
        <f t="shared" ref="BK156" si="1549">C156/C157</f>
        <v>0</v>
      </c>
      <c r="BL156" s="125">
        <f t="shared" ref="BL156" si="1550">D156/D157</f>
        <v>0</v>
      </c>
      <c r="BM156" s="126">
        <f t="shared" ref="BM156" si="1551">E156/E157</f>
        <v>0</v>
      </c>
      <c r="BN156" s="123">
        <f t="shared" ref="BN156" si="1552">F156/F157</f>
        <v>0</v>
      </c>
      <c r="BO156" s="124">
        <f t="shared" ref="BO156" si="1553">G156/G157</f>
        <v>0</v>
      </c>
      <c r="BP156" s="125">
        <f t="shared" ref="BP156" si="1554">H156/H157</f>
        <v>0</v>
      </c>
      <c r="BQ156" s="126">
        <f t="shared" ref="BQ156" si="1555">I156/I157</f>
        <v>0</v>
      </c>
      <c r="BR156" s="123">
        <f t="shared" ref="BR156" si="1556">J156/J157</f>
        <v>0</v>
      </c>
      <c r="BS156" s="124">
        <f t="shared" ref="BS156" si="1557">K156/K157</f>
        <v>0</v>
      </c>
      <c r="BT156" s="125">
        <f t="shared" ref="BT156" si="1558">L156/L157</f>
        <v>0</v>
      </c>
      <c r="BU156" s="123">
        <f t="shared" ref="BU156" si="1559">M156/M157</f>
        <v>0</v>
      </c>
      <c r="BV156" s="127">
        <f t="shared" ref="BV156" si="1560">N156/N157</f>
        <v>0</v>
      </c>
      <c r="BW156" s="128">
        <f t="shared" ref="BW156" si="1561">O156/O157</f>
        <v>0</v>
      </c>
      <c r="BX156" s="123">
        <f t="shared" ref="BX156" si="1562">P156/P157</f>
        <v>0</v>
      </c>
      <c r="BY156" s="124">
        <f t="shared" ref="BY156" si="1563">Q156/Q157</f>
        <v>0</v>
      </c>
      <c r="BZ156" s="125">
        <f t="shared" ref="BZ156" si="1564">R156/R157</f>
        <v>0</v>
      </c>
      <c r="CA156" s="126">
        <f t="shared" ref="CA156" si="1565">S156/S157</f>
        <v>0</v>
      </c>
      <c r="CB156" s="123">
        <f t="shared" ref="CB156" si="1566">T156/T157</f>
        <v>0</v>
      </c>
      <c r="CC156" s="124">
        <f t="shared" ref="CC156" si="1567">U156/U157</f>
        <v>0</v>
      </c>
      <c r="CD156" s="125">
        <f t="shared" ref="CD156" si="1568">V156/V157</f>
        <v>0</v>
      </c>
      <c r="CE156" s="126">
        <f t="shared" ref="CE156" si="1569">W156/W157</f>
        <v>0</v>
      </c>
      <c r="CF156" s="123">
        <f t="shared" ref="CF156" si="1570">X156/X157</f>
        <v>0</v>
      </c>
      <c r="CG156" s="124">
        <f t="shared" ref="CG156" si="1571">Y156/Y157</f>
        <v>0</v>
      </c>
      <c r="CH156" s="125">
        <f t="shared" ref="CH156" si="1572">Z156/Z157</f>
        <v>0</v>
      </c>
      <c r="CI156" s="123">
        <f t="shared" ref="CI156" si="1573">AA156/AA157</f>
        <v>0</v>
      </c>
      <c r="CJ156" s="129">
        <f t="shared" ref="CJ156" si="1574">AB156/AB157</f>
        <v>0</v>
      </c>
      <c r="CK156" s="130">
        <f t="shared" ref="CK156" si="1575">AC156/AC157</f>
        <v>0</v>
      </c>
    </row>
    <row r="157" spans="1:89" ht="14.4" thickTop="1" thickBot="1" x14ac:dyDescent="0.3">
      <c r="A157" s="251" t="s">
        <v>13</v>
      </c>
      <c r="B157" s="14">
        <f>SUM(B134:B156)</f>
        <v>43127</v>
      </c>
      <c r="C157" s="1">
        <f t="shared" ref="C157" si="1576">SUM(C134:C156)</f>
        <v>38823.80000000001</v>
      </c>
      <c r="D157" s="14">
        <f t="shared" ref="D157" si="1577">SUM(D134:D156)</f>
        <v>21474</v>
      </c>
      <c r="E157" s="1">
        <f t="shared" ref="E157" si="1578">SUM(E134:E156)</f>
        <v>19371.800000000003</v>
      </c>
      <c r="F157" s="14">
        <f t="shared" ref="F157" si="1579">SUM(F134:F156)</f>
        <v>31450</v>
      </c>
      <c r="G157" s="1">
        <f t="shared" ref="G157" si="1580">SUM(G134:G156)</f>
        <v>28392.899999999998</v>
      </c>
      <c r="H157" s="14">
        <f t="shared" ref="H157" si="1581">SUM(H134:H156)</f>
        <v>47827</v>
      </c>
      <c r="I157" s="1">
        <f t="shared" ref="I157" si="1582">SUM(I134:I156)</f>
        <v>51779.8</v>
      </c>
      <c r="J157" s="14">
        <f t="shared" ref="J157" si="1583">SUM(J134:J156)</f>
        <v>8559</v>
      </c>
      <c r="K157" s="1">
        <f t="shared" ref="K157" si="1584">SUM(K134:K156)</f>
        <v>9157.8000000000029</v>
      </c>
      <c r="L157" s="14">
        <f t="shared" ref="L157" si="1585">SUM(L134:L156)</f>
        <v>28853</v>
      </c>
      <c r="M157" s="1">
        <f t="shared" ref="M157" si="1586">SUM(M134:M156)</f>
        <v>32313.200000000001</v>
      </c>
      <c r="N157" s="14">
        <f t="shared" ref="N157" si="1587">SUM(N134:N156)</f>
        <v>48129</v>
      </c>
      <c r="O157" s="1">
        <f t="shared" ref="O157" si="1588">SUM(O134:O156)</f>
        <v>49277.000000000007</v>
      </c>
      <c r="P157" s="14">
        <f t="shared" ref="P157" si="1589">SUM(P134:P156)</f>
        <v>29813</v>
      </c>
      <c r="Q157" s="1">
        <f t="shared" ref="Q157" si="1590">SUM(Q134:Q156)</f>
        <v>30244</v>
      </c>
      <c r="R157" s="14">
        <f t="shared" ref="R157" si="1591">SUM(R134:R156)</f>
        <v>35009</v>
      </c>
      <c r="S157" s="1">
        <f t="shared" ref="S157" si="1592">SUM(S134:S156)</f>
        <v>36770.9</v>
      </c>
      <c r="T157" s="14">
        <f t="shared" ref="T157" si="1593">SUM(T134:T156)</f>
        <v>11786</v>
      </c>
      <c r="U157" s="1">
        <f t="shared" ref="U157" si="1594">SUM(U134:U156)</f>
        <v>12064.100000000002</v>
      </c>
      <c r="V157" s="14">
        <f t="shared" ref="V157" si="1595">SUM(V134:V156)</f>
        <v>33572</v>
      </c>
      <c r="W157" s="1">
        <f t="shared" ref="W157" si="1596">SUM(W134:W156)</f>
        <v>41041.399999999987</v>
      </c>
      <c r="X157" s="14">
        <f t="shared" ref="X157" si="1597">SUM(X134:X156)</f>
        <v>28303</v>
      </c>
      <c r="Y157" s="1">
        <f t="shared" ref="Y157" si="1598">SUM(Y134:Y156)</f>
        <v>17791.900000000001</v>
      </c>
      <c r="Z157" s="14">
        <f t="shared" ref="Z157" si="1599">SUM(Z134:Z156)</f>
        <v>59818</v>
      </c>
      <c r="AA157" s="1">
        <f t="shared" ref="AA157" si="1600">SUM(AA134:AA156)</f>
        <v>59767.1</v>
      </c>
      <c r="AB157" s="166">
        <f t="shared" ref="AB157:AC157" si="1601">SUM(AB133:AB156)</f>
        <v>427720</v>
      </c>
      <c r="AC157" s="167">
        <f t="shared" si="1601"/>
        <v>426795.70000000007</v>
      </c>
      <c r="BI157" s="251" t="s">
        <v>13</v>
      </c>
      <c r="BJ157" s="147">
        <f>SUM(BJ133:BJ156)</f>
        <v>0.95404271106267546</v>
      </c>
      <c r="BK157" s="148">
        <f t="shared" ref="BK157:CK157" si="1602">SUM(BK133:BK156)</f>
        <v>0.99999999999999978</v>
      </c>
      <c r="BL157" s="147">
        <f t="shared" si="1602"/>
        <v>0.99999999999999989</v>
      </c>
      <c r="BM157" s="148">
        <f t="shared" si="1602"/>
        <v>0.99999999999999978</v>
      </c>
      <c r="BN157" s="147">
        <f t="shared" si="1602"/>
        <v>1</v>
      </c>
      <c r="BO157" s="148">
        <f t="shared" si="1602"/>
        <v>1</v>
      </c>
      <c r="BP157" s="147">
        <f t="shared" si="1602"/>
        <v>1.0000000000000002</v>
      </c>
      <c r="BQ157" s="148">
        <f t="shared" si="1602"/>
        <v>1</v>
      </c>
      <c r="BR157" s="147">
        <f t="shared" si="1602"/>
        <v>0.99999999999999989</v>
      </c>
      <c r="BS157" s="148">
        <f t="shared" si="1602"/>
        <v>0.99999999999999967</v>
      </c>
      <c r="BT157" s="147">
        <f t="shared" si="1602"/>
        <v>1</v>
      </c>
      <c r="BU157" s="148">
        <f t="shared" si="1602"/>
        <v>1</v>
      </c>
      <c r="BV157" s="147">
        <f t="shared" si="1602"/>
        <v>1</v>
      </c>
      <c r="BW157" s="148">
        <f t="shared" si="1602"/>
        <v>1</v>
      </c>
      <c r="BX157" s="147">
        <f t="shared" si="1602"/>
        <v>1</v>
      </c>
      <c r="BY157" s="148">
        <f t="shared" si="1602"/>
        <v>1</v>
      </c>
      <c r="BZ157" s="147">
        <f t="shared" si="1602"/>
        <v>1.0000000000000002</v>
      </c>
      <c r="CA157" s="148">
        <f t="shared" si="1602"/>
        <v>1</v>
      </c>
      <c r="CB157" s="147">
        <f t="shared" si="1602"/>
        <v>0.99999999999999978</v>
      </c>
      <c r="CC157" s="148">
        <f t="shared" si="1602"/>
        <v>0.99999999999999978</v>
      </c>
      <c r="CD157" s="147">
        <f t="shared" si="1602"/>
        <v>1</v>
      </c>
      <c r="CE157" s="148">
        <f t="shared" si="1602"/>
        <v>1.0000000000000004</v>
      </c>
      <c r="CF157" s="147">
        <f t="shared" si="1602"/>
        <v>1</v>
      </c>
      <c r="CG157" s="148">
        <f t="shared" si="1602"/>
        <v>0.99999999999999978</v>
      </c>
      <c r="CH157" s="147">
        <f t="shared" si="1602"/>
        <v>1</v>
      </c>
      <c r="CI157" s="148">
        <f t="shared" si="1602"/>
        <v>1.0000000000000002</v>
      </c>
      <c r="CJ157" s="147">
        <f t="shared" si="1602"/>
        <v>1</v>
      </c>
      <c r="CK157" s="148">
        <f t="shared" si="1602"/>
        <v>0.99999999999999989</v>
      </c>
    </row>
    <row r="158" spans="1:89" ht="13.8" thickTop="1" x14ac:dyDescent="0.25">
      <c r="A158" s="178"/>
    </row>
    <row r="160" spans="1:89" x14ac:dyDescent="0.25">
      <c r="A160" s="294">
        <f>+A129+1</f>
        <v>45175</v>
      </c>
      <c r="B160" s="294"/>
      <c r="C160" s="294"/>
      <c r="D160" s="294"/>
      <c r="BI160" s="299">
        <f>+BI129+1</f>
        <v>45175</v>
      </c>
      <c r="BJ160" s="299"/>
      <c r="BK160" s="299"/>
      <c r="BL160" s="299"/>
    </row>
    <row r="161" spans="1:89" ht="13.8" thickBot="1" x14ac:dyDescent="0.3">
      <c r="AE161" t="s">
        <v>84</v>
      </c>
    </row>
    <row r="162" spans="1:89" ht="14.4" thickTop="1" thickBot="1" x14ac:dyDescent="0.3">
      <c r="A162" s="292" t="s">
        <v>0</v>
      </c>
      <c r="B162" s="290" t="s">
        <v>1</v>
      </c>
      <c r="C162" s="291"/>
      <c r="D162" s="290" t="s">
        <v>2</v>
      </c>
      <c r="E162" s="291"/>
      <c r="F162" s="290" t="s">
        <v>3</v>
      </c>
      <c r="G162" s="291"/>
      <c r="H162" s="290" t="s">
        <v>4</v>
      </c>
      <c r="I162" s="291"/>
      <c r="J162" s="290" t="s">
        <v>5</v>
      </c>
      <c r="K162" s="291"/>
      <c r="L162" s="290" t="s">
        <v>6</v>
      </c>
      <c r="M162" s="291"/>
      <c r="N162" s="290" t="s">
        <v>7</v>
      </c>
      <c r="O162" s="291"/>
      <c r="P162" s="290" t="s">
        <v>8</v>
      </c>
      <c r="Q162" s="291"/>
      <c r="R162" s="290" t="s">
        <v>9</v>
      </c>
      <c r="S162" s="291"/>
      <c r="T162" s="290" t="s">
        <v>10</v>
      </c>
      <c r="U162" s="291"/>
      <c r="V162" s="290" t="s">
        <v>11</v>
      </c>
      <c r="W162" s="291"/>
      <c r="X162" s="290" t="s">
        <v>12</v>
      </c>
      <c r="Y162" s="291"/>
      <c r="Z162" s="297" t="s">
        <v>40</v>
      </c>
      <c r="AA162" s="298"/>
      <c r="AB162" s="295" t="s">
        <v>41</v>
      </c>
      <c r="AC162" s="296"/>
      <c r="AE162" s="292" t="s">
        <v>0</v>
      </c>
      <c r="AF162" s="290" t="s">
        <v>1</v>
      </c>
      <c r="AG162" s="291"/>
      <c r="AH162" s="290" t="s">
        <v>2</v>
      </c>
      <c r="AI162" s="291"/>
      <c r="AJ162" s="290" t="s">
        <v>3</v>
      </c>
      <c r="AK162" s="291"/>
      <c r="AL162" s="290" t="s">
        <v>4</v>
      </c>
      <c r="AM162" s="291"/>
      <c r="AN162" s="290" t="s">
        <v>5</v>
      </c>
      <c r="AO162" s="291"/>
      <c r="AP162" s="290" t="s">
        <v>6</v>
      </c>
      <c r="AQ162" s="291"/>
      <c r="AR162" s="290" t="s">
        <v>7</v>
      </c>
      <c r="AS162" s="291"/>
      <c r="AT162" s="290" t="s">
        <v>8</v>
      </c>
      <c r="AU162" s="291"/>
      <c r="AV162" s="290" t="s">
        <v>9</v>
      </c>
      <c r="AW162" s="291"/>
      <c r="AX162" s="290" t="s">
        <v>10</v>
      </c>
      <c r="AY162" s="291"/>
      <c r="AZ162" s="290" t="s">
        <v>11</v>
      </c>
      <c r="BA162" s="291"/>
      <c r="BB162" s="290" t="s">
        <v>12</v>
      </c>
      <c r="BC162" s="291"/>
      <c r="BD162" s="297" t="s">
        <v>40</v>
      </c>
      <c r="BE162" s="298"/>
      <c r="BF162" s="295" t="s">
        <v>41</v>
      </c>
      <c r="BG162" s="296"/>
      <c r="BI162" s="292" t="s">
        <v>0</v>
      </c>
      <c r="BJ162" s="290" t="s">
        <v>1</v>
      </c>
      <c r="BK162" s="291"/>
      <c r="BL162" s="290" t="s">
        <v>2</v>
      </c>
      <c r="BM162" s="291"/>
      <c r="BN162" s="290" t="s">
        <v>3</v>
      </c>
      <c r="BO162" s="291"/>
      <c r="BP162" s="290" t="s">
        <v>4</v>
      </c>
      <c r="BQ162" s="291"/>
      <c r="BR162" s="290" t="s">
        <v>5</v>
      </c>
      <c r="BS162" s="291"/>
      <c r="BT162" s="290" t="s">
        <v>6</v>
      </c>
      <c r="BU162" s="291"/>
      <c r="BV162" s="290" t="s">
        <v>7</v>
      </c>
      <c r="BW162" s="291"/>
      <c r="BX162" s="290" t="s">
        <v>8</v>
      </c>
      <c r="BY162" s="291"/>
      <c r="BZ162" s="290" t="s">
        <v>9</v>
      </c>
      <c r="CA162" s="291"/>
      <c r="CB162" s="290" t="s">
        <v>10</v>
      </c>
      <c r="CC162" s="291"/>
      <c r="CD162" s="290" t="s">
        <v>11</v>
      </c>
      <c r="CE162" s="291"/>
      <c r="CF162" s="290" t="s">
        <v>12</v>
      </c>
      <c r="CG162" s="291"/>
      <c r="CH162" s="297" t="s">
        <v>40</v>
      </c>
      <c r="CI162" s="298"/>
      <c r="CJ162" s="290" t="s">
        <v>41</v>
      </c>
      <c r="CK162" s="291"/>
    </row>
    <row r="163" spans="1:89" ht="15" thickTop="1" thickBot="1" x14ac:dyDescent="0.35">
      <c r="A163" s="293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68" t="s">
        <v>14</v>
      </c>
      <c r="AC163" s="169" t="s">
        <v>15</v>
      </c>
      <c r="AE163" s="293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68" t="s">
        <v>14</v>
      </c>
      <c r="BG163" s="169" t="s">
        <v>15</v>
      </c>
      <c r="BI163" s="293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8" thickTop="1" x14ac:dyDescent="0.25">
      <c r="A164" s="119" t="s">
        <v>16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1"/>
      <c r="AA164" s="176"/>
      <c r="AB164" s="162">
        <f t="shared" ref="AB164:AB187" si="1603">B164+D164+F164+H164+J164+L164+N164+P164+R164+T164+V164+X164+Z164</f>
        <v>0</v>
      </c>
      <c r="AC164" s="163">
        <f>C164+E164+G164+I164+K164+M164+O164+Q164+S164+U164+W164+Y164+AA164</f>
        <v>0</v>
      </c>
      <c r="AE164" s="254" t="str">
        <f>$AE$9</f>
        <v>07:00 - 07:59</v>
      </c>
      <c r="AF164" s="120">
        <f t="shared" ref="AF164:AO165" si="1604">SUMIF($A$9:$A$32,$AE164,B$164:B$187)</f>
        <v>4765</v>
      </c>
      <c r="AG164" s="177">
        <f t="shared" si="1604"/>
        <v>1469.5</v>
      </c>
      <c r="AH164" s="121">
        <f t="shared" si="1604"/>
        <v>1953</v>
      </c>
      <c r="AI164" s="172">
        <f t="shared" si="1604"/>
        <v>1501.5</v>
      </c>
      <c r="AJ164" s="120">
        <f t="shared" si="1604"/>
        <v>3546</v>
      </c>
      <c r="AK164" s="122">
        <f t="shared" si="1604"/>
        <v>1515.6</v>
      </c>
      <c r="AL164" s="121">
        <f t="shared" si="1604"/>
        <v>4234</v>
      </c>
      <c r="AM164" s="172">
        <f t="shared" si="1604"/>
        <v>2787.9</v>
      </c>
      <c r="AN164" s="120">
        <f t="shared" si="1604"/>
        <v>357</v>
      </c>
      <c r="AO164" s="122">
        <f t="shared" si="1604"/>
        <v>1264.4000000000001</v>
      </c>
      <c r="AP164" s="121">
        <f t="shared" ref="AP164:AY165" si="1605">SUMIF($A$9:$A$32,$AE164,L$164:L$187)</f>
        <v>1320</v>
      </c>
      <c r="AQ164" s="120">
        <f t="shared" si="1605"/>
        <v>4270.3</v>
      </c>
      <c r="AR164" s="171">
        <f t="shared" si="1605"/>
        <v>3345</v>
      </c>
      <c r="AS164" s="173">
        <f t="shared" si="1605"/>
        <v>4884.5</v>
      </c>
      <c r="AT164" s="120">
        <f t="shared" si="1605"/>
        <v>2969</v>
      </c>
      <c r="AU164" s="122">
        <f t="shared" si="1605"/>
        <v>2691.8</v>
      </c>
      <c r="AV164" s="121">
        <f t="shared" si="1605"/>
        <v>3801</v>
      </c>
      <c r="AW164" s="172">
        <f t="shared" si="1605"/>
        <v>2507.8000000000002</v>
      </c>
      <c r="AX164" s="120">
        <f t="shared" si="1605"/>
        <v>484</v>
      </c>
      <c r="AY164" s="122">
        <f t="shared" si="1605"/>
        <v>2182.6</v>
      </c>
      <c r="AZ164" s="121">
        <f t="shared" ref="AZ164:BE165" si="1606">SUMIF($A$9:$A$32,$AE164,V$164:V$187)</f>
        <v>1601</v>
      </c>
      <c r="BA164" s="172">
        <f t="shared" si="1606"/>
        <v>4489.3</v>
      </c>
      <c r="BB164" s="120">
        <f t="shared" si="1606"/>
        <v>2381</v>
      </c>
      <c r="BC164" s="122">
        <f t="shared" si="1606"/>
        <v>2301.6999999999998</v>
      </c>
      <c r="BD164" s="21">
        <f t="shared" si="1606"/>
        <v>6139</v>
      </c>
      <c r="BE164" s="176">
        <f t="shared" si="1606"/>
        <v>3774</v>
      </c>
      <c r="BF164" s="162">
        <f>AF164+AH164+AJ164+AL164+AN164+AP164+AR164+AT164+AV164+AX164+AZ164+BB164+BD164</f>
        <v>36895</v>
      </c>
      <c r="BG164" s="163">
        <f>AG164+AI164+AK164+AM164+AO164+AQ164+AS164+AU164+AW164+AY164+BA164+BC164+BE164</f>
        <v>35640.899999999994</v>
      </c>
      <c r="BI164" s="119" t="s">
        <v>16</v>
      </c>
      <c r="BJ164" s="123">
        <f>B164/B188</f>
        <v>0</v>
      </c>
      <c r="BK164" s="124">
        <f t="shared" ref="BK164" si="1607">C164/C188</f>
        <v>0</v>
      </c>
      <c r="BL164" s="125">
        <f t="shared" ref="BL164" si="1608">D164/D188</f>
        <v>0</v>
      </c>
      <c r="BM164" s="126">
        <f t="shared" ref="BM164" si="1609">E164/E188</f>
        <v>0</v>
      </c>
      <c r="BN164" s="123">
        <f t="shared" ref="BN164" si="1610">F164/F188</f>
        <v>0</v>
      </c>
      <c r="BO164" s="124">
        <f t="shared" ref="BO164" si="1611">G164/G188</f>
        <v>0</v>
      </c>
      <c r="BP164" s="125">
        <f t="shared" ref="BP164" si="1612">H164/H188</f>
        <v>0</v>
      </c>
      <c r="BQ164" s="126">
        <f t="shared" ref="BQ164" si="1613">I164/I188</f>
        <v>0</v>
      </c>
      <c r="BR164" s="123">
        <f t="shared" ref="BR164" si="1614">J164/J188</f>
        <v>0</v>
      </c>
      <c r="BS164" s="124">
        <f t="shared" ref="BS164" si="1615">K164/K188</f>
        <v>0</v>
      </c>
      <c r="BT164" s="125">
        <f t="shared" ref="BT164" si="1616">L164/L188</f>
        <v>0</v>
      </c>
      <c r="BU164" s="123">
        <f t="shared" ref="BU164" si="1617">M164/M188</f>
        <v>0</v>
      </c>
      <c r="BV164" s="127">
        <f t="shared" ref="BV164" si="1618">N164/N188</f>
        <v>0</v>
      </c>
      <c r="BW164" s="128">
        <f t="shared" ref="BW164" si="1619">O164/O188</f>
        <v>0</v>
      </c>
      <c r="BX164" s="123">
        <f t="shared" ref="BX164" si="1620">P164/P188</f>
        <v>0</v>
      </c>
      <c r="BY164" s="124">
        <f t="shared" ref="BY164" si="1621">Q164/Q188</f>
        <v>0</v>
      </c>
      <c r="BZ164" s="125">
        <f t="shared" ref="BZ164" si="1622">R164/R188</f>
        <v>0</v>
      </c>
      <c r="CA164" s="126">
        <f t="shared" ref="CA164" si="1623">S164/S188</f>
        <v>0</v>
      </c>
      <c r="CB164" s="123">
        <f t="shared" ref="CB164" si="1624">T164/T188</f>
        <v>0</v>
      </c>
      <c r="CC164" s="124">
        <f t="shared" ref="CC164" si="1625">U164/U188</f>
        <v>0</v>
      </c>
      <c r="CD164" s="125">
        <f t="shared" ref="CD164" si="1626">V164/V188</f>
        <v>0</v>
      </c>
      <c r="CE164" s="126">
        <f t="shared" ref="CE164" si="1627">W164/W188</f>
        <v>0</v>
      </c>
      <c r="CF164" s="123">
        <f t="shared" ref="CF164" si="1628">X164/X188</f>
        <v>0</v>
      </c>
      <c r="CG164" s="124">
        <f t="shared" ref="CG164" si="1629">Y164/Y188</f>
        <v>0</v>
      </c>
      <c r="CH164" s="125">
        <f t="shared" ref="CH164" si="1630">Z164/Z188</f>
        <v>0</v>
      </c>
      <c r="CI164" s="123">
        <f t="shared" ref="CI164" si="1631">AA164/AA188</f>
        <v>0</v>
      </c>
      <c r="CJ164" s="129">
        <f t="shared" ref="CJ164" si="1632">AB164/AB188</f>
        <v>0</v>
      </c>
      <c r="CK164" s="130">
        <f t="shared" ref="CK164" si="1633">AC164/AC188</f>
        <v>0</v>
      </c>
    </row>
    <row r="165" spans="1:89" x14ac:dyDescent="0.25">
      <c r="A165" s="131" t="s">
        <v>17</v>
      </c>
      <c r="B165" s="180">
        <v>586</v>
      </c>
      <c r="C165" s="181">
        <v>0</v>
      </c>
      <c r="D165" s="182">
        <v>405</v>
      </c>
      <c r="E165" s="183">
        <v>5</v>
      </c>
      <c r="F165" s="180">
        <v>734</v>
      </c>
      <c r="G165" s="184">
        <v>8</v>
      </c>
      <c r="H165" s="182">
        <v>588</v>
      </c>
      <c r="I165" s="183">
        <v>53</v>
      </c>
      <c r="J165" s="180">
        <v>22</v>
      </c>
      <c r="K165" s="184">
        <v>26</v>
      </c>
      <c r="L165" s="182">
        <v>41</v>
      </c>
      <c r="M165" s="180">
        <v>143</v>
      </c>
      <c r="N165" s="185">
        <v>278</v>
      </c>
      <c r="O165" s="186">
        <v>182</v>
      </c>
      <c r="P165" s="180">
        <v>105</v>
      </c>
      <c r="Q165" s="184">
        <v>113</v>
      </c>
      <c r="R165" s="182">
        <v>60</v>
      </c>
      <c r="S165" s="183">
        <v>146</v>
      </c>
      <c r="T165" s="180">
        <v>1</v>
      </c>
      <c r="U165" s="184">
        <v>69</v>
      </c>
      <c r="V165" s="182">
        <v>16</v>
      </c>
      <c r="W165" s="183">
        <v>127</v>
      </c>
      <c r="X165" s="180">
        <v>3</v>
      </c>
      <c r="Y165" s="184">
        <v>85</v>
      </c>
      <c r="Z165" s="182">
        <v>27</v>
      </c>
      <c r="AA165" s="180">
        <v>37</v>
      </c>
      <c r="AB165" s="162">
        <f t="shared" si="1603"/>
        <v>2866</v>
      </c>
      <c r="AC165" s="165">
        <f t="shared" ref="AC165:AC187" si="1634">SUM(C165,E165,G165,I165,K165,M165,O165,Q165,S165,U165,W165,Y165,AA165)</f>
        <v>994</v>
      </c>
      <c r="AE165" s="256" t="str">
        <f>$AE$10</f>
        <v>08:00 - 08:59</v>
      </c>
      <c r="AF165" s="120">
        <f t="shared" si="1604"/>
        <v>4924</v>
      </c>
      <c r="AG165" s="181">
        <f t="shared" si="1604"/>
        <v>1720.7</v>
      </c>
      <c r="AH165" s="182">
        <f t="shared" si="1604"/>
        <v>2022</v>
      </c>
      <c r="AI165" s="183">
        <f t="shared" si="1604"/>
        <v>1489.6</v>
      </c>
      <c r="AJ165" s="180">
        <f t="shared" si="1604"/>
        <v>3292</v>
      </c>
      <c r="AK165" s="184">
        <f t="shared" si="1604"/>
        <v>1621.6</v>
      </c>
      <c r="AL165" s="182">
        <f t="shared" si="1604"/>
        <v>3918</v>
      </c>
      <c r="AM165" s="183">
        <f t="shared" si="1604"/>
        <v>2779.2</v>
      </c>
      <c r="AN165" s="180">
        <f t="shared" si="1604"/>
        <v>365</v>
      </c>
      <c r="AO165" s="184">
        <f t="shared" si="1604"/>
        <v>1308.5</v>
      </c>
      <c r="AP165" s="182">
        <f t="shared" si="1605"/>
        <v>1095</v>
      </c>
      <c r="AQ165" s="180">
        <f t="shared" si="1605"/>
        <v>5068.1000000000004</v>
      </c>
      <c r="AR165" s="185">
        <f t="shared" si="1605"/>
        <v>2913</v>
      </c>
      <c r="AS165" s="186">
        <f t="shared" si="1605"/>
        <v>5017.2</v>
      </c>
      <c r="AT165" s="180">
        <f t="shared" si="1605"/>
        <v>2234</v>
      </c>
      <c r="AU165" s="184">
        <f t="shared" si="1605"/>
        <v>2766.1</v>
      </c>
      <c r="AV165" s="182">
        <f t="shared" si="1605"/>
        <v>2980</v>
      </c>
      <c r="AW165" s="183">
        <f t="shared" si="1605"/>
        <v>2225</v>
      </c>
      <c r="AX165" s="180">
        <f t="shared" si="1605"/>
        <v>429</v>
      </c>
      <c r="AY165" s="184">
        <f t="shared" si="1605"/>
        <v>1815.8</v>
      </c>
      <c r="AZ165" s="182">
        <f t="shared" si="1606"/>
        <v>1152</v>
      </c>
      <c r="BA165" s="183">
        <f t="shared" si="1606"/>
        <v>4000.7</v>
      </c>
      <c r="BB165" s="180">
        <f t="shared" si="1606"/>
        <v>2056</v>
      </c>
      <c r="BC165" s="184">
        <f t="shared" si="1606"/>
        <v>2187</v>
      </c>
      <c r="BD165" s="182">
        <f t="shared" si="1606"/>
        <v>5055</v>
      </c>
      <c r="BE165" s="180">
        <f t="shared" si="1606"/>
        <v>3388.5</v>
      </c>
      <c r="BF165" s="164">
        <f>SUM(AF165,AH165,AJ165,AL165,AN165,AP165,AR165,AT165,AV165,AX165,AZ165,BB165,BD165)</f>
        <v>32435</v>
      </c>
      <c r="BG165" s="165">
        <f>SUM(AG165,AI165,AK165,AM165,AO165,AQ165,AS165,AU165,AW165,AY165,BA165,BC165,BE165)</f>
        <v>35388</v>
      </c>
      <c r="BI165" s="131" t="s">
        <v>17</v>
      </c>
      <c r="BJ165" s="123">
        <f>B165/B188</f>
        <v>1.3711772000842361E-2</v>
      </c>
      <c r="BK165" s="124">
        <f t="shared" ref="BK165" si="1635">C165/C188</f>
        <v>0</v>
      </c>
      <c r="BL165" s="125">
        <f t="shared" ref="BL165" si="1636">D165/D188</f>
        <v>1.8876718713586576E-2</v>
      </c>
      <c r="BM165" s="126">
        <f t="shared" ref="BM165" si="1637">E165/E188</f>
        <v>2.5659711174291029E-4</v>
      </c>
      <c r="BN165" s="123">
        <f t="shared" ref="BN165" si="1638">F165/F188</f>
        <v>2.3630919802968352E-2</v>
      </c>
      <c r="BO165" s="124">
        <f t="shared" ref="BO165" si="1639">G165/G188</f>
        <v>2.7150764803106044E-4</v>
      </c>
      <c r="BP165" s="125">
        <f t="shared" ref="BP165" si="1640">H165/H188</f>
        <v>1.2275061584067472E-2</v>
      </c>
      <c r="BQ165" s="126">
        <f t="shared" ref="BQ165" si="1641">I165/I188</f>
        <v>9.9547528310002281E-4</v>
      </c>
      <c r="BR165" s="123">
        <f t="shared" ref="BR165" si="1642">J165/J188</f>
        <v>2.5105557457491727E-3</v>
      </c>
      <c r="BS165" s="124">
        <f t="shared" ref="BS165" si="1643">K165/K188</f>
        <v>2.8445767051049203E-3</v>
      </c>
      <c r="BT165" s="125">
        <f t="shared" ref="BT165" si="1644">L165/L188</f>
        <v>1.3510396414802121E-3</v>
      </c>
      <c r="BU165" s="123">
        <f t="shared" ref="BU165" si="1645">M165/M188</f>
        <v>4.3796380520104991E-3</v>
      </c>
      <c r="BV165" s="127">
        <f t="shared" ref="BV165" si="1646">N165/N188</f>
        <v>5.7030320436548638E-3</v>
      </c>
      <c r="BW165" s="128">
        <f t="shared" ref="BW165" si="1647">O165/O188</f>
        <v>3.7377342758447897E-3</v>
      </c>
      <c r="BX165" s="123">
        <f t="shared" ref="BX165" si="1648">P165/P188</f>
        <v>3.4623755193563281E-3</v>
      </c>
      <c r="BY165" s="124">
        <f t="shared" ref="BY165" si="1649">Q165/Q188</f>
        <v>3.8285876915987909E-3</v>
      </c>
      <c r="BZ165" s="125">
        <f t="shared" ref="BZ165" si="1650">R165/R188</f>
        <v>1.6819914779098452E-3</v>
      </c>
      <c r="CA165" s="126">
        <f t="shared" ref="CA165" si="1651">S165/S188</f>
        <v>3.9660656900003532E-3</v>
      </c>
      <c r="CB165" s="123">
        <f t="shared" ref="CB165" si="1652">T165/T188</f>
        <v>8.3970106642035437E-5</v>
      </c>
      <c r="CC165" s="124">
        <f t="shared" ref="CC165" si="1653">U165/U188</f>
        <v>5.7094628140204528E-3</v>
      </c>
      <c r="CD165" s="125">
        <f t="shared" ref="CD165" si="1654">V165/V188</f>
        <v>4.5351473922902497E-4</v>
      </c>
      <c r="CE165" s="126">
        <f t="shared" ref="CE165" si="1655">W165/W188</f>
        <v>3.0596364091914365E-3</v>
      </c>
      <c r="CF165" s="123">
        <f t="shared" ref="CF165" si="1656">X165/X188</f>
        <v>1.0567101091933779E-4</v>
      </c>
      <c r="CG165" s="124">
        <f t="shared" ref="CG165" si="1657">Y165/Y188</f>
        <v>4.8512658950300219E-3</v>
      </c>
      <c r="CH165" s="125">
        <f t="shared" ref="CH165" si="1658">Z165/Z188</f>
        <v>4.3925294462159172E-4</v>
      </c>
      <c r="CI165" s="123">
        <f t="shared" ref="CI165" si="1659">AA165/AA188</f>
        <v>5.8980498177980826E-4</v>
      </c>
      <c r="CJ165" s="129">
        <f t="shared" ref="CJ165" si="1660">AB165/AB188</f>
        <v>6.6028346572792451E-3</v>
      </c>
      <c r="CK165" s="130">
        <f t="shared" ref="CK165" si="1661">AC165/AC188</f>
        <v>2.2955860314744707E-3</v>
      </c>
    </row>
    <row r="166" spans="1:89" ht="13.8" thickBot="1" x14ac:dyDescent="0.3">
      <c r="A166" s="139" t="s">
        <v>18</v>
      </c>
      <c r="B166" s="187">
        <v>2456</v>
      </c>
      <c r="C166" s="188">
        <v>673.2</v>
      </c>
      <c r="D166" s="189">
        <v>1519</v>
      </c>
      <c r="E166" s="190">
        <v>424.1</v>
      </c>
      <c r="F166" s="187">
        <v>2423</v>
      </c>
      <c r="G166" s="191">
        <v>660.1</v>
      </c>
      <c r="H166" s="189">
        <v>2663</v>
      </c>
      <c r="I166" s="190">
        <v>980.2</v>
      </c>
      <c r="J166" s="187">
        <v>132</v>
      </c>
      <c r="K166" s="191">
        <v>401.1</v>
      </c>
      <c r="L166" s="189">
        <v>723</v>
      </c>
      <c r="M166" s="187">
        <v>1447.4</v>
      </c>
      <c r="N166" s="192">
        <v>1944</v>
      </c>
      <c r="O166" s="193">
        <v>2073.6</v>
      </c>
      <c r="P166" s="187">
        <v>1200</v>
      </c>
      <c r="Q166" s="191">
        <v>1093.3</v>
      </c>
      <c r="R166" s="189">
        <v>1646</v>
      </c>
      <c r="S166" s="190">
        <v>1200.4000000000001</v>
      </c>
      <c r="T166" s="187">
        <v>213</v>
      </c>
      <c r="U166" s="191">
        <v>691.2</v>
      </c>
      <c r="V166" s="189">
        <v>864</v>
      </c>
      <c r="W166" s="190">
        <v>1526.5</v>
      </c>
      <c r="X166" s="187">
        <v>1146</v>
      </c>
      <c r="Y166" s="191">
        <v>993.3</v>
      </c>
      <c r="Z166" s="189">
        <v>2807</v>
      </c>
      <c r="AA166" s="187">
        <v>2029.6</v>
      </c>
      <c r="AB166" s="162">
        <f t="shared" si="1603"/>
        <v>19736</v>
      </c>
      <c r="AC166" s="165">
        <f t="shared" si="1634"/>
        <v>14194.000000000002</v>
      </c>
      <c r="AE166" s="254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18</v>
      </c>
      <c r="BJ166" s="123">
        <f>B166/B188</f>
        <v>5.7467767976226686E-2</v>
      </c>
      <c r="BK166" s="124">
        <f t="shared" ref="BK166" si="1662">C166/C188</f>
        <v>1.6765077238394321E-2</v>
      </c>
      <c r="BL166" s="125">
        <f t="shared" ref="BL166" si="1663">D166/D188</f>
        <v>7.0799347471451876E-2</v>
      </c>
      <c r="BM166" s="126">
        <f t="shared" ref="BM166" si="1664">E166/E188</f>
        <v>2.176456701803365E-2</v>
      </c>
      <c r="BN166" s="123">
        <f t="shared" ref="BN166" si="1665">F166/F188</f>
        <v>7.8007791120697986E-2</v>
      </c>
      <c r="BO166" s="124">
        <f t="shared" ref="BO166" si="1666">G166/G188</f>
        <v>2.2402774808162877E-2</v>
      </c>
      <c r="BP166" s="125">
        <f t="shared" ref="BP166" si="1667">H166/H188</f>
        <v>5.5592668364577678E-2</v>
      </c>
      <c r="BQ166" s="126">
        <f t="shared" ref="BQ166" si="1668">I166/I188</f>
        <v>1.8410657971597025E-2</v>
      </c>
      <c r="BR166" s="123">
        <f t="shared" ref="BR166" si="1669">J166/J188</f>
        <v>1.5063334474495036E-2</v>
      </c>
      <c r="BS166" s="124">
        <f t="shared" ref="BS166" si="1670">K166/K188</f>
        <v>4.3883066016060908E-2</v>
      </c>
      <c r="BT166" s="125">
        <f t="shared" ref="BT166" si="1671">L166/L188</f>
        <v>2.3824430750980327E-2</v>
      </c>
      <c r="BU166" s="123">
        <f t="shared" ref="BU166" si="1672">M166/M188</f>
        <v>4.4329287527832148E-2</v>
      </c>
      <c r="BV166" s="127">
        <f t="shared" ref="BV166" si="1673">N166/N188</f>
        <v>3.9880195298075738E-2</v>
      </c>
      <c r="BW166" s="128">
        <f t="shared" ref="BW166" si="1674">O166/O188</f>
        <v>4.2585526342811847E-2</v>
      </c>
      <c r="BX166" s="123">
        <f t="shared" ref="BX166" si="1675">P166/P188</f>
        <v>3.957000593550089E-2</v>
      </c>
      <c r="BY166" s="124">
        <f t="shared" ref="BY166" si="1676">Q166/Q188</f>
        <v>3.7042432948893429E-2</v>
      </c>
      <c r="BZ166" s="125">
        <f t="shared" ref="BZ166" si="1677">R166/R188</f>
        <v>4.6142632877326756E-2</v>
      </c>
      <c r="CA166" s="126">
        <f t="shared" ref="CA166" si="1678">S166/S188</f>
        <v>3.2608666125180985E-2</v>
      </c>
      <c r="CB166" s="123">
        <f t="shared" ref="CB166" si="1679">T166/T188</f>
        <v>1.7885632714753547E-2</v>
      </c>
      <c r="CC166" s="124">
        <f t="shared" ref="CC166" si="1680">U166/U188</f>
        <v>5.7193923145665758E-2</v>
      </c>
      <c r="CD166" s="125">
        <f t="shared" ref="CD166" si="1681">V166/V188</f>
        <v>2.4489795918367346E-2</v>
      </c>
      <c r="CE166" s="126">
        <f t="shared" ref="CE166" si="1682">W166/W188</f>
        <v>3.6775865973470295E-2</v>
      </c>
      <c r="CF166" s="123">
        <f t="shared" ref="CF166" si="1683">X166/X188</f>
        <v>4.0366326171187038E-2</v>
      </c>
      <c r="CG166" s="124">
        <f t="shared" ref="CG166" si="1684">Y166/Y188</f>
        <v>5.6691322512156708E-2</v>
      </c>
      <c r="CH166" s="125">
        <f t="shared" ref="CH166" si="1685">Z166/Z188</f>
        <v>4.5666037613066965E-2</v>
      </c>
      <c r="CI166" s="123">
        <f t="shared" ref="CI166" si="1686">AA166/AA188</f>
        <v>3.2353194351899969E-2</v>
      </c>
      <c r="CJ166" s="129">
        <f t="shared" ref="CJ166" si="1687">AB166/AB188</f>
        <v>4.5468787437565661E-2</v>
      </c>
      <c r="CK166" s="130">
        <f t="shared" ref="CK166" si="1688">AC166/AC188</f>
        <v>3.2780229507795418E-2</v>
      </c>
    </row>
    <row r="167" spans="1:89" ht="14.4" thickTop="1" thickBot="1" x14ac:dyDescent="0.3">
      <c r="A167" s="131" t="s">
        <v>19</v>
      </c>
      <c r="B167" s="180">
        <v>4868</v>
      </c>
      <c r="C167" s="181">
        <v>1883.4</v>
      </c>
      <c r="D167" s="182">
        <v>2071</v>
      </c>
      <c r="E167" s="183">
        <v>1277.3</v>
      </c>
      <c r="F167" s="180">
        <v>3286</v>
      </c>
      <c r="G167" s="184">
        <v>1574.4</v>
      </c>
      <c r="H167" s="182">
        <v>4285</v>
      </c>
      <c r="I167" s="183">
        <v>2520.6</v>
      </c>
      <c r="J167" s="180">
        <v>299</v>
      </c>
      <c r="K167" s="184">
        <v>995.2</v>
      </c>
      <c r="L167" s="182">
        <v>1288</v>
      </c>
      <c r="M167" s="180">
        <v>3132.7</v>
      </c>
      <c r="N167" s="185">
        <v>3136</v>
      </c>
      <c r="O167" s="186">
        <v>4005</v>
      </c>
      <c r="P167" s="180">
        <v>2426</v>
      </c>
      <c r="Q167" s="184">
        <v>2405.5</v>
      </c>
      <c r="R167" s="182">
        <v>3206</v>
      </c>
      <c r="S167" s="183">
        <v>2260.5</v>
      </c>
      <c r="T167" s="180">
        <v>464</v>
      </c>
      <c r="U167" s="184">
        <v>1596.4</v>
      </c>
      <c r="V167" s="182">
        <v>1699</v>
      </c>
      <c r="W167" s="183">
        <v>3728.8</v>
      </c>
      <c r="X167" s="180">
        <v>2270</v>
      </c>
      <c r="Y167" s="184">
        <v>1695.4</v>
      </c>
      <c r="Z167" s="182">
        <v>4524</v>
      </c>
      <c r="AA167" s="180">
        <v>3451.8</v>
      </c>
      <c r="AB167" s="162">
        <f t="shared" si="1603"/>
        <v>33822</v>
      </c>
      <c r="AC167" s="165">
        <f t="shared" si="1634"/>
        <v>30527.000000000004</v>
      </c>
      <c r="AE167" s="251" t="s">
        <v>13</v>
      </c>
      <c r="AF167" s="14">
        <f t="shared" ref="AF167:BG167" si="1689">SUM(AF164:AF166)</f>
        <v>9689</v>
      </c>
      <c r="AG167" s="1">
        <f t="shared" si="1689"/>
        <v>3190.2</v>
      </c>
      <c r="AH167" s="14">
        <f t="shared" si="1689"/>
        <v>3975</v>
      </c>
      <c r="AI167" s="1">
        <f t="shared" si="1689"/>
        <v>2991.1</v>
      </c>
      <c r="AJ167" s="14">
        <f t="shared" si="1689"/>
        <v>6838</v>
      </c>
      <c r="AK167" s="1">
        <f t="shared" si="1689"/>
        <v>3137.2</v>
      </c>
      <c r="AL167" s="14">
        <f t="shared" si="1689"/>
        <v>8152</v>
      </c>
      <c r="AM167" s="1">
        <f t="shared" si="1689"/>
        <v>5567.1</v>
      </c>
      <c r="AN167" s="14">
        <f t="shared" si="1689"/>
        <v>722</v>
      </c>
      <c r="AO167" s="1">
        <f t="shared" si="1689"/>
        <v>2572.9</v>
      </c>
      <c r="AP167" s="14">
        <f t="shared" si="1689"/>
        <v>2415</v>
      </c>
      <c r="AQ167" s="1">
        <f t="shared" si="1689"/>
        <v>9338.4000000000015</v>
      </c>
      <c r="AR167" s="14">
        <f t="shared" si="1689"/>
        <v>6258</v>
      </c>
      <c r="AS167" s="1">
        <f t="shared" si="1689"/>
        <v>9901.7000000000007</v>
      </c>
      <c r="AT167" s="14">
        <f t="shared" si="1689"/>
        <v>5203</v>
      </c>
      <c r="AU167" s="1">
        <f t="shared" si="1689"/>
        <v>5457.9</v>
      </c>
      <c r="AV167" s="14">
        <f t="shared" si="1689"/>
        <v>6781</v>
      </c>
      <c r="AW167" s="1">
        <f t="shared" si="1689"/>
        <v>4732.8</v>
      </c>
      <c r="AX167" s="14">
        <f t="shared" si="1689"/>
        <v>913</v>
      </c>
      <c r="AY167" s="1">
        <f t="shared" si="1689"/>
        <v>3998.3999999999996</v>
      </c>
      <c r="AZ167" s="14">
        <f t="shared" si="1689"/>
        <v>2753</v>
      </c>
      <c r="BA167" s="1">
        <f t="shared" si="1689"/>
        <v>8490</v>
      </c>
      <c r="BB167" s="14">
        <f t="shared" si="1689"/>
        <v>4437</v>
      </c>
      <c r="BC167" s="1">
        <f t="shared" si="1689"/>
        <v>4488.7</v>
      </c>
      <c r="BD167" s="14">
        <f t="shared" si="1689"/>
        <v>11194</v>
      </c>
      <c r="BE167" s="1">
        <f t="shared" si="1689"/>
        <v>7162.5</v>
      </c>
      <c r="BF167" s="166">
        <f t="shared" si="1689"/>
        <v>69330</v>
      </c>
      <c r="BG167" s="167">
        <f t="shared" si="1689"/>
        <v>71028.899999999994</v>
      </c>
      <c r="BI167" s="131" t="s">
        <v>19</v>
      </c>
      <c r="BJ167" s="123">
        <f>B167/B188</f>
        <v>0.11390598310597375</v>
      </c>
      <c r="BK167" s="124">
        <f t="shared" ref="BK167" si="1690">C167/C188</f>
        <v>4.6903366712406219E-2</v>
      </c>
      <c r="BL167" s="125">
        <f t="shared" ref="BL167" si="1691">D167/D188</f>
        <v>9.6527615940340247E-2</v>
      </c>
      <c r="BM167" s="126">
        <f t="shared" ref="BM167" si="1692">E167/E188</f>
        <v>6.5550298165843859E-2</v>
      </c>
      <c r="BN167" s="123">
        <f t="shared" ref="BN167" si="1693">F167/F188</f>
        <v>0.10579182898168121</v>
      </c>
      <c r="BO167" s="124">
        <f t="shared" ref="BO167" si="1694">G167/G188</f>
        <v>5.3432705132512699E-2</v>
      </c>
      <c r="BP167" s="125">
        <f t="shared" ref="BP167" si="1695">H167/H188</f>
        <v>8.9453467496137945E-2</v>
      </c>
      <c r="BQ167" s="126">
        <f t="shared" ref="BQ167" si="1696">I167/I188</f>
        <v>4.7343301860036179E-2</v>
      </c>
      <c r="BR167" s="123">
        <f t="shared" ref="BR167" si="1697">J167/J188</f>
        <v>3.4120734908136482E-2</v>
      </c>
      <c r="BS167" s="124">
        <f t="shared" ref="BS167" si="1698">K167/K188</f>
        <v>0.10888164372770834</v>
      </c>
      <c r="BT167" s="125">
        <f t="shared" ref="BT167" si="1699">L167/L188</f>
        <v>4.2442416054305203E-2</v>
      </c>
      <c r="BU167" s="123">
        <f t="shared" ref="BU167" si="1700">M167/M188</f>
        <v>9.5944700178554471E-2</v>
      </c>
      <c r="BV167" s="127">
        <f t="shared" ref="BV167" si="1701">N167/N188</f>
        <v>6.4333483773027528E-2</v>
      </c>
      <c r="BW167" s="128">
        <f t="shared" ref="BW167" si="1702">O167/O188</f>
        <v>8.2250691070101009E-2</v>
      </c>
      <c r="BX167" s="123">
        <f t="shared" ref="BX167" si="1703">P167/P188</f>
        <v>7.9997361999604305E-2</v>
      </c>
      <c r="BY167" s="124">
        <f t="shared" ref="BY167" si="1704">Q167/Q188</f>
        <v>8.1501484001246821E-2</v>
      </c>
      <c r="BZ167" s="125">
        <f t="shared" ref="BZ167" si="1705">R167/R188</f>
        <v>8.9874411302982737E-2</v>
      </c>
      <c r="CA167" s="126">
        <f t="shared" ref="CA167" si="1706">S167/S188</f>
        <v>6.1406106111272583E-2</v>
      </c>
      <c r="CB167" s="123">
        <f t="shared" ref="CB167" si="1707">T167/T188</f>
        <v>3.8962129481904445E-2</v>
      </c>
      <c r="CC167" s="124">
        <f t="shared" ref="CC167" si="1708">U167/U188</f>
        <v>0.13209545559858335</v>
      </c>
      <c r="CD167" s="125">
        <f t="shared" ref="CD167" si="1709">V167/V188</f>
        <v>4.8157596371882085E-2</v>
      </c>
      <c r="CE167" s="126">
        <f t="shared" ref="CE167" si="1710">W167/W188</f>
        <v>8.9832852303882119E-2</v>
      </c>
      <c r="CF167" s="123">
        <f t="shared" ref="CF167" si="1711">X167/X188</f>
        <v>7.995773159563227E-2</v>
      </c>
      <c r="CG167" s="124">
        <f t="shared" ref="CG167" si="1712">Y167/Y188</f>
        <v>9.6762778805104699E-2</v>
      </c>
      <c r="CH167" s="125">
        <f t="shared" ref="CH167" si="1713">Z167/Z188</f>
        <v>7.3599271165484481E-2</v>
      </c>
      <c r="CI167" s="123">
        <f t="shared" ref="CI167" si="1714">AA167/AA188</f>
        <v>5.5024022597501145E-2</v>
      </c>
      <c r="CJ167" s="129">
        <f t="shared" ref="CJ167" si="1715">AB167/AB188</f>
        <v>7.792082127651731E-2</v>
      </c>
      <c r="CK167" s="130">
        <f t="shared" ref="CK167" si="1716">AC167/AC188</f>
        <v>7.0500356924367388E-2</v>
      </c>
    </row>
    <row r="168" spans="1:89" ht="13.8" thickTop="1" x14ac:dyDescent="0.25">
      <c r="A168" s="139" t="s">
        <v>20</v>
      </c>
      <c r="B168" s="266">
        <v>4765</v>
      </c>
      <c r="C168" s="267">
        <v>1469.5</v>
      </c>
      <c r="D168" s="268">
        <v>1953</v>
      </c>
      <c r="E168" s="269">
        <v>1501.5</v>
      </c>
      <c r="F168" s="266">
        <v>3546</v>
      </c>
      <c r="G168" s="270">
        <v>1515.6</v>
      </c>
      <c r="H168" s="268">
        <v>4234</v>
      </c>
      <c r="I168" s="269">
        <v>2787.9</v>
      </c>
      <c r="J168" s="266">
        <v>357</v>
      </c>
      <c r="K168" s="270">
        <v>1264.4000000000001</v>
      </c>
      <c r="L168" s="268">
        <v>1320</v>
      </c>
      <c r="M168" s="266">
        <v>4270.3</v>
      </c>
      <c r="N168" s="271">
        <v>3345</v>
      </c>
      <c r="O168" s="272">
        <v>4884.5</v>
      </c>
      <c r="P168" s="266">
        <v>2969</v>
      </c>
      <c r="Q168" s="270">
        <v>2691.8</v>
      </c>
      <c r="R168" s="268">
        <v>3801</v>
      </c>
      <c r="S168" s="269">
        <v>2507.8000000000002</v>
      </c>
      <c r="T168" s="266">
        <v>484</v>
      </c>
      <c r="U168" s="270">
        <v>2182.6</v>
      </c>
      <c r="V168" s="268">
        <v>1601</v>
      </c>
      <c r="W168" s="269">
        <v>4489.3</v>
      </c>
      <c r="X168" s="266">
        <v>2381</v>
      </c>
      <c r="Y168" s="270">
        <v>2301.6999999999998</v>
      </c>
      <c r="Z168" s="268">
        <v>6139</v>
      </c>
      <c r="AA168" s="266">
        <v>3774</v>
      </c>
      <c r="AB168" s="286">
        <f t="shared" si="1603"/>
        <v>36895</v>
      </c>
      <c r="AC168" s="287">
        <f t="shared" si="1634"/>
        <v>35640.899999999994</v>
      </c>
      <c r="BI168" s="139" t="s">
        <v>20</v>
      </c>
      <c r="BJ168" s="123">
        <f>B168/B188</f>
        <v>0.11149589348807824</v>
      </c>
      <c r="BK168" s="124">
        <f t="shared" ref="BK168" si="1717">C168/C188</f>
        <v>3.6595782830987009E-2</v>
      </c>
      <c r="BL168" s="125">
        <f t="shared" ref="BL168" si="1718">D168/D188</f>
        <v>9.1027732463295263E-2</v>
      </c>
      <c r="BM168" s="126">
        <f t="shared" ref="BM168" si="1719">E168/E188</f>
        <v>7.7056112656395961E-2</v>
      </c>
      <c r="BN168" s="123">
        <f t="shared" ref="BN168" si="1720">F168/F188</f>
        <v>0.114162454524967</v>
      </c>
      <c r="BO168" s="124">
        <f t="shared" ref="BO168" si="1721">G168/G188</f>
        <v>5.14371239194844E-2</v>
      </c>
      <c r="BP168" s="125">
        <f t="shared" ref="BP168" si="1722">H168/H188</f>
        <v>8.8388793787315775E-2</v>
      </c>
      <c r="BQ168" s="126">
        <f t="shared" ref="BQ168" si="1723">I168/I188</f>
        <v>5.2363878146312333E-2</v>
      </c>
      <c r="BR168" s="123">
        <f t="shared" ref="BR168" si="1724">J168/J188</f>
        <v>4.0739472783293394E-2</v>
      </c>
      <c r="BS168" s="124">
        <f t="shared" ref="BS168" si="1725">K168/K188</f>
        <v>0.13833395330517928</v>
      </c>
      <c r="BT168" s="125">
        <f t="shared" ref="BT168" si="1726">L168/L188</f>
        <v>4.3496886018387318E-2</v>
      </c>
      <c r="BU168" s="123">
        <f t="shared" ref="BU168" si="1727">M168/M188</f>
        <v>0.13078579282168137</v>
      </c>
      <c r="BV168" s="127">
        <f t="shared" ref="BV168" si="1728">N168/N188</f>
        <v>6.8621015057645757E-2</v>
      </c>
      <c r="BW168" s="128">
        <f t="shared" ref="BW168" si="1729">O168/O188</f>
        <v>0.10031298390309822</v>
      </c>
      <c r="BX168" s="123">
        <f t="shared" ref="BX168" si="1730">P168/P188</f>
        <v>9.7902789685418448E-2</v>
      </c>
      <c r="BY168" s="124">
        <f t="shared" ref="BY168" si="1731">Q168/Q188</f>
        <v>9.1201702196863937E-2</v>
      </c>
      <c r="BZ168" s="125">
        <f t="shared" ref="BZ168" si="1732">R168/R188</f>
        <v>0.1065541601255887</v>
      </c>
      <c r="CA168" s="126">
        <f t="shared" ref="CA168" si="1733">S168/S188</f>
        <v>6.812396943412935E-2</v>
      </c>
      <c r="CB168" s="123">
        <f t="shared" ref="CB168" si="1734">T168/T188</f>
        <v>4.0641531614745152E-2</v>
      </c>
      <c r="CC168" s="124">
        <f t="shared" ref="CC168" si="1735">U168/U188</f>
        <v>0.18060106576639187</v>
      </c>
      <c r="CD168" s="125">
        <f t="shared" ref="CD168" si="1736">V168/V188</f>
        <v>4.537981859410431E-2</v>
      </c>
      <c r="CE168" s="126">
        <f t="shared" ref="CE168" si="1737">W168/W188</f>
        <v>0.1081545333211269</v>
      </c>
      <c r="CF168" s="123">
        <f t="shared" ref="CF168" si="1738">X168/X188</f>
        <v>8.3867558999647762E-2</v>
      </c>
      <c r="CG168" s="124">
        <f t="shared" ref="CG168" si="1739">Y168/Y188</f>
        <v>0.13136657306577176</v>
      </c>
      <c r="CH168" s="125">
        <f t="shared" ref="CH168" si="1740">Z168/Z188</f>
        <v>9.9873104704887097E-2</v>
      </c>
      <c r="CI168" s="123">
        <f t="shared" ref="CI168" si="1741">AA168/AA188</f>
        <v>6.0160108141540443E-2</v>
      </c>
      <c r="CJ168" s="129">
        <f t="shared" ref="CJ168" si="1742">AB168/AB188</f>
        <v>8.5000552924046666E-2</v>
      </c>
      <c r="CK168" s="130">
        <f t="shared" ref="CK168" si="1743">AC168/AC188</f>
        <v>8.2310615884485364E-2</v>
      </c>
    </row>
    <row r="169" spans="1:89" ht="13.8" thickBot="1" x14ac:dyDescent="0.3">
      <c r="A169" s="131" t="s">
        <v>21</v>
      </c>
      <c r="B169" s="273">
        <v>4924</v>
      </c>
      <c r="C169" s="274">
        <v>1720.7</v>
      </c>
      <c r="D169" s="275">
        <v>2022</v>
      </c>
      <c r="E169" s="276">
        <v>1489.6</v>
      </c>
      <c r="F169" s="273">
        <v>3292</v>
      </c>
      <c r="G169" s="277">
        <v>1621.6</v>
      </c>
      <c r="H169" s="275">
        <v>3918</v>
      </c>
      <c r="I169" s="276">
        <v>2779.2</v>
      </c>
      <c r="J169" s="273">
        <v>365</v>
      </c>
      <c r="K169" s="277">
        <v>1308.5</v>
      </c>
      <c r="L169" s="275">
        <v>1095</v>
      </c>
      <c r="M169" s="273">
        <v>5068.1000000000004</v>
      </c>
      <c r="N169" s="278">
        <v>2913</v>
      </c>
      <c r="O169" s="279">
        <v>5017.2</v>
      </c>
      <c r="P169" s="273">
        <v>2234</v>
      </c>
      <c r="Q169" s="277">
        <v>2766.1</v>
      </c>
      <c r="R169" s="275">
        <v>2980</v>
      </c>
      <c r="S169" s="276">
        <v>2225</v>
      </c>
      <c r="T169" s="273">
        <v>429</v>
      </c>
      <c r="U169" s="277">
        <v>1815.8</v>
      </c>
      <c r="V169" s="275">
        <v>1152</v>
      </c>
      <c r="W169" s="276">
        <v>4000.7</v>
      </c>
      <c r="X169" s="273">
        <v>2056</v>
      </c>
      <c r="Y169" s="277">
        <v>2187</v>
      </c>
      <c r="Z169" s="275">
        <v>5055</v>
      </c>
      <c r="AA169" s="273">
        <v>3388.5</v>
      </c>
      <c r="AB169" s="286">
        <f t="shared" si="1603"/>
        <v>32435</v>
      </c>
      <c r="AC169" s="287">
        <f t="shared" si="1634"/>
        <v>35388</v>
      </c>
      <c r="AE169" t="s">
        <v>85</v>
      </c>
      <c r="BI169" s="131" t="s">
        <v>21</v>
      </c>
      <c r="BJ169" s="123">
        <f>B169/B188</f>
        <v>0.11521632309240237</v>
      </c>
      <c r="BK169" s="124">
        <f t="shared" ref="BK169" si="1744">C169/C188</f>
        <v>4.2851557344184651E-2</v>
      </c>
      <c r="BL169" s="125">
        <f t="shared" ref="BL169" si="1745">D169/D188</f>
        <v>9.4243766021906317E-2</v>
      </c>
      <c r="BM169" s="126">
        <f t="shared" ref="BM169" si="1746">E169/E188</f>
        <v>7.6445411530447829E-2</v>
      </c>
      <c r="BN169" s="123">
        <f t="shared" ref="BN169" si="1747">F169/F188</f>
        <v>0.10598499726344934</v>
      </c>
      <c r="BO169" s="124">
        <f t="shared" ref="BO169" si="1748">G169/G188</f>
        <v>5.5034600255895953E-2</v>
      </c>
      <c r="BP169" s="125">
        <f t="shared" ref="BP169" si="1749">H169/H188</f>
        <v>8.1791991983633253E-2</v>
      </c>
      <c r="BQ169" s="126">
        <f t="shared" ref="BQ169" si="1750">I169/I188</f>
        <v>5.2200469939463832E-2</v>
      </c>
      <c r="BR169" s="123">
        <f t="shared" ref="BR169" si="1751">J169/J188</f>
        <v>4.1652402145384002E-2</v>
      </c>
      <c r="BS169" s="124">
        <f t="shared" ref="BS169" si="1752">K169/K188</f>
        <v>0.14315879302422263</v>
      </c>
      <c r="BT169" s="125">
        <f t="shared" ref="BT169" si="1753">L169/L188</f>
        <v>3.6082644083434937E-2</v>
      </c>
      <c r="BU169" s="123">
        <f t="shared" ref="BU169" si="1754">M169/M188</f>
        <v>0.15521988539436651</v>
      </c>
      <c r="BV169" s="127">
        <f t="shared" ref="BV169" si="1755">N169/N188</f>
        <v>5.9758749435851147E-2</v>
      </c>
      <c r="BW169" s="128">
        <f t="shared" ref="BW169" si="1756">O169/O188</f>
        <v>0.1030382440042224</v>
      </c>
      <c r="BX169" s="123">
        <f t="shared" ref="BX169" si="1757">P169/P188</f>
        <v>7.3666161049924156E-2</v>
      </c>
      <c r="BY169" s="124">
        <f t="shared" ref="BY169" si="1758">Q169/Q188</f>
        <v>9.3719083307357648E-2</v>
      </c>
      <c r="BZ169" s="125">
        <f t="shared" ref="BZ169" si="1759">R169/R188</f>
        <v>8.3538910069522312E-2</v>
      </c>
      <c r="CA169" s="126">
        <f t="shared" ref="CA169" si="1760">S169/S188</f>
        <v>6.0441754522265648E-2</v>
      </c>
      <c r="CB169" s="123">
        <f t="shared" ref="CB169" si="1761">T169/T188</f>
        <v>3.6023175749433201E-2</v>
      </c>
      <c r="CC169" s="124">
        <f t="shared" ref="CC169" si="1762">U169/U188</f>
        <v>0.1502498924304107</v>
      </c>
      <c r="CD169" s="125">
        <f t="shared" ref="CD169" si="1763">V169/V188</f>
        <v>3.2653061224489799E-2</v>
      </c>
      <c r="CE169" s="126">
        <f t="shared" ref="CE169" si="1764">W169/W188</f>
        <v>9.6383365214584085E-2</v>
      </c>
      <c r="CF169" s="123">
        <f t="shared" ref="CF169" si="1765">X169/X188</f>
        <v>7.2419866150052831E-2</v>
      </c>
      <c r="CG169" s="124">
        <f t="shared" ref="CG169" si="1766">Y169/Y188</f>
        <v>0.12482021779330185</v>
      </c>
      <c r="CH169" s="125">
        <f t="shared" ref="CH169" si="1767">Z169/Z188</f>
        <v>8.223791240970911E-2</v>
      </c>
      <c r="CI169" s="123">
        <f t="shared" ref="CI169" si="1768">AA169/AA188</f>
        <v>5.4014977858402174E-2</v>
      </c>
      <c r="CJ169" s="129">
        <f t="shared" ref="CJ169" si="1769">AB169/AB188</f>
        <v>7.4725381056822165E-2</v>
      </c>
      <c r="CK169" s="130">
        <f t="shared" ref="CK169" si="1770">AC169/AC188</f>
        <v>8.1726557828791319E-2</v>
      </c>
    </row>
    <row r="170" spans="1:89" ht="14.4" thickTop="1" thickBot="1" x14ac:dyDescent="0.3">
      <c r="A170" s="139" t="s">
        <v>22</v>
      </c>
      <c r="B170" s="187">
        <v>3203</v>
      </c>
      <c r="C170" s="188">
        <v>1473.6</v>
      </c>
      <c r="D170" s="189">
        <v>1322</v>
      </c>
      <c r="E170" s="190">
        <v>951.5</v>
      </c>
      <c r="F170" s="187">
        <v>2304</v>
      </c>
      <c r="G170" s="191">
        <v>1026.5</v>
      </c>
      <c r="H170" s="189">
        <v>3115</v>
      </c>
      <c r="I170" s="190">
        <v>2339</v>
      </c>
      <c r="J170" s="187">
        <v>274</v>
      </c>
      <c r="K170" s="191">
        <v>957.4</v>
      </c>
      <c r="L170" s="189">
        <v>906</v>
      </c>
      <c r="M170" s="187">
        <v>3114.3</v>
      </c>
      <c r="N170" s="192">
        <v>2255</v>
      </c>
      <c r="O170" s="193">
        <v>3632.7</v>
      </c>
      <c r="P170" s="187">
        <v>1380</v>
      </c>
      <c r="Q170" s="191">
        <v>1775.7</v>
      </c>
      <c r="R170" s="189">
        <v>2431</v>
      </c>
      <c r="S170" s="190">
        <v>1753.7</v>
      </c>
      <c r="T170" s="187">
        <v>267</v>
      </c>
      <c r="U170" s="191">
        <v>863.5</v>
      </c>
      <c r="V170" s="189">
        <v>932</v>
      </c>
      <c r="W170" s="190">
        <v>3609.4</v>
      </c>
      <c r="X170" s="187">
        <v>1461</v>
      </c>
      <c r="Y170" s="191">
        <v>1415.6</v>
      </c>
      <c r="Z170" s="189">
        <v>4172</v>
      </c>
      <c r="AA170" s="187">
        <v>3136.2</v>
      </c>
      <c r="AB170" s="162">
        <f t="shared" si="1603"/>
        <v>24022</v>
      </c>
      <c r="AC170" s="165">
        <f t="shared" si="1634"/>
        <v>26049.100000000002</v>
      </c>
      <c r="AE170" s="292" t="s">
        <v>0</v>
      </c>
      <c r="AF170" s="290" t="s">
        <v>1</v>
      </c>
      <c r="AG170" s="291"/>
      <c r="AH170" s="290" t="s">
        <v>2</v>
      </c>
      <c r="AI170" s="291"/>
      <c r="AJ170" s="290" t="s">
        <v>3</v>
      </c>
      <c r="AK170" s="291"/>
      <c r="AL170" s="290" t="s">
        <v>4</v>
      </c>
      <c r="AM170" s="291"/>
      <c r="AN170" s="290" t="s">
        <v>5</v>
      </c>
      <c r="AO170" s="291"/>
      <c r="AP170" s="290" t="s">
        <v>6</v>
      </c>
      <c r="AQ170" s="291"/>
      <c r="AR170" s="290" t="s">
        <v>7</v>
      </c>
      <c r="AS170" s="291"/>
      <c r="AT170" s="290" t="s">
        <v>8</v>
      </c>
      <c r="AU170" s="291"/>
      <c r="AV170" s="290" t="s">
        <v>9</v>
      </c>
      <c r="AW170" s="291"/>
      <c r="AX170" s="290" t="s">
        <v>10</v>
      </c>
      <c r="AY170" s="291"/>
      <c r="AZ170" s="290" t="s">
        <v>11</v>
      </c>
      <c r="BA170" s="291"/>
      <c r="BB170" s="290" t="s">
        <v>12</v>
      </c>
      <c r="BC170" s="291"/>
      <c r="BD170" s="297" t="s">
        <v>40</v>
      </c>
      <c r="BE170" s="298"/>
      <c r="BF170" s="295" t="s">
        <v>41</v>
      </c>
      <c r="BG170" s="296"/>
      <c r="BI170" s="139" t="s">
        <v>22</v>
      </c>
      <c r="BJ170" s="123">
        <f>B170/B188</f>
        <v>7.4946767438051343E-2</v>
      </c>
      <c r="BK170" s="124">
        <f t="shared" ref="BK170" si="1771">C170/C188</f>
        <v>3.6697887430923753E-2</v>
      </c>
      <c r="BL170" s="125">
        <f t="shared" ref="BL170" si="1772">D170/D188</f>
        <v>6.1617338615707291E-2</v>
      </c>
      <c r="BM170" s="126">
        <f t="shared" ref="BM170" si="1773">E170/E188</f>
        <v>4.8830430364675825E-2</v>
      </c>
      <c r="BN170" s="123">
        <f t="shared" ref="BN170" si="1774">F170/F188</f>
        <v>7.4176620198963331E-2</v>
      </c>
      <c r="BO170" s="124">
        <f t="shared" ref="BO170" si="1775">G170/G188</f>
        <v>3.4837825087985441E-2</v>
      </c>
      <c r="BP170" s="125">
        <f t="shared" ref="BP170" si="1776">H170/H188</f>
        <v>6.5028600058452679E-2</v>
      </c>
      <c r="BQ170" s="126">
        <f t="shared" ref="BQ170" si="1777">I170/I188</f>
        <v>4.3932390323980254E-2</v>
      </c>
      <c r="BR170" s="123">
        <f t="shared" ref="BR170" si="1778">J170/J188</f>
        <v>3.126783065160333E-2</v>
      </c>
      <c r="BS170" s="124">
        <f t="shared" ref="BS170" si="1779">K170/K188</f>
        <v>0.10474606682567118</v>
      </c>
      <c r="BT170" s="125">
        <f t="shared" ref="BT170" si="1780">L170/L188</f>
        <v>2.9854680858074932E-2</v>
      </c>
      <c r="BU170" s="123">
        <f t="shared" ref="BU170" si="1781">M170/M188</f>
        <v>9.538116633130278E-2</v>
      </c>
      <c r="BV170" s="127">
        <f t="shared" ref="BV170" si="1782">N170/N188</f>
        <v>4.6260205965617689E-2</v>
      </c>
      <c r="BW170" s="128">
        <f t="shared" ref="BW170" si="1783">O170/O188</f>
        <v>7.4604765405831691E-2</v>
      </c>
      <c r="BX170" s="123">
        <f t="shared" ref="BX170" si="1784">P170/P188</f>
        <v>4.5505506825826027E-2</v>
      </c>
      <c r="BY170" s="124">
        <f t="shared" ref="BY170" si="1785">Q170/Q188</f>
        <v>6.0163036849309494E-2</v>
      </c>
      <c r="BZ170" s="125">
        <f t="shared" ref="BZ170" si="1786">R170/R188</f>
        <v>6.8148688046647227E-2</v>
      </c>
      <c r="CA170" s="126">
        <f t="shared" ref="CA170" si="1787">S170/S188</f>
        <v>4.7638968496942595E-2</v>
      </c>
      <c r="CB170" s="123">
        <f t="shared" ref="CB170" si="1788">T170/T188</f>
        <v>2.242001847342346E-2</v>
      </c>
      <c r="CC170" s="124">
        <f t="shared" ref="CC170" si="1789">U170/U188</f>
        <v>7.1451031013140015E-2</v>
      </c>
      <c r="CD170" s="125">
        <f t="shared" ref="CD170" si="1790">V170/V188</f>
        <v>2.6417233560090701E-2</v>
      </c>
      <c r="CE170" s="126">
        <f t="shared" ref="CE170" si="1791">W170/W188</f>
        <v>8.6956312246736778E-2</v>
      </c>
      <c r="CF170" s="123">
        <f t="shared" ref="CF170" si="1792">X170/X188</f>
        <v>5.146178231771751E-2</v>
      </c>
      <c r="CG170" s="124">
        <f t="shared" ref="CG170" si="1793">Y170/Y188</f>
        <v>8.0793552952994091E-2</v>
      </c>
      <c r="CH170" s="125">
        <f t="shared" ref="CH170" si="1794">Z170/Z188</f>
        <v>6.7872714257825206E-2</v>
      </c>
      <c r="CI170" s="123">
        <f t="shared" ref="CI170" si="1795">AA170/AA188</f>
        <v>4.9993145509671204E-2</v>
      </c>
      <c r="CJ170" s="129">
        <f t="shared" ref="CJ170" si="1796">AB170/AB188</f>
        <v>5.5343089370956743E-2</v>
      </c>
      <c r="CK170" s="130">
        <f t="shared" ref="CK170" si="1797">AC170/AC188</f>
        <v>6.0158903513563018E-2</v>
      </c>
    </row>
    <row r="171" spans="1:89" ht="15" thickTop="1" thickBot="1" x14ac:dyDescent="0.35">
      <c r="A171" s="131" t="s">
        <v>23</v>
      </c>
      <c r="B171" s="180">
        <v>2083</v>
      </c>
      <c r="C171" s="181">
        <v>1447.2</v>
      </c>
      <c r="D171" s="182">
        <v>944</v>
      </c>
      <c r="E171" s="183">
        <v>717.6</v>
      </c>
      <c r="F171" s="180">
        <v>1735</v>
      </c>
      <c r="G171" s="184">
        <v>917.8</v>
      </c>
      <c r="H171" s="182">
        <v>2524</v>
      </c>
      <c r="I171" s="183">
        <v>1955.8</v>
      </c>
      <c r="J171" s="180">
        <v>317</v>
      </c>
      <c r="K171" s="184">
        <v>672.7</v>
      </c>
      <c r="L171" s="182">
        <v>789</v>
      </c>
      <c r="M171" s="180">
        <v>2096.1</v>
      </c>
      <c r="N171" s="185">
        <v>1884</v>
      </c>
      <c r="O171" s="186">
        <v>2620.6999999999998</v>
      </c>
      <c r="P171" s="180">
        <v>1131</v>
      </c>
      <c r="Q171" s="184">
        <v>1289.2</v>
      </c>
      <c r="R171" s="182">
        <v>1647</v>
      </c>
      <c r="S171" s="183">
        <v>1546.5</v>
      </c>
      <c r="T171" s="180">
        <v>306</v>
      </c>
      <c r="U171" s="184">
        <v>622.5</v>
      </c>
      <c r="V171" s="182">
        <v>866</v>
      </c>
      <c r="W171" s="183">
        <v>2568.3000000000002</v>
      </c>
      <c r="X171" s="180">
        <v>1274</v>
      </c>
      <c r="Y171" s="184">
        <v>836.9</v>
      </c>
      <c r="Z171" s="182">
        <v>3248</v>
      </c>
      <c r="AA171" s="180">
        <v>3088.6</v>
      </c>
      <c r="AB171" s="162">
        <f t="shared" si="1603"/>
        <v>18748</v>
      </c>
      <c r="AC171" s="165">
        <f t="shared" si="1634"/>
        <v>20379.900000000001</v>
      </c>
      <c r="AE171" s="293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68" t="s">
        <v>14</v>
      </c>
      <c r="BG171" s="169" t="s">
        <v>15</v>
      </c>
      <c r="BI171" s="131" t="s">
        <v>23</v>
      </c>
      <c r="BJ171" s="123">
        <f>B171/B188</f>
        <v>4.8739967709478908E-2</v>
      </c>
      <c r="BK171" s="124">
        <f t="shared" ref="BK171" si="1798">C171/C188</f>
        <v>3.6040433421574959E-2</v>
      </c>
      <c r="BL171" s="125">
        <f t="shared" ref="BL171" si="1799">D171/D188</f>
        <v>4.3999067816359823E-2</v>
      </c>
      <c r="BM171" s="126">
        <f t="shared" ref="BM171" si="1800">E171/E188</f>
        <v>3.6826817477342483E-2</v>
      </c>
      <c r="BN171" s="123">
        <f t="shared" ref="BN171" si="1801">F171/F188</f>
        <v>5.5857828144618656E-2</v>
      </c>
      <c r="BO171" s="124">
        <f t="shared" ref="BO171" si="1802">G171/G188</f>
        <v>3.1148714920363408E-2</v>
      </c>
      <c r="BP171" s="125">
        <f t="shared" ref="BP171" si="1803">H171/H188</f>
        <v>5.2690910609160369E-2</v>
      </c>
      <c r="BQ171" s="126">
        <f t="shared" ref="BQ171" si="1804">I171/I188</f>
        <v>3.6734916201641973E-2</v>
      </c>
      <c r="BR171" s="123">
        <f t="shared" ref="BR171" si="1805">J171/J188</f>
        <v>3.6174825972840351E-2</v>
      </c>
      <c r="BS171" s="124">
        <f t="shared" ref="BS171" si="1806">K171/K188</f>
        <v>7.3597951904772307E-2</v>
      </c>
      <c r="BT171" s="125">
        <f t="shared" ref="BT171" si="1807">L171/L188</f>
        <v>2.5999275051899695E-2</v>
      </c>
      <c r="BU171" s="123">
        <f t="shared" ref="BU171" si="1808">M171/M188</f>
        <v>6.4196918327407038E-2</v>
      </c>
      <c r="BV171" s="127">
        <f t="shared" ref="BV171" si="1809">N171/N188</f>
        <v>3.8649325072826486E-2</v>
      </c>
      <c r="BW171" s="128">
        <f t="shared" ref="BW171" si="1810">O171/O188</f>
        <v>5.3821319872013405E-2</v>
      </c>
      <c r="BX171" s="123">
        <f t="shared" ref="BX171" si="1811">P171/P188</f>
        <v>3.7294730594209589E-2</v>
      </c>
      <c r="BY171" s="124">
        <f t="shared" ref="BY171" si="1812">Q171/Q188</f>
        <v>4.3679780991231515E-2</v>
      </c>
      <c r="BZ171" s="125">
        <f t="shared" ref="BZ171" si="1813">R171/R188</f>
        <v>4.617066606862525E-2</v>
      </c>
      <c r="CA171" s="126">
        <f t="shared" ref="CA171" si="1814">S171/S188</f>
        <v>4.2010414997161273E-2</v>
      </c>
      <c r="CB171" s="123">
        <f t="shared" ref="CB171" si="1815">T171/T188</f>
        <v>2.5694852632462843E-2</v>
      </c>
      <c r="CC171" s="124">
        <f t="shared" ref="CC171" si="1816">U171/U188</f>
        <v>5.1509284083010608E-2</v>
      </c>
      <c r="CD171" s="125">
        <f t="shared" ref="CD171" si="1817">V171/V188</f>
        <v>2.4546485260770974E-2</v>
      </c>
      <c r="CE171" s="126">
        <f t="shared" ref="CE171" si="1818">W171/W188</f>
        <v>6.1874521178947775E-2</v>
      </c>
      <c r="CF171" s="123">
        <f t="shared" ref="CF171" si="1819">X171/X188</f>
        <v>4.487495597041212E-2</v>
      </c>
      <c r="CG171" s="124">
        <f t="shared" ref="CG171" si="1820">Y171/Y188</f>
        <v>4.7764993265301467E-2</v>
      </c>
      <c r="CH171" s="125">
        <f t="shared" ref="CH171" si="1821">Z171/Z188</f>
        <v>5.2840502375219624E-2</v>
      </c>
      <c r="CI171" s="123">
        <f t="shared" ref="CI171" si="1822">AA171/AA188</f>
        <v>4.9234369370949077E-2</v>
      </c>
      <c r="CJ171" s="129">
        <f t="shared" ref="CJ171" si="1823">AB171/AB188</f>
        <v>4.3192583445454041E-2</v>
      </c>
      <c r="CK171" s="130">
        <f t="shared" ref="CK171" si="1824">AC171/AC188</f>
        <v>4.7066211029020692E-2</v>
      </c>
    </row>
    <row r="172" spans="1:89" ht="13.8" thickTop="1" x14ac:dyDescent="0.25">
      <c r="A172" s="139" t="s">
        <v>24</v>
      </c>
      <c r="B172" s="194">
        <v>1883</v>
      </c>
      <c r="C172" s="188">
        <v>1241.3</v>
      </c>
      <c r="D172" s="189">
        <v>958</v>
      </c>
      <c r="E172" s="190">
        <v>693.2</v>
      </c>
      <c r="F172" s="187">
        <v>1329</v>
      </c>
      <c r="G172" s="191">
        <v>844.4</v>
      </c>
      <c r="H172" s="189">
        <v>2425</v>
      </c>
      <c r="I172" s="190">
        <v>1959.3</v>
      </c>
      <c r="J172" s="187">
        <v>327</v>
      </c>
      <c r="K172" s="191">
        <v>490.8</v>
      </c>
      <c r="L172" s="189">
        <v>923</v>
      </c>
      <c r="M172" s="187">
        <v>1574.7</v>
      </c>
      <c r="N172" s="192">
        <v>1679</v>
      </c>
      <c r="O172" s="195">
        <v>2327.9</v>
      </c>
      <c r="P172" s="187">
        <v>1251</v>
      </c>
      <c r="Q172" s="191">
        <v>1027.7</v>
      </c>
      <c r="R172" s="189">
        <v>1744</v>
      </c>
      <c r="S172" s="190">
        <v>1331.3</v>
      </c>
      <c r="T172" s="187">
        <v>336</v>
      </c>
      <c r="U172" s="191">
        <v>454.9</v>
      </c>
      <c r="V172" s="189">
        <v>911</v>
      </c>
      <c r="W172" s="196">
        <v>2352.6</v>
      </c>
      <c r="X172" s="187">
        <v>1045</v>
      </c>
      <c r="Y172" s="191">
        <v>614.20000000000005</v>
      </c>
      <c r="Z172" s="189">
        <v>3138</v>
      </c>
      <c r="AA172" s="187">
        <v>2884.7</v>
      </c>
      <c r="AB172" s="162">
        <f t="shared" si="1603"/>
        <v>17949</v>
      </c>
      <c r="AC172" s="165">
        <f t="shared" si="1634"/>
        <v>17797</v>
      </c>
      <c r="AE172" s="254" t="str">
        <f>$AE$17</f>
        <v>17:00 - 17:59</v>
      </c>
      <c r="AF172" s="120">
        <f t="shared" ref="AF172:AO173" si="1825">SUMIF($A$9:$A$32,$AE172,B$164:B$187)</f>
        <v>2123</v>
      </c>
      <c r="AG172" s="177">
        <f t="shared" si="1825"/>
        <v>5017.1000000000004</v>
      </c>
      <c r="AH172" s="121">
        <f t="shared" si="1825"/>
        <v>1841</v>
      </c>
      <c r="AI172" s="172">
        <f t="shared" si="1825"/>
        <v>1703.4</v>
      </c>
      <c r="AJ172" s="120">
        <f t="shared" si="1825"/>
        <v>1767</v>
      </c>
      <c r="AK172" s="122">
        <f t="shared" si="1825"/>
        <v>3343.8</v>
      </c>
      <c r="AL172" s="121">
        <f t="shared" si="1825"/>
        <v>3121</v>
      </c>
      <c r="AM172" s="172">
        <f t="shared" si="1825"/>
        <v>5613.5</v>
      </c>
      <c r="AN172" s="120">
        <f t="shared" si="1825"/>
        <v>1514</v>
      </c>
      <c r="AO172" s="122">
        <f t="shared" si="1825"/>
        <v>363.1</v>
      </c>
      <c r="AP172" s="121">
        <f t="shared" ref="AP172:AY173" si="1826">SUMIF($A$9:$A$32,$AE172,L$164:L$187)</f>
        <v>4105</v>
      </c>
      <c r="AQ172" s="120">
        <f t="shared" si="1826"/>
        <v>1178.3</v>
      </c>
      <c r="AR172" s="171">
        <f t="shared" si="1826"/>
        <v>4931</v>
      </c>
      <c r="AS172" s="173">
        <f t="shared" si="1826"/>
        <v>3086.8</v>
      </c>
      <c r="AT172" s="120">
        <f t="shared" si="1826"/>
        <v>2854</v>
      </c>
      <c r="AU172" s="122">
        <f t="shared" si="1826"/>
        <v>2142.6</v>
      </c>
      <c r="AV172" s="121">
        <f t="shared" si="1826"/>
        <v>2468</v>
      </c>
      <c r="AW172" s="172">
        <f t="shared" si="1826"/>
        <v>3543</v>
      </c>
      <c r="AX172" s="120">
        <f t="shared" si="1826"/>
        <v>2104</v>
      </c>
      <c r="AY172" s="122">
        <f t="shared" si="1826"/>
        <v>403.1</v>
      </c>
      <c r="AZ172" s="121">
        <f t="shared" ref="AZ172:BE173" si="1827">SUMIF($A$9:$A$32,$AE172,V$164:V$187)</f>
        <v>3951</v>
      </c>
      <c r="BA172" s="172">
        <f t="shared" si="1827"/>
        <v>2378.6</v>
      </c>
      <c r="BB172" s="120">
        <f t="shared" si="1827"/>
        <v>2899</v>
      </c>
      <c r="BC172" s="122">
        <f t="shared" si="1827"/>
        <v>965.3</v>
      </c>
      <c r="BD172" s="21">
        <f t="shared" si="1827"/>
        <v>4243</v>
      </c>
      <c r="BE172" s="176">
        <f t="shared" si="1827"/>
        <v>5922.5</v>
      </c>
      <c r="BF172" s="162">
        <f>AF172+AH172+AJ172+AL172+AN172+AP172+AR172+AT172+AV172+AX172+AZ172+BB172+BD172</f>
        <v>37921</v>
      </c>
      <c r="BG172" s="163">
        <f>AG172+AI172+AK172+AM172+AO172+AQ172+AS172+AU172+AW172+AY172+BA172+BC172+BE172</f>
        <v>35661.099999999991</v>
      </c>
      <c r="BI172" s="139" t="s">
        <v>24</v>
      </c>
      <c r="BJ172" s="123">
        <f>B172/B188</f>
        <v>4.4060182043662403E-2</v>
      </c>
      <c r="BK172" s="124">
        <f t="shared" ref="BK172" si="1828">C172/C188</f>
        <v>3.0912790219873542E-2</v>
      </c>
      <c r="BL172" s="125">
        <f t="shared" ref="BL172" si="1829">D172/D188</f>
        <v>4.4651596364483806E-2</v>
      </c>
      <c r="BM172" s="126">
        <f t="shared" ref="BM172" si="1830">E172/E188</f>
        <v>3.5574623572037084E-2</v>
      </c>
      <c r="BN172" s="123">
        <f t="shared" ref="BN172" si="1831">F172/F188</f>
        <v>4.2786774411641609E-2</v>
      </c>
      <c r="BO172" s="124">
        <f t="shared" ref="BO172" si="1832">G172/G188</f>
        <v>2.865763224967843E-2</v>
      </c>
      <c r="BP172" s="125">
        <f t="shared" ref="BP172" si="1833">H172/H188</f>
        <v>5.0624191056740847E-2</v>
      </c>
      <c r="BQ172" s="126">
        <f t="shared" ref="BQ172" si="1834">I172/I188</f>
        <v>3.6800655135431598E-2</v>
      </c>
      <c r="BR172" s="123">
        <f t="shared" ref="BR172" si="1835">J172/J188</f>
        <v>3.7315987675453612E-2</v>
      </c>
      <c r="BS172" s="124">
        <f t="shared" ref="BS172" si="1836">K172/K188</f>
        <v>5.3696855648672881E-2</v>
      </c>
      <c r="BT172" s="125">
        <f t="shared" ref="BT172" si="1837">L172/L188</f>
        <v>3.0414868026493559E-2</v>
      </c>
      <c r="BU172" s="123">
        <f t="shared" ref="BU172" si="1838">M172/M188</f>
        <v>4.8228084199307228E-2</v>
      </c>
      <c r="BV172" s="127">
        <f t="shared" ref="BV172" si="1839">N172/N188</f>
        <v>3.444385180322488E-2</v>
      </c>
      <c r="BW172" s="128">
        <f t="shared" ref="BW172" si="1840">O172/O188</f>
        <v>4.7808085828236736E-2</v>
      </c>
      <c r="BX172" s="123">
        <f t="shared" ref="BX172" si="1841">P172/P188</f>
        <v>4.1251731187759676E-2</v>
      </c>
      <c r="BY172" s="124">
        <f t="shared" ref="BY172" si="1842">Q172/Q188</f>
        <v>3.481981920934582E-2</v>
      </c>
      <c r="BZ172" s="125">
        <f t="shared" ref="BZ172" si="1843">R172/R188</f>
        <v>4.88898856245795E-2</v>
      </c>
      <c r="CA172" s="126">
        <f t="shared" ref="CA172" si="1844">S172/S188</f>
        <v>3.6164542829434723E-2</v>
      </c>
      <c r="CB172" s="123">
        <f t="shared" ref="CB172" si="1845">T172/T188</f>
        <v>2.8213955831723907E-2</v>
      </c>
      <c r="CC172" s="124">
        <f t="shared" ref="CC172" si="1846">U172/U188</f>
        <v>3.7641081653592812E-2</v>
      </c>
      <c r="CD172" s="125">
        <f t="shared" ref="CD172" si="1847">V172/V188</f>
        <v>2.5821995464852608E-2</v>
      </c>
      <c r="CE172" s="126">
        <f t="shared" ref="CE172" si="1848">W172/W188</f>
        <v>5.667795760837617E-2</v>
      </c>
      <c r="CF172" s="123">
        <f t="shared" ref="CF172" si="1849">X172/X188</f>
        <v>3.6808735470235998E-2</v>
      </c>
      <c r="CG172" s="124">
        <f t="shared" ref="CG172" si="1850">Y172/Y188</f>
        <v>3.5054676620322821E-2</v>
      </c>
      <c r="CH172" s="125">
        <f t="shared" ref="CH172" si="1851">Z172/Z188</f>
        <v>5.1050953341576104E-2</v>
      </c>
      <c r="CI172" s="123">
        <f t="shared" ref="CI172" si="1852">AA172/AA188</f>
        <v>4.5984065701086832E-2</v>
      </c>
      <c r="CJ172" s="129">
        <f t="shared" ref="CJ172" si="1853">AB172/AB188</f>
        <v>4.1351807140092525E-2</v>
      </c>
      <c r="CK172" s="130">
        <f t="shared" ref="CK172" si="1854">AC172/AC188</f>
        <v>4.1101151511218466E-2</v>
      </c>
    </row>
    <row r="173" spans="1:89" x14ac:dyDescent="0.25">
      <c r="A173" s="131" t="s">
        <v>25</v>
      </c>
      <c r="B173" s="197">
        <v>1845</v>
      </c>
      <c r="C173" s="181">
        <v>1603.7</v>
      </c>
      <c r="D173" s="182">
        <v>943</v>
      </c>
      <c r="E173" s="183">
        <v>706.9</v>
      </c>
      <c r="F173" s="180">
        <v>1514</v>
      </c>
      <c r="G173" s="184">
        <v>861.1</v>
      </c>
      <c r="H173" s="182">
        <v>2404</v>
      </c>
      <c r="I173" s="183">
        <v>2041.6</v>
      </c>
      <c r="J173" s="180">
        <v>318</v>
      </c>
      <c r="K173" s="181">
        <v>429.5</v>
      </c>
      <c r="L173" s="182">
        <v>917</v>
      </c>
      <c r="M173" s="180">
        <v>1715.9</v>
      </c>
      <c r="N173" s="185">
        <v>1815</v>
      </c>
      <c r="O173" s="198">
        <v>2267.5</v>
      </c>
      <c r="P173" s="180">
        <v>1269</v>
      </c>
      <c r="Q173" s="181">
        <v>1119.4000000000001</v>
      </c>
      <c r="R173" s="182">
        <v>1533</v>
      </c>
      <c r="S173" s="183">
        <v>1388.6</v>
      </c>
      <c r="T173" s="189">
        <v>316</v>
      </c>
      <c r="U173" s="180">
        <v>481.5</v>
      </c>
      <c r="V173" s="182">
        <v>919</v>
      </c>
      <c r="W173" s="199">
        <v>2004.4</v>
      </c>
      <c r="X173" s="180">
        <v>993</v>
      </c>
      <c r="Y173" s="184">
        <v>700.8</v>
      </c>
      <c r="Z173" s="182">
        <v>3040</v>
      </c>
      <c r="AA173" s="180">
        <v>2888.1</v>
      </c>
      <c r="AB173" s="162">
        <f t="shared" si="1603"/>
        <v>17826</v>
      </c>
      <c r="AC173" s="165">
        <f t="shared" si="1634"/>
        <v>18208.999999999996</v>
      </c>
      <c r="AE173" s="256" t="str">
        <f>$AE$18</f>
        <v>18:00 - 18:59</v>
      </c>
      <c r="AF173" s="120">
        <f t="shared" si="1825"/>
        <v>2374</v>
      </c>
      <c r="AG173" s="181">
        <f t="shared" si="1825"/>
        <v>4747.3</v>
      </c>
      <c r="AH173" s="182">
        <f t="shared" si="1825"/>
        <v>1412</v>
      </c>
      <c r="AI173" s="183">
        <f t="shared" si="1825"/>
        <v>1728.5</v>
      </c>
      <c r="AJ173" s="180">
        <f t="shared" si="1825"/>
        <v>1583</v>
      </c>
      <c r="AK173" s="184">
        <f t="shared" si="1825"/>
        <v>2843.9</v>
      </c>
      <c r="AL173" s="182">
        <f t="shared" si="1825"/>
        <v>3158</v>
      </c>
      <c r="AM173" s="183">
        <f t="shared" si="1825"/>
        <v>5409.7</v>
      </c>
      <c r="AN173" s="180">
        <f t="shared" si="1825"/>
        <v>989</v>
      </c>
      <c r="AO173" s="184">
        <f t="shared" si="1825"/>
        <v>334.1</v>
      </c>
      <c r="AP173" s="182">
        <f t="shared" si="1826"/>
        <v>4243</v>
      </c>
      <c r="AQ173" s="180">
        <f t="shared" si="1826"/>
        <v>1061.3</v>
      </c>
      <c r="AR173" s="185">
        <f t="shared" si="1826"/>
        <v>4538</v>
      </c>
      <c r="AS173" s="186">
        <f t="shared" si="1826"/>
        <v>2791.8</v>
      </c>
      <c r="AT173" s="180">
        <f t="shared" si="1826"/>
        <v>2898</v>
      </c>
      <c r="AU173" s="184">
        <f t="shared" si="1826"/>
        <v>2448.6999999999998</v>
      </c>
      <c r="AV173" s="182">
        <f t="shared" si="1826"/>
        <v>2603</v>
      </c>
      <c r="AW173" s="183">
        <f t="shared" si="1826"/>
        <v>3909.1</v>
      </c>
      <c r="AX173" s="180">
        <f t="shared" si="1826"/>
        <v>1915</v>
      </c>
      <c r="AY173" s="184">
        <f t="shared" si="1826"/>
        <v>400.1</v>
      </c>
      <c r="AZ173" s="182">
        <f t="shared" si="1827"/>
        <v>4657</v>
      </c>
      <c r="BA173" s="183">
        <f t="shared" si="1827"/>
        <v>2422.6</v>
      </c>
      <c r="BB173" s="180">
        <f t="shared" si="1827"/>
        <v>3038</v>
      </c>
      <c r="BC173" s="184">
        <f t="shared" si="1827"/>
        <v>1059.3</v>
      </c>
      <c r="BD173" s="182">
        <f t="shared" si="1827"/>
        <v>4323</v>
      </c>
      <c r="BE173" s="180">
        <f t="shared" si="1827"/>
        <v>6086.6</v>
      </c>
      <c r="BF173" s="164">
        <f>SUM(AF173,AH173,AJ173,AL173,AN173,AP173,AR173,AT173,AV173,AX173,AZ173,BB173,BD173)</f>
        <v>37731</v>
      </c>
      <c r="BG173" s="165">
        <f>SUM(AG173,AI173,AK173,AM173,AO173,AQ173,AS173,AU173,AW173,AY173,BA173,BC173,BE173)</f>
        <v>35243</v>
      </c>
      <c r="BI173" s="131" t="s">
        <v>25</v>
      </c>
      <c r="BJ173" s="123">
        <f>B173/B188</f>
        <v>4.3171022767157265E-2</v>
      </c>
      <c r="BK173" s="124">
        <f t="shared" ref="BK173" si="1855">C173/C188</f>
        <v>3.9937840711843392E-2</v>
      </c>
      <c r="BL173" s="125">
        <f t="shared" ref="BL173" si="1856">D173/D188</f>
        <v>4.3952458634350967E-2</v>
      </c>
      <c r="BM173" s="126">
        <f t="shared" ref="BM173" si="1857">E173/E188</f>
        <v>3.6277699658212655E-2</v>
      </c>
      <c r="BN173" s="123">
        <f t="shared" ref="BN173" si="1858">F173/F188</f>
        <v>4.8742796432825732E-2</v>
      </c>
      <c r="BO173" s="124">
        <f t="shared" ref="BO173" si="1859">G173/G188</f>
        <v>2.922440446494327E-2</v>
      </c>
      <c r="BP173" s="125">
        <f t="shared" ref="BP173" si="1860">H173/H188</f>
        <v>5.018579600016701E-2</v>
      </c>
      <c r="BQ173" s="126">
        <f t="shared" ref="BQ173" si="1861">I173/I188</f>
        <v>3.8346459207113333E-2</v>
      </c>
      <c r="BR173" s="123">
        <f t="shared" ref="BR173" si="1862">J173/J188</f>
        <v>3.6288942143101681E-2</v>
      </c>
      <c r="BS173" s="124">
        <f t="shared" ref="BS173" si="1863">K173/K188</f>
        <v>4.6990219032406279E-2</v>
      </c>
      <c r="BT173" s="125">
        <f t="shared" ref="BT173" si="1864">L173/L188</f>
        <v>3.0217154908228162E-2</v>
      </c>
      <c r="BU173" s="123">
        <f t="shared" ref="BU173" si="1865">M173/M188</f>
        <v>5.2552593940173538E-2</v>
      </c>
      <c r="BV173" s="127">
        <f t="shared" ref="BV173" si="1866">N173/N188</f>
        <v>3.7233824313789847E-2</v>
      </c>
      <c r="BW173" s="128">
        <f t="shared" ref="BW173" si="1867">O173/O188</f>
        <v>4.6567650936692642E-2</v>
      </c>
      <c r="BX173" s="123">
        <f t="shared" ref="BX173" si="1868">P173/P188</f>
        <v>4.1845281276792191E-2</v>
      </c>
      <c r="BY173" s="124">
        <f t="shared" ref="BY173" si="1869">Q173/Q188</f>
        <v>3.7926735061731741E-2</v>
      </c>
      <c r="BZ173" s="125">
        <f t="shared" ref="BZ173" si="1870">R173/R188</f>
        <v>4.2974882260596543E-2</v>
      </c>
      <c r="CA173" s="126">
        <f t="shared" ref="CA173" si="1871">S173/S188</f>
        <v>3.7721087788592393E-2</v>
      </c>
      <c r="CB173" s="123">
        <f t="shared" ref="CB173" si="1872">T173/T188</f>
        <v>2.6534553698883197E-2</v>
      </c>
      <c r="CC173" s="124">
        <f t="shared" ref="CC173" si="1873">U173/U188</f>
        <v>3.9842120941316637E-2</v>
      </c>
      <c r="CD173" s="125">
        <f t="shared" ref="CD173" si="1874">V173/V188</f>
        <v>2.6048752834467122E-2</v>
      </c>
      <c r="CE173" s="126">
        <f t="shared" ref="CE173" si="1875">W173/W188</f>
        <v>4.8289253689632404E-2</v>
      </c>
      <c r="CF173" s="123">
        <f t="shared" ref="CF173" si="1876">X173/X188</f>
        <v>3.4977104614300814E-2</v>
      </c>
      <c r="CG173" s="124">
        <f t="shared" ref="CG173" si="1877">Y173/Y188</f>
        <v>3.999726046161222E-2</v>
      </c>
      <c r="CH173" s="125">
        <f t="shared" ref="CH173" si="1878">Z173/Z188</f>
        <v>4.9456627838875514E-2</v>
      </c>
      <c r="CI173" s="123">
        <f t="shared" ref="CI173" si="1879">AA173/AA188</f>
        <v>4.6038263996709843E-2</v>
      </c>
      <c r="CJ173" s="129">
        <f t="shared" ref="CJ173" si="1880">AB173/AB188</f>
        <v>4.1068433566175795E-2</v>
      </c>
      <c r="CK173" s="130">
        <f t="shared" ref="CK173" si="1881">AC173/AC188</f>
        <v>4.2052641898509692E-2</v>
      </c>
    </row>
    <row r="174" spans="1:89" ht="13.8" thickBot="1" x14ac:dyDescent="0.3">
      <c r="A174" s="139" t="s">
        <v>26</v>
      </c>
      <c r="B174" s="194">
        <v>1688</v>
      </c>
      <c r="C174" s="188">
        <v>1362.6</v>
      </c>
      <c r="D174" s="189">
        <v>861</v>
      </c>
      <c r="E174" s="190">
        <v>662.8</v>
      </c>
      <c r="F174" s="187">
        <v>1208</v>
      </c>
      <c r="G174" s="191">
        <v>890</v>
      </c>
      <c r="H174" s="189">
        <v>2232</v>
      </c>
      <c r="I174" s="190">
        <v>2050.4</v>
      </c>
      <c r="J174" s="187">
        <v>380</v>
      </c>
      <c r="K174" s="188">
        <v>357.5</v>
      </c>
      <c r="L174" s="189">
        <v>956</v>
      </c>
      <c r="M174" s="187">
        <v>1364.6</v>
      </c>
      <c r="N174" s="192">
        <v>1680</v>
      </c>
      <c r="O174" s="195">
        <v>1872.1</v>
      </c>
      <c r="P174" s="187">
        <v>1291</v>
      </c>
      <c r="Q174" s="188">
        <v>1043.2</v>
      </c>
      <c r="R174" s="189">
        <v>1564</v>
      </c>
      <c r="S174" s="190">
        <v>1359.6</v>
      </c>
      <c r="T174" s="187">
        <v>292</v>
      </c>
      <c r="U174" s="191">
        <v>406.5</v>
      </c>
      <c r="V174" s="189">
        <v>1059</v>
      </c>
      <c r="W174" s="196">
        <v>1724.9</v>
      </c>
      <c r="X174" s="187">
        <v>883</v>
      </c>
      <c r="Y174" s="191">
        <v>581.70000000000005</v>
      </c>
      <c r="Z174" s="189">
        <v>2736</v>
      </c>
      <c r="AA174" s="187">
        <v>2753.1</v>
      </c>
      <c r="AB174" s="162">
        <f t="shared" si="1603"/>
        <v>16830</v>
      </c>
      <c r="AC174" s="165">
        <f t="shared" si="1634"/>
        <v>16429</v>
      </c>
      <c r="AE174" s="254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26</v>
      </c>
      <c r="BJ174" s="123">
        <f>B174/B188</f>
        <v>3.9497391019491304E-2</v>
      </c>
      <c r="BK174" s="124">
        <f t="shared" ref="BK174" si="1882">C174/C188</f>
        <v>3.3933592164343579E-2</v>
      </c>
      <c r="BL174" s="125">
        <f t="shared" ref="BL174" si="1883">D174/D188</f>
        <v>4.0130505709624793E-2</v>
      </c>
      <c r="BM174" s="126">
        <f t="shared" ref="BM174" si="1884">E174/E188</f>
        <v>3.4014513132640187E-2</v>
      </c>
      <c r="BN174" s="123">
        <f t="shared" ref="BN174" si="1885">F174/F188</f>
        <v>3.8891214062650913E-2</v>
      </c>
      <c r="BO174" s="124">
        <f t="shared" ref="BO174" si="1886">G174/G188</f>
        <v>3.0205225843455474E-2</v>
      </c>
      <c r="BP174" s="125">
        <f t="shared" ref="BP174" si="1887">H174/H188</f>
        <v>4.6595131727276522E-2</v>
      </c>
      <c r="BQ174" s="126">
        <f t="shared" ref="BQ174" si="1888">I174/I188</f>
        <v>3.8511745669212963E-2</v>
      </c>
      <c r="BR174" s="123">
        <f t="shared" ref="BR174" si="1889">J174/J188</f>
        <v>4.3364144699303893E-2</v>
      </c>
      <c r="BS174" s="124">
        <f t="shared" ref="BS174" si="1890">K174/K188</f>
        <v>3.9112929695192651E-2</v>
      </c>
      <c r="BT174" s="125">
        <f t="shared" ref="BT174" si="1891">L174/L188</f>
        <v>3.1502290176953239E-2</v>
      </c>
      <c r="BU174" s="123">
        <f t="shared" ref="BU174" si="1892">M174/M188</f>
        <v>4.1793385215199486E-2</v>
      </c>
      <c r="BV174" s="127">
        <f t="shared" ref="BV174" si="1893">N174/N188</f>
        <v>3.4464366306979036E-2</v>
      </c>
      <c r="BW174" s="128">
        <f t="shared" ref="BW174" si="1894">O174/O188</f>
        <v>3.8447320537412254E-2</v>
      </c>
      <c r="BX174" s="123">
        <f t="shared" ref="BX174" si="1895">P174/P188</f>
        <v>4.2570731385609704E-2</v>
      </c>
      <c r="BY174" s="124">
        <f t="shared" ref="BY174" si="1896">Q174/Q188</f>
        <v>3.5344979467927952E-2</v>
      </c>
      <c r="BZ174" s="125">
        <f t="shared" ref="BZ174" si="1897">R174/R188</f>
        <v>4.3843911190849967E-2</v>
      </c>
      <c r="CA174" s="126">
        <f t="shared" ref="CA174" si="1898">S174/S188</f>
        <v>3.6933307617290953E-2</v>
      </c>
      <c r="CB174" s="123">
        <f t="shared" ref="CB174" si="1899">T174/T188</f>
        <v>2.4519271139474347E-2</v>
      </c>
      <c r="CC174" s="124">
        <f t="shared" ref="CC174" si="1900">U174/U188</f>
        <v>3.3636183099990058E-2</v>
      </c>
      <c r="CD174" s="125">
        <f t="shared" ref="CD174" si="1901">V174/V188</f>
        <v>3.001700680272109E-2</v>
      </c>
      <c r="CE174" s="126">
        <f t="shared" ref="CE174" si="1902">W174/W188</f>
        <v>4.1555644426884322E-2</v>
      </c>
      <c r="CF174" s="123">
        <f t="shared" ref="CF174" si="1903">X174/X188</f>
        <v>3.1102500880591757E-2</v>
      </c>
      <c r="CG174" s="124">
        <f t="shared" ref="CG174" si="1904">Y174/Y188</f>
        <v>3.3199780836928983E-2</v>
      </c>
      <c r="CH174" s="125">
        <f t="shared" ref="CH174" si="1905">Z174/Z188</f>
        <v>4.4510965054987958E-2</v>
      </c>
      <c r="CI174" s="123">
        <f t="shared" ref="CI174" si="1906">AA174/AA188</f>
        <v>4.3886272846972704E-2</v>
      </c>
      <c r="CJ174" s="129">
        <f t="shared" ref="CJ174" si="1907">AB174/AB188</f>
        <v>3.8773798772508618E-2</v>
      </c>
      <c r="CK174" s="130">
        <f t="shared" ref="CK174" si="1908">AC174/AC188</f>
        <v>3.7941833914581571E-2</v>
      </c>
    </row>
    <row r="175" spans="1:89" ht="14.4" thickTop="1" thickBot="1" x14ac:dyDescent="0.3">
      <c r="A175" s="131" t="s">
        <v>27</v>
      </c>
      <c r="B175" s="197">
        <v>1307</v>
      </c>
      <c r="C175" s="181">
        <v>1693.5</v>
      </c>
      <c r="D175" s="182">
        <v>786</v>
      </c>
      <c r="E175" s="183">
        <v>804.6</v>
      </c>
      <c r="F175" s="180">
        <v>1090</v>
      </c>
      <c r="G175" s="184">
        <v>1110.9000000000001</v>
      </c>
      <c r="H175" s="182">
        <v>2050</v>
      </c>
      <c r="I175" s="183">
        <v>2240</v>
      </c>
      <c r="J175" s="180">
        <v>377</v>
      </c>
      <c r="K175" s="181">
        <v>324.3</v>
      </c>
      <c r="L175" s="182">
        <v>1289</v>
      </c>
      <c r="M175" s="180">
        <v>1065</v>
      </c>
      <c r="N175" s="185">
        <v>1755</v>
      </c>
      <c r="O175" s="198">
        <v>1625.5</v>
      </c>
      <c r="P175" s="180">
        <v>1245</v>
      </c>
      <c r="Q175" s="181">
        <v>1075.9000000000001</v>
      </c>
      <c r="R175" s="182">
        <v>1407</v>
      </c>
      <c r="S175" s="183">
        <v>1366.4</v>
      </c>
      <c r="T175" s="180">
        <v>437</v>
      </c>
      <c r="U175" s="184">
        <v>366.3</v>
      </c>
      <c r="V175" s="182">
        <v>1328</v>
      </c>
      <c r="W175" s="199">
        <v>1488.3</v>
      </c>
      <c r="X175" s="180">
        <v>964</v>
      </c>
      <c r="Y175" s="184">
        <v>519.5</v>
      </c>
      <c r="Z175" s="182">
        <v>2805</v>
      </c>
      <c r="AA175" s="180">
        <v>3052.7</v>
      </c>
      <c r="AB175" s="162">
        <f t="shared" si="1603"/>
        <v>16840</v>
      </c>
      <c r="AC175" s="165">
        <f t="shared" si="1634"/>
        <v>16732.899999999998</v>
      </c>
      <c r="AE175" s="251" t="s">
        <v>13</v>
      </c>
      <c r="AF175" s="14">
        <f t="shared" ref="AF175:BG175" si="1909">SUM(AF172:AF174)</f>
        <v>4497</v>
      </c>
      <c r="AG175" s="1">
        <f t="shared" si="1909"/>
        <v>9764.4000000000015</v>
      </c>
      <c r="AH175" s="14">
        <f t="shared" si="1909"/>
        <v>3253</v>
      </c>
      <c r="AI175" s="1">
        <f t="shared" si="1909"/>
        <v>3431.9</v>
      </c>
      <c r="AJ175" s="14">
        <f t="shared" si="1909"/>
        <v>3350</v>
      </c>
      <c r="AK175" s="1">
        <f t="shared" si="1909"/>
        <v>6187.7000000000007</v>
      </c>
      <c r="AL175" s="14">
        <f t="shared" si="1909"/>
        <v>6279</v>
      </c>
      <c r="AM175" s="1">
        <f t="shared" si="1909"/>
        <v>11023.2</v>
      </c>
      <c r="AN175" s="14">
        <f t="shared" si="1909"/>
        <v>2503</v>
      </c>
      <c r="AO175" s="1">
        <f t="shared" si="1909"/>
        <v>697.2</v>
      </c>
      <c r="AP175" s="14">
        <f t="shared" si="1909"/>
        <v>8348</v>
      </c>
      <c r="AQ175" s="1">
        <f t="shared" si="1909"/>
        <v>2239.6</v>
      </c>
      <c r="AR175" s="14">
        <f t="shared" si="1909"/>
        <v>9469</v>
      </c>
      <c r="AS175" s="1">
        <f t="shared" si="1909"/>
        <v>5878.6</v>
      </c>
      <c r="AT175" s="14">
        <f t="shared" si="1909"/>
        <v>5752</v>
      </c>
      <c r="AU175" s="1">
        <f t="shared" si="1909"/>
        <v>4591.2999999999993</v>
      </c>
      <c r="AV175" s="14">
        <f t="shared" si="1909"/>
        <v>5071</v>
      </c>
      <c r="AW175" s="1">
        <f t="shared" si="1909"/>
        <v>7452.1</v>
      </c>
      <c r="AX175" s="14">
        <f t="shared" si="1909"/>
        <v>4019</v>
      </c>
      <c r="AY175" s="1">
        <f t="shared" si="1909"/>
        <v>803.2</v>
      </c>
      <c r="AZ175" s="14">
        <f t="shared" si="1909"/>
        <v>8608</v>
      </c>
      <c r="BA175" s="1">
        <f t="shared" si="1909"/>
        <v>4801.2</v>
      </c>
      <c r="BB175" s="14">
        <f t="shared" si="1909"/>
        <v>5937</v>
      </c>
      <c r="BC175" s="1">
        <f t="shared" si="1909"/>
        <v>2024.6</v>
      </c>
      <c r="BD175" s="14">
        <f t="shared" si="1909"/>
        <v>8566</v>
      </c>
      <c r="BE175" s="1">
        <f t="shared" si="1909"/>
        <v>12009.1</v>
      </c>
      <c r="BF175" s="166">
        <f t="shared" si="1909"/>
        <v>75652</v>
      </c>
      <c r="BG175" s="167">
        <f t="shared" si="1909"/>
        <v>70904.099999999991</v>
      </c>
      <c r="BI175" s="131" t="s">
        <v>27</v>
      </c>
      <c r="BJ175" s="123">
        <f>B175/B188</f>
        <v>3.0582399326110864E-2</v>
      </c>
      <c r="BK175" s="124">
        <f t="shared" ref="BK175" si="1910">C175/C188</f>
        <v>4.2174180486067706E-2</v>
      </c>
      <c r="BL175" s="125">
        <f t="shared" ref="BL175" si="1911">D175/D188</f>
        <v>3.6634817058960614E-2</v>
      </c>
      <c r="BM175" s="126">
        <f t="shared" ref="BM175" si="1912">E175/E188</f>
        <v>4.1291607221669122E-2</v>
      </c>
      <c r="BN175" s="123">
        <f t="shared" ref="BN175" si="1913">F175/F188</f>
        <v>3.5092237854544281E-2</v>
      </c>
      <c r="BO175" s="124">
        <f t="shared" ref="BO175" si="1914">G175/G188</f>
        <v>3.7702230774713137E-2</v>
      </c>
      <c r="BP175" s="125">
        <f t="shared" ref="BP175" si="1915">H175/H188</f>
        <v>4.2795707903636591E-2</v>
      </c>
      <c r="BQ175" s="126">
        <f t="shared" ref="BQ175" si="1916">I175/I188</f>
        <v>4.2072917625359453E-2</v>
      </c>
      <c r="BR175" s="123">
        <f t="shared" ref="BR175" si="1917">J175/J188</f>
        <v>4.3021796188519916E-2</v>
      </c>
      <c r="BS175" s="124">
        <f t="shared" ref="BS175" si="1918">K175/K188</f>
        <v>3.5480624056366372E-2</v>
      </c>
      <c r="BT175" s="125">
        <f t="shared" ref="BT175" si="1919">L175/L188</f>
        <v>4.2475368240682772E-2</v>
      </c>
      <c r="BU175" s="123">
        <f t="shared" ref="BU175" si="1920">M175/M188</f>
        <v>3.2617584093644625E-2</v>
      </c>
      <c r="BV175" s="127">
        <f t="shared" ref="BV175" si="1921">N175/N188</f>
        <v>3.6002954088540595E-2</v>
      </c>
      <c r="BW175" s="128">
        <f t="shared" ref="BW175" si="1922">O175/O188</f>
        <v>3.3382895963657726E-2</v>
      </c>
      <c r="BX175" s="123">
        <f t="shared" ref="BX175" si="1923">P175/P188</f>
        <v>4.1053881158082173E-2</v>
      </c>
      <c r="BY175" s="124">
        <f t="shared" ref="BY175" si="1924">Q175/Q188</f>
        <v>3.6452898207001233E-2</v>
      </c>
      <c r="BZ175" s="125">
        <f t="shared" ref="BZ175" si="1925">R175/R188</f>
        <v>3.9442700156985873E-2</v>
      </c>
      <c r="CA175" s="126">
        <f t="shared" ref="CA175" si="1926">S175/S188</f>
        <v>3.7118028485044398E-2</v>
      </c>
      <c r="CB175" s="123">
        <f t="shared" ref="CB175" si="1927">T175/T188</f>
        <v>3.6694936602569485E-2</v>
      </c>
      <c r="CC175" s="124">
        <f t="shared" ref="CC175" si="1928">U175/U188</f>
        <v>3.0309800417039012E-2</v>
      </c>
      <c r="CD175" s="125">
        <f t="shared" ref="CD175" si="1929">V175/V188</f>
        <v>3.7641723356009071E-2</v>
      </c>
      <c r="CE175" s="126">
        <f t="shared" ref="CE175" si="1930">W175/W188</f>
        <v>3.5855565888185947E-2</v>
      </c>
      <c r="CF175" s="123">
        <f t="shared" ref="CF175" si="1931">X175/X188</f>
        <v>3.3955618175413878E-2</v>
      </c>
      <c r="CG175" s="124">
        <f t="shared" ref="CG175" si="1932">Y175/Y188</f>
        <v>2.9649795676095249E-2</v>
      </c>
      <c r="CH175" s="125">
        <f t="shared" ref="CH175" si="1933">Z175/Z188</f>
        <v>4.5633500357909806E-2</v>
      </c>
      <c r="CI175" s="123">
        <f t="shared" ref="CI175" si="1934">AA175/AA188</f>
        <v>4.8662099131870827E-2</v>
      </c>
      <c r="CJ175" s="129">
        <f t="shared" ref="CJ175" si="1935">AB175/AB188</f>
        <v>3.8796837274453065E-2</v>
      </c>
      <c r="CK175" s="130">
        <f t="shared" ref="CK175" si="1936">AC175/AC188</f>
        <v>3.864367354734323E-2</v>
      </c>
    </row>
    <row r="176" spans="1:89" ht="13.8" thickTop="1" x14ac:dyDescent="0.25">
      <c r="A176" s="139" t="s">
        <v>28</v>
      </c>
      <c r="B176" s="194">
        <v>1344</v>
      </c>
      <c r="C176" s="188">
        <v>2232.6</v>
      </c>
      <c r="D176" s="189">
        <v>892</v>
      </c>
      <c r="E176" s="190">
        <v>794.2</v>
      </c>
      <c r="F176" s="187">
        <v>995</v>
      </c>
      <c r="G176" s="191">
        <v>1627.4</v>
      </c>
      <c r="H176" s="189">
        <v>2244</v>
      </c>
      <c r="I176" s="190">
        <v>3010.8</v>
      </c>
      <c r="J176" s="187">
        <v>511</v>
      </c>
      <c r="K176" s="188">
        <v>270.10000000000002</v>
      </c>
      <c r="L176" s="189">
        <v>1979</v>
      </c>
      <c r="M176" s="187">
        <v>1020.3</v>
      </c>
      <c r="N176" s="192">
        <v>2618</v>
      </c>
      <c r="O176" s="195">
        <v>1814.5</v>
      </c>
      <c r="P176" s="187">
        <v>1695</v>
      </c>
      <c r="Q176" s="188">
        <v>1070.3</v>
      </c>
      <c r="R176" s="189">
        <v>1552</v>
      </c>
      <c r="S176" s="190">
        <v>1929.5</v>
      </c>
      <c r="T176" s="187">
        <v>622</v>
      </c>
      <c r="U176" s="191">
        <v>273.10000000000002</v>
      </c>
      <c r="V176" s="189">
        <v>1891</v>
      </c>
      <c r="W176" s="196">
        <v>1516.3</v>
      </c>
      <c r="X176" s="187">
        <v>1579</v>
      </c>
      <c r="Y176" s="191">
        <v>571.1</v>
      </c>
      <c r="Z176" s="189">
        <v>3041</v>
      </c>
      <c r="AA176" s="187">
        <v>3328.9</v>
      </c>
      <c r="AB176" s="162">
        <f t="shared" si="1603"/>
        <v>20963</v>
      </c>
      <c r="AC176" s="165">
        <f t="shared" si="1634"/>
        <v>19459.100000000002</v>
      </c>
      <c r="BI176" s="139" t="s">
        <v>28</v>
      </c>
      <c r="BJ176" s="123">
        <f>B176/B188</f>
        <v>3.1448159674286914E-2</v>
      </c>
      <c r="BK176" s="124">
        <f t="shared" ref="BK176" si="1937">C176/C188</f>
        <v>5.5599690199701658E-2</v>
      </c>
      <c r="BL176" s="125">
        <f t="shared" ref="BL176" si="1938">D176/D188</f>
        <v>4.1575390351899326E-2</v>
      </c>
      <c r="BM176" s="126">
        <f t="shared" ref="BM176" si="1939">E176/E188</f>
        <v>4.0757885229243875E-2</v>
      </c>
      <c r="BN176" s="123">
        <f t="shared" ref="BN176" si="1940">F176/F188</f>
        <v>3.2033740059882167E-2</v>
      </c>
      <c r="BO176" s="124">
        <f t="shared" ref="BO176" si="1941">G176/G188</f>
        <v>5.5231443300718476E-2</v>
      </c>
      <c r="BP176" s="125">
        <f t="shared" ref="BP176" si="1942">H176/H188</f>
        <v>4.6845643188175856E-2</v>
      </c>
      <c r="BQ176" s="126">
        <f t="shared" ref="BQ176" si="1943">I176/I188</f>
        <v>5.6550509101085826E-2</v>
      </c>
      <c r="BR176" s="123">
        <f t="shared" ref="BR176" si="1944">J176/J188</f>
        <v>5.8313363003537601E-2</v>
      </c>
      <c r="BS176" s="124">
        <f t="shared" ref="BS176" si="1945">K176/K188</f>
        <v>2.9550775694186116E-2</v>
      </c>
      <c r="BT176" s="125">
        <f t="shared" ref="BT176" si="1946">L176/L188</f>
        <v>6.5212376841203415E-2</v>
      </c>
      <c r="BU176" s="123">
        <f t="shared" ref="BU176" si="1947">M176/M188</f>
        <v>3.1248564366897286E-2</v>
      </c>
      <c r="BV176" s="127">
        <f t="shared" ref="BV176" si="1948">N176/N188</f>
        <v>5.3706970828375659E-2</v>
      </c>
      <c r="BW176" s="128">
        <f t="shared" ref="BW176" si="1949">O176/O188</f>
        <v>3.7264389250111926E-2</v>
      </c>
      <c r="BX176" s="123">
        <f t="shared" ref="BX176" si="1950">P176/P188</f>
        <v>5.589263338389501E-2</v>
      </c>
      <c r="BY176" s="124">
        <f t="shared" ref="BY176" si="1951">Q176/Q188</f>
        <v>3.6263162887771552E-2</v>
      </c>
      <c r="BZ176" s="125">
        <f t="shared" ref="BZ176" si="1952">R176/R188</f>
        <v>4.3507512895267997E-2</v>
      </c>
      <c r="CA176" s="126">
        <f t="shared" ref="CA176" si="1953">S176/S188</f>
        <v>5.241454622503891E-2</v>
      </c>
      <c r="CB176" s="123">
        <f t="shared" ref="CB176" si="1954">T176/T188</f>
        <v>5.222940633134604E-2</v>
      </c>
      <c r="CC176" s="124">
        <f t="shared" ref="CC176" si="1955">U176/U188</f>
        <v>2.2597888326217185E-2</v>
      </c>
      <c r="CD176" s="125">
        <f t="shared" ref="CD176" si="1956">V176/V188</f>
        <v>5.3599773242630384E-2</v>
      </c>
      <c r="CE176" s="126">
        <f t="shared" ref="CE176" si="1957">W176/W188</f>
        <v>3.6530131395724211E-2</v>
      </c>
      <c r="CF176" s="123">
        <f t="shared" ref="CF176" si="1958">X176/X188</f>
        <v>5.5618175413878125E-2</v>
      </c>
      <c r="CG176" s="124">
        <f t="shared" ref="CG176" si="1959">Y176/Y188</f>
        <v>3.2594799442960537E-2</v>
      </c>
      <c r="CH176" s="125">
        <f t="shared" ref="CH176" si="1960">Z176/Z188</f>
        <v>4.9472896466454093E-2</v>
      </c>
      <c r="CI176" s="123">
        <f t="shared" ref="CI176" si="1961">AA176/AA188</f>
        <v>5.3064913617481183E-2</v>
      </c>
      <c r="CJ176" s="129">
        <f t="shared" ref="CJ176" si="1962">AB176/AB188</f>
        <v>4.829561162614962E-2</v>
      </c>
      <c r="CK176" s="130">
        <f t="shared" ref="CK176" si="1963">AC176/AC188</f>
        <v>4.4939676202278553E-2</v>
      </c>
    </row>
    <row r="177" spans="1:89" x14ac:dyDescent="0.25">
      <c r="A177" s="131" t="s">
        <v>29</v>
      </c>
      <c r="B177" s="197">
        <v>1865</v>
      </c>
      <c r="C177" s="181">
        <v>3139.1</v>
      </c>
      <c r="D177" s="182">
        <v>1321</v>
      </c>
      <c r="E177" s="183">
        <v>1275.4000000000001</v>
      </c>
      <c r="F177" s="180">
        <v>1521</v>
      </c>
      <c r="G177" s="184">
        <v>2534.9</v>
      </c>
      <c r="H177" s="182">
        <v>2514</v>
      </c>
      <c r="I177" s="183">
        <v>4057.5</v>
      </c>
      <c r="J177" s="180">
        <v>968</v>
      </c>
      <c r="K177" s="181">
        <v>284.10000000000002</v>
      </c>
      <c r="L177" s="182">
        <v>2895</v>
      </c>
      <c r="M177" s="180">
        <v>944.3</v>
      </c>
      <c r="N177" s="185">
        <v>3884</v>
      </c>
      <c r="O177" s="198">
        <v>2263.8000000000002</v>
      </c>
      <c r="P177" s="180">
        <v>2161</v>
      </c>
      <c r="Q177" s="181">
        <v>1461.5</v>
      </c>
      <c r="R177" s="182">
        <v>2029</v>
      </c>
      <c r="S177" s="183">
        <v>2619.9</v>
      </c>
      <c r="T177" s="180">
        <v>1428</v>
      </c>
      <c r="U177" s="184">
        <v>292.10000000000002</v>
      </c>
      <c r="V177" s="182">
        <v>3136</v>
      </c>
      <c r="W177" s="199">
        <v>1836.7</v>
      </c>
      <c r="X177" s="180">
        <v>2106</v>
      </c>
      <c r="Y177" s="184">
        <v>711.3</v>
      </c>
      <c r="Z177" s="182">
        <v>3415</v>
      </c>
      <c r="AA177" s="180">
        <v>4546.3999999999996</v>
      </c>
      <c r="AB177" s="162">
        <f t="shared" si="1603"/>
        <v>29243</v>
      </c>
      <c r="AC177" s="165">
        <f t="shared" si="1634"/>
        <v>25967</v>
      </c>
      <c r="BI177" s="131" t="s">
        <v>29</v>
      </c>
      <c r="BJ177" s="123">
        <f>B177/B188</f>
        <v>4.3639001333738915E-2</v>
      </c>
      <c r="BK177" s="124">
        <f t="shared" ref="BK177" si="1964">C177/C188</f>
        <v>7.8174768210106368E-2</v>
      </c>
      <c r="BL177" s="125">
        <f t="shared" ref="BL177" si="1965">D177/D188</f>
        <v>6.1570729433698436E-2</v>
      </c>
      <c r="BM177" s="126">
        <f t="shared" ref="BM177" si="1966">E177/E188</f>
        <v>6.5452791263381563E-2</v>
      </c>
      <c r="BN177" s="123">
        <f t="shared" ref="BN177" si="1967">F177/F188</f>
        <v>4.8968159428221886E-2</v>
      </c>
      <c r="BO177" s="124">
        <f t="shared" ref="BO177" si="1968">G177/G188</f>
        <v>8.6030592124241898E-2</v>
      </c>
      <c r="BP177" s="125">
        <f t="shared" ref="BP177" si="1969">H177/H188</f>
        <v>5.248215105841092E-2</v>
      </c>
      <c r="BQ177" s="126">
        <f t="shared" ref="BQ177" si="1970">I177/I188</f>
        <v>7.621020681468571E-2</v>
      </c>
      <c r="BR177" s="123">
        <f t="shared" ref="BR177" si="1971">J177/J188</f>
        <v>0.1104644528129636</v>
      </c>
      <c r="BS177" s="124">
        <f t="shared" ref="BS177" si="1972">K177/K188</f>
        <v>3.1082470843088766E-2</v>
      </c>
      <c r="BT177" s="125">
        <f t="shared" ref="BT177" si="1973">L177/L188</f>
        <v>9.5396579563054015E-2</v>
      </c>
      <c r="BU177" s="123">
        <f t="shared" ref="BU177" si="1974">M177/M188</f>
        <v>2.8920924563031566E-2</v>
      </c>
      <c r="BV177" s="127">
        <f t="shared" ref="BV177" si="1975">N177/N188</f>
        <v>7.9678332581134867E-2</v>
      </c>
      <c r="BW177" s="128">
        <f t="shared" ref="BW177" si="1976">O177/O188</f>
        <v>4.649166403108481E-2</v>
      </c>
      <c r="BX177" s="123">
        <f t="shared" ref="BX177" si="1977">P177/P188</f>
        <v>7.1258985688847851E-2</v>
      </c>
      <c r="BY177" s="124">
        <f t="shared" ref="BY177" si="1978">Q177/Q188</f>
        <v>4.9517530188244535E-2</v>
      </c>
      <c r="BZ177" s="125">
        <f t="shared" ref="BZ177" si="1979">R177/R188</f>
        <v>5.6879345144651268E-2</v>
      </c>
      <c r="CA177" s="126">
        <f t="shared" ref="CA177" si="1980">S177/S188</f>
        <v>7.1169147268711819E-2</v>
      </c>
      <c r="CB177" s="123">
        <f t="shared" ref="CB177" si="1981">T177/T188</f>
        <v>0.1199093122848266</v>
      </c>
      <c r="CC177" s="124">
        <f t="shared" ref="CC177" si="1982">U177/U188</f>
        <v>2.4170059246019917E-2</v>
      </c>
      <c r="CD177" s="125">
        <f t="shared" ref="CD177" si="1983">V177/V188</f>
        <v>8.8888888888888892E-2</v>
      </c>
      <c r="CE177" s="126">
        <f t="shared" ref="CE177" si="1984">W177/W188</f>
        <v>4.4249088131983555E-2</v>
      </c>
      <c r="CF177" s="123">
        <f t="shared" ref="CF177" si="1985">X177/X188</f>
        <v>7.4181049665375129E-2</v>
      </c>
      <c r="CG177" s="124">
        <f t="shared" ref="CG177" si="1986">Y177/Y188</f>
        <v>4.0596534483939462E-2</v>
      </c>
      <c r="CH177" s="125">
        <f t="shared" ref="CH177" si="1987">Z177/Z188</f>
        <v>5.5557363180842062E-2</v>
      </c>
      <c r="CI177" s="123">
        <f t="shared" ref="CI177" si="1988">AA177/AA188</f>
        <v>7.2472685653073521E-2</v>
      </c>
      <c r="CJ177" s="129">
        <f t="shared" ref="CJ177" si="1989">AB177/AB188</f>
        <v>6.7371491236153866E-2</v>
      </c>
      <c r="CK177" s="130">
        <f t="shared" ref="CK177" si="1990">AC177/AC188</f>
        <v>5.996929826891105E-2</v>
      </c>
    </row>
    <row r="178" spans="1:89" x14ac:dyDescent="0.25">
      <c r="A178" s="139" t="s">
        <v>30</v>
      </c>
      <c r="B178" s="280">
        <v>2123</v>
      </c>
      <c r="C178" s="267">
        <v>5017.1000000000004</v>
      </c>
      <c r="D178" s="268">
        <v>1841</v>
      </c>
      <c r="E178" s="269">
        <v>1703.4</v>
      </c>
      <c r="F178" s="266">
        <v>1767</v>
      </c>
      <c r="G178" s="270">
        <v>3343.8</v>
      </c>
      <c r="H178" s="268">
        <v>3121</v>
      </c>
      <c r="I178" s="269">
        <v>5613.5</v>
      </c>
      <c r="J178" s="266">
        <v>1514</v>
      </c>
      <c r="K178" s="267">
        <v>363.1</v>
      </c>
      <c r="L178" s="268">
        <v>4105</v>
      </c>
      <c r="M178" s="266">
        <v>1178.3</v>
      </c>
      <c r="N178" s="271">
        <v>4931</v>
      </c>
      <c r="O178" s="281">
        <v>3086.8</v>
      </c>
      <c r="P178" s="266">
        <v>2854</v>
      </c>
      <c r="Q178" s="267">
        <v>2142.6</v>
      </c>
      <c r="R178" s="268">
        <v>2468</v>
      </c>
      <c r="S178" s="269">
        <v>3543</v>
      </c>
      <c r="T178" s="266">
        <v>2104</v>
      </c>
      <c r="U178" s="270">
        <v>403.1</v>
      </c>
      <c r="V178" s="268">
        <v>3951</v>
      </c>
      <c r="W178" s="282">
        <v>2378.6</v>
      </c>
      <c r="X178" s="266">
        <v>2899</v>
      </c>
      <c r="Y178" s="270">
        <v>965.3</v>
      </c>
      <c r="Z178" s="268">
        <v>4243</v>
      </c>
      <c r="AA178" s="266">
        <v>5922.5</v>
      </c>
      <c r="AB178" s="286">
        <f t="shared" si="1603"/>
        <v>37921</v>
      </c>
      <c r="AC178" s="287">
        <f t="shared" si="1634"/>
        <v>35661.099999999991</v>
      </c>
      <c r="BI178" s="139" t="s">
        <v>30</v>
      </c>
      <c r="BJ178" s="123">
        <f>B178/B188</f>
        <v>4.9675924842642209E-2</v>
      </c>
      <c r="BK178" s="124">
        <f t="shared" ref="BK178" si="1991">C178/C188</f>
        <v>0.12494365569332762</v>
      </c>
      <c r="BL178" s="125">
        <f t="shared" ref="BL178" si="1992">D178/D188</f>
        <v>8.5807504078303426E-2</v>
      </c>
      <c r="BM178" s="126">
        <f t="shared" ref="BM178" si="1993">E178/E188</f>
        <v>8.7417504028574677E-2</v>
      </c>
      <c r="BN178" s="123">
        <f t="shared" ref="BN178" si="1994">F178/F188</f>
        <v>5.6888058980715368E-2</v>
      </c>
      <c r="BO178" s="124">
        <f t="shared" ref="BO178" si="1995">G178/G188</f>
        <v>0.11348340918578249</v>
      </c>
      <c r="BP178" s="125">
        <f t="shared" ref="BP178" si="1996">H178/H188</f>
        <v>6.5153855788902343E-2</v>
      </c>
      <c r="BQ178" s="126">
        <f t="shared" ref="BQ178" si="1997">I178/I188</f>
        <v>0.10543585852230147</v>
      </c>
      <c r="BR178" s="123">
        <f t="shared" ref="BR178" si="1998">J178/J188</f>
        <v>0.17277188177564762</v>
      </c>
      <c r="BS178" s="124">
        <f t="shared" ref="BS178" si="1999">K178/K188</f>
        <v>3.9725607754753714E-2</v>
      </c>
      <c r="BT178" s="125">
        <f t="shared" ref="BT178" si="2000">L178/L188</f>
        <v>0.13526872507990906</v>
      </c>
      <c r="BU178" s="123">
        <f t="shared" ref="BU178" si="2001">M178/M188</f>
        <v>3.6087605011776019E-2</v>
      </c>
      <c r="BV178" s="127">
        <f t="shared" ref="BV178" si="2002">N178/N188</f>
        <v>0.1011570180117343</v>
      </c>
      <c r="BW178" s="128">
        <f t="shared" ref="BW178" si="2003">O178/O188</f>
        <v>6.3393616278448889E-2</v>
      </c>
      <c r="BX178" s="123">
        <f t="shared" ref="BX178" si="2004">P178/P188</f>
        <v>9.4110664116599616E-2</v>
      </c>
      <c r="BY178" s="124">
        <f t="shared" ref="BY178" si="2005">Q178/Q188</f>
        <v>7.259408838955371E-2</v>
      </c>
      <c r="BZ178" s="125">
        <f t="shared" ref="BZ178" si="2006">R178/R188</f>
        <v>6.9185916124691632E-2</v>
      </c>
      <c r="CA178" s="126">
        <f t="shared" ref="CA178" si="2007">S178/S188</f>
        <v>9.6245005066241437E-2</v>
      </c>
      <c r="CB178" s="123">
        <f t="shared" ref="CB178" si="2008">T178/T188</f>
        <v>0.17667310437484254</v>
      </c>
      <c r="CC178" s="124">
        <f t="shared" ref="CC178" si="2009">U178/U188</f>
        <v>3.3354847251183255E-2</v>
      </c>
      <c r="CD178" s="125">
        <f t="shared" ref="CD178" si="2010">V178/V188</f>
        <v>0.11198979591836734</v>
      </c>
      <c r="CE178" s="126">
        <f t="shared" ref="CE178" si="2011">W178/W188</f>
        <v>5.7304339865375989E-2</v>
      </c>
      <c r="CF178" s="123">
        <f t="shared" ref="CF178" si="2012">X178/X188</f>
        <v>0.10211342021838675</v>
      </c>
      <c r="CG178" s="124">
        <f t="shared" ref="CG178" si="2013">Y178/Y188</f>
        <v>5.5093258452617408E-2</v>
      </c>
      <c r="CH178" s="125">
        <f t="shared" ref="CH178" si="2014">Z178/Z188</f>
        <v>6.9027786815904213E-2</v>
      </c>
      <c r="CI178" s="123">
        <f t="shared" ref="CI178" si="2015">AA178/AA188</f>
        <v>9.4408648772727422E-2</v>
      </c>
      <c r="CJ178" s="129">
        <f t="shared" ref="CJ178" si="2016">AB178/AB188</f>
        <v>8.7364303223547199E-2</v>
      </c>
      <c r="CK178" s="130">
        <f t="shared" ref="CK178" si="2017">AC178/AC188</f>
        <v>8.235726662677488E-2</v>
      </c>
    </row>
    <row r="179" spans="1:89" x14ac:dyDescent="0.25">
      <c r="A179" s="131" t="s">
        <v>31</v>
      </c>
      <c r="B179" s="283">
        <v>2374</v>
      </c>
      <c r="C179" s="274">
        <v>4747.3</v>
      </c>
      <c r="D179" s="275">
        <v>1412</v>
      </c>
      <c r="E179" s="276">
        <v>1728.5</v>
      </c>
      <c r="F179" s="273">
        <v>1583</v>
      </c>
      <c r="G179" s="277">
        <v>2843.9</v>
      </c>
      <c r="H179" s="275">
        <v>3158</v>
      </c>
      <c r="I179" s="276">
        <v>5409.7</v>
      </c>
      <c r="J179" s="273">
        <v>989</v>
      </c>
      <c r="K179" s="274">
        <v>334.1</v>
      </c>
      <c r="L179" s="275">
        <v>4243</v>
      </c>
      <c r="M179" s="273">
        <v>1061.3</v>
      </c>
      <c r="N179" s="278">
        <v>4538</v>
      </c>
      <c r="O179" s="284">
        <v>2791.8</v>
      </c>
      <c r="P179" s="273">
        <v>2898</v>
      </c>
      <c r="Q179" s="274">
        <v>2448.6999999999998</v>
      </c>
      <c r="R179" s="275">
        <v>2603</v>
      </c>
      <c r="S179" s="276">
        <v>3909.1</v>
      </c>
      <c r="T179" s="273">
        <v>1915</v>
      </c>
      <c r="U179" s="277">
        <v>400.1</v>
      </c>
      <c r="V179" s="275">
        <v>4657</v>
      </c>
      <c r="W179" s="285">
        <v>2422.6</v>
      </c>
      <c r="X179" s="273">
        <v>3038</v>
      </c>
      <c r="Y179" s="277">
        <v>1059.3</v>
      </c>
      <c r="Z179" s="275">
        <v>4323</v>
      </c>
      <c r="AA179" s="273">
        <v>6086.6</v>
      </c>
      <c r="AB179" s="286">
        <f t="shared" si="1603"/>
        <v>37731</v>
      </c>
      <c r="AC179" s="287">
        <f t="shared" si="1634"/>
        <v>35243</v>
      </c>
      <c r="BI179" s="131" t="s">
        <v>31</v>
      </c>
      <c r="BJ179" s="123">
        <f>B179/B188</f>
        <v>5.5549055853241922E-2</v>
      </c>
      <c r="BK179" s="124">
        <f t="shared" ref="BK179" si="2018">C179/C188</f>
        <v>0.11822467494627059</v>
      </c>
      <c r="BL179" s="125">
        <f t="shared" ref="BL179" si="2019">D179/D188</f>
        <v>6.5812164996504316E-2</v>
      </c>
      <c r="BM179" s="126">
        <f t="shared" ref="BM179" si="2020">E179/E188</f>
        <v>8.870562152952409E-2</v>
      </c>
      <c r="BN179" s="123">
        <f t="shared" ref="BN179" si="2021">F179/F188</f>
        <v>5.096423167315927E-2</v>
      </c>
      <c r="BO179" s="124">
        <f t="shared" ref="BO179" si="2022">G179/G188</f>
        <v>9.651757502944161E-2</v>
      </c>
      <c r="BP179" s="125">
        <f t="shared" ref="BP179" si="2023">H179/H188</f>
        <v>6.5926266126675293E-2</v>
      </c>
      <c r="BQ179" s="126">
        <f t="shared" ref="BQ179" si="2024">I179/I188</f>
        <v>0.10160797432049422</v>
      </c>
      <c r="BR179" s="123">
        <f t="shared" ref="BR179" si="2025">J179/J188</f>
        <v>0.11286089238845144</v>
      </c>
      <c r="BS179" s="124">
        <f t="shared" ref="BS179" si="2026">K179/K188</f>
        <v>3.6552810660598227E-2</v>
      </c>
      <c r="BT179" s="125">
        <f t="shared" ref="BT179" si="2027">L179/L188</f>
        <v>0.13981612680001318</v>
      </c>
      <c r="BU179" s="123">
        <f t="shared" ref="BU179" si="2028">M179/M188</f>
        <v>3.2504264787403793E-2</v>
      </c>
      <c r="BV179" s="127">
        <f t="shared" ref="BV179" si="2029">N179/N188</f>
        <v>9.3094818036351695E-2</v>
      </c>
      <c r="BW179" s="128">
        <f t="shared" ref="BW179" si="2030">O179/O188</f>
        <v>5.7335200831337828E-2</v>
      </c>
      <c r="BX179" s="123">
        <f t="shared" ref="BX179" si="2031">P179/P188</f>
        <v>9.5561564334234655E-2</v>
      </c>
      <c r="BY179" s="124">
        <f t="shared" ref="BY179" si="2032">Q179/Q188</f>
        <v>8.2965156463875742E-2</v>
      </c>
      <c r="BZ179" s="125">
        <f t="shared" ref="BZ179" si="2033">R179/R188</f>
        <v>7.2970396949988789E-2</v>
      </c>
      <c r="CA179" s="126">
        <f t="shared" ref="CA179" si="2034">S179/S188</f>
        <v>0.10619005060808479</v>
      </c>
      <c r="CB179" s="123">
        <f t="shared" ref="CB179" si="2035">T179/T188</f>
        <v>0.16080275421949786</v>
      </c>
      <c r="CC179" s="124">
        <f t="shared" ref="CC179" si="2036">U179/U188</f>
        <v>3.3106609737530192E-2</v>
      </c>
      <c r="CD179" s="125">
        <f t="shared" ref="CD179" si="2037">V179/V188</f>
        <v>0.13200113378684808</v>
      </c>
      <c r="CE179" s="126">
        <f t="shared" ref="CE179" si="2038">W179/W188</f>
        <v>5.8364371377221842E-2</v>
      </c>
      <c r="CF179" s="123">
        <f t="shared" ref="CF179" si="2039">X179/X188</f>
        <v>0.10700951039098273</v>
      </c>
      <c r="CG179" s="124">
        <f t="shared" ref="CG179" si="2040">Y179/Y188</f>
        <v>6.0458187795356493E-2</v>
      </c>
      <c r="CH179" s="125">
        <f t="shared" ref="CH179" si="2041">Z179/Z188</f>
        <v>7.0329277022190412E-2</v>
      </c>
      <c r="CI179" s="123">
        <f t="shared" ref="CI179" si="2042">AA179/AA188</f>
        <v>9.7024513570296789E-2</v>
      </c>
      <c r="CJ179" s="129">
        <f t="shared" ref="CJ179" si="2043">AB179/AB188</f>
        <v>8.6926571686602644E-2</v>
      </c>
      <c r="CK179" s="130">
        <f t="shared" ref="CK179" si="2044">AC179/AC188</f>
        <v>8.1391688639089313E-2</v>
      </c>
    </row>
    <row r="180" spans="1:89" x14ac:dyDescent="0.25">
      <c r="A180" s="139" t="s">
        <v>32</v>
      </c>
      <c r="B180" s="194">
        <v>2364</v>
      </c>
      <c r="C180" s="188">
        <v>4606.5</v>
      </c>
      <c r="D180" s="189">
        <v>1107</v>
      </c>
      <c r="E180" s="190">
        <v>1818</v>
      </c>
      <c r="F180" s="187">
        <v>1186</v>
      </c>
      <c r="G180" s="191">
        <v>3425.7</v>
      </c>
      <c r="H180" s="189">
        <v>2882</v>
      </c>
      <c r="I180" s="190">
        <v>6106.2</v>
      </c>
      <c r="J180" s="187">
        <v>665</v>
      </c>
      <c r="K180" s="188">
        <v>293.2</v>
      </c>
      <c r="L180" s="189">
        <v>2974</v>
      </c>
      <c r="M180" s="187">
        <v>1268.7</v>
      </c>
      <c r="N180" s="192">
        <v>4639</v>
      </c>
      <c r="O180" s="195">
        <v>3093.7</v>
      </c>
      <c r="P180" s="187">
        <v>1877</v>
      </c>
      <c r="Q180" s="188">
        <v>2476.3000000000002</v>
      </c>
      <c r="R180" s="189">
        <v>2152</v>
      </c>
      <c r="S180" s="190">
        <v>3203.9</v>
      </c>
      <c r="T180" s="187">
        <v>1130</v>
      </c>
      <c r="U180" s="191">
        <v>429.2</v>
      </c>
      <c r="V180" s="189">
        <v>4572</v>
      </c>
      <c r="W180" s="196">
        <v>2013.2</v>
      </c>
      <c r="X180" s="187">
        <v>2160</v>
      </c>
      <c r="Y180" s="191">
        <v>835.5</v>
      </c>
      <c r="Z180" s="189">
        <v>3576</v>
      </c>
      <c r="AA180" s="187">
        <v>5294.9</v>
      </c>
      <c r="AB180" s="162">
        <f t="shared" si="1603"/>
        <v>31284</v>
      </c>
      <c r="AC180" s="165">
        <f t="shared" si="1634"/>
        <v>34865.000000000007</v>
      </c>
      <c r="BI180" s="139" t="s">
        <v>32</v>
      </c>
      <c r="BJ180" s="123">
        <f>B180/B188</f>
        <v>5.5315066569951096E-2</v>
      </c>
      <c r="BK180" s="124">
        <f t="shared" ref="BK180" si="2045">C180/C188</f>
        <v>0.11471825356307701</v>
      </c>
      <c r="BL180" s="125">
        <f t="shared" ref="BL180" si="2046">D180/D188</f>
        <v>5.1596364483803309E-2</v>
      </c>
      <c r="BM180" s="126">
        <f t="shared" ref="BM180" si="2047">E180/E188</f>
        <v>9.3298709829722173E-2</v>
      </c>
      <c r="BN180" s="123">
        <f t="shared" ref="BN180" si="2048">F180/F188</f>
        <v>3.8182930362834426E-2</v>
      </c>
      <c r="BO180" s="124">
        <f t="shared" ref="BO180" si="2049">G180/G188</f>
        <v>0.11626296873250047</v>
      </c>
      <c r="BP180" s="125">
        <f t="shared" ref="BP180" si="2050">H180/H188</f>
        <v>6.0164502525990565E-2</v>
      </c>
      <c r="BQ180" s="126">
        <f t="shared" ref="BQ180" si="2051">I180/I188</f>
        <v>0.11469002214462942</v>
      </c>
      <c r="BR180" s="123">
        <f t="shared" ref="BR180" si="2052">J180/J188</f>
        <v>7.5887253223781814E-2</v>
      </c>
      <c r="BS180" s="124">
        <f t="shared" ref="BS180" si="2053">K180/K188</f>
        <v>3.2078072689875482E-2</v>
      </c>
      <c r="BT180" s="125">
        <f t="shared" ref="BT180" si="2054">L180/L188</f>
        <v>9.7999802286881738E-2</v>
      </c>
      <c r="BU180" s="123">
        <f t="shared" ref="BU180" si="2055">M180/M188</f>
        <v>3.8856271304795249E-2</v>
      </c>
      <c r="BV180" s="127">
        <f t="shared" ref="BV180" si="2056">N180/N188</f>
        <v>9.5166782915521275E-2</v>
      </c>
      <c r="BW180" s="128">
        <f t="shared" ref="BW180" si="2057">O180/O188</f>
        <v>6.3535321588906735E-2</v>
      </c>
      <c r="BX180" s="123">
        <f t="shared" ref="BX180" si="2058">P180/P188</f>
        <v>6.1894084284112645E-2</v>
      </c>
      <c r="BY180" s="124">
        <f t="shared" ref="BY180" si="2059">Q180/Q188</f>
        <v>8.3900280537221997E-2</v>
      </c>
      <c r="BZ180" s="125">
        <f t="shared" ref="BZ180" si="2060">R180/R188</f>
        <v>6.0327427674366448E-2</v>
      </c>
      <c r="CA180" s="126">
        <f t="shared" ref="CA180" si="2061">S180/S188</f>
        <v>8.7033410028713218E-2</v>
      </c>
      <c r="CB180" s="123">
        <f t="shared" ref="CB180" si="2062">T180/T188</f>
        <v>9.4886220505500038E-2</v>
      </c>
      <c r="CC180" s="124">
        <f t="shared" ref="CC180" si="2063">U180/U188</f>
        <v>3.5514513619964903E-2</v>
      </c>
      <c r="CD180" s="125">
        <f t="shared" ref="CD180" si="2064">V180/V188</f>
        <v>0.12959183673469388</v>
      </c>
      <c r="CE180" s="126">
        <f t="shared" ref="CE180" si="2065">W180/W188</f>
        <v>4.8501259992001576E-2</v>
      </c>
      <c r="CF180" s="123">
        <f t="shared" ref="CF180" si="2066">X180/X188</f>
        <v>7.6083127861923214E-2</v>
      </c>
      <c r="CG180" s="124">
        <f t="shared" ref="CG180" si="2067">Y180/Y188</f>
        <v>4.7685090062324506E-2</v>
      </c>
      <c r="CH180" s="125">
        <f t="shared" ref="CH180" si="2068">Z180/Z188</f>
        <v>5.8176612220993039E-2</v>
      </c>
      <c r="CI180" s="123">
        <f t="shared" ref="CI180" si="2069">AA180/AA188</f>
        <v>8.4404281027727207E-2</v>
      </c>
      <c r="CJ180" s="129">
        <f t="shared" ref="CJ180" si="2070">AB180/AB188</f>
        <v>7.207364948301602E-2</v>
      </c>
      <c r="CK180" s="130">
        <f t="shared" ref="CK180" si="2071">AC180/AC188</f>
        <v>8.05187193031765E-2</v>
      </c>
    </row>
    <row r="181" spans="1:89" x14ac:dyDescent="0.25">
      <c r="A181" s="131" t="s">
        <v>33</v>
      </c>
      <c r="B181" s="197">
        <v>2215</v>
      </c>
      <c r="C181" s="181">
        <v>2538.1999999999998</v>
      </c>
      <c r="D181" s="182">
        <v>744</v>
      </c>
      <c r="E181" s="183">
        <v>1250.5</v>
      </c>
      <c r="F181" s="180">
        <v>1049</v>
      </c>
      <c r="G181" s="184">
        <v>1900.8</v>
      </c>
      <c r="H181" s="182">
        <v>2283</v>
      </c>
      <c r="I181" s="183">
        <v>3483.5</v>
      </c>
      <c r="J181" s="180">
        <v>495</v>
      </c>
      <c r="K181" s="181">
        <v>203.1</v>
      </c>
      <c r="L181" s="182">
        <v>1954</v>
      </c>
      <c r="M181" s="180">
        <v>1179.5999999999999</v>
      </c>
      <c r="N181" s="185">
        <v>2867</v>
      </c>
      <c r="O181" s="198">
        <v>2720</v>
      </c>
      <c r="P181" s="180">
        <v>1270</v>
      </c>
      <c r="Q181" s="181">
        <v>1865.7</v>
      </c>
      <c r="R181" s="182">
        <v>1551</v>
      </c>
      <c r="S181" s="183">
        <v>2411.9</v>
      </c>
      <c r="T181" s="180">
        <v>676</v>
      </c>
      <c r="U181" s="184">
        <v>437.2</v>
      </c>
      <c r="V181" s="182">
        <v>2915</v>
      </c>
      <c r="W181" s="199">
        <v>2301.8000000000002</v>
      </c>
      <c r="X181" s="180">
        <v>1273</v>
      </c>
      <c r="Y181" s="184">
        <v>844.3</v>
      </c>
      <c r="Z181" s="182">
        <v>3133</v>
      </c>
      <c r="AA181" s="180">
        <v>3982.5</v>
      </c>
      <c r="AB181" s="162">
        <f t="shared" si="1603"/>
        <v>22425</v>
      </c>
      <c r="AC181" s="165">
        <f t="shared" si="1634"/>
        <v>25119.100000000002</v>
      </c>
      <c r="BI181" s="131" t="s">
        <v>33</v>
      </c>
      <c r="BJ181" s="123">
        <f>B181/B188</f>
        <v>5.1828626248917799E-2</v>
      </c>
      <c r="BK181" s="124">
        <f t="shared" ref="BK181" si="2072">C181/C188</f>
        <v>6.3210218429133186E-2</v>
      </c>
      <c r="BL181" s="125">
        <f t="shared" ref="BL181" si="2073">D181/D188</f>
        <v>3.4677231414588672E-2</v>
      </c>
      <c r="BM181" s="126">
        <f t="shared" ref="BM181" si="2074">E181/E188</f>
        <v>6.4174937646901867E-2</v>
      </c>
      <c r="BN181" s="123">
        <f t="shared" ref="BN181" si="2075">F181/F188</f>
        <v>3.3772254595795373E-2</v>
      </c>
      <c r="BO181" s="124">
        <f t="shared" ref="BO181" si="2076">G181/G188</f>
        <v>6.4510217172179959E-2</v>
      </c>
      <c r="BP181" s="125">
        <f t="shared" ref="BP181" si="2077">H181/H188</f>
        <v>4.7659805436098698E-2</v>
      </c>
      <c r="BQ181" s="126">
        <f t="shared" ref="BQ181" si="2078">I181/I188</f>
        <v>6.5429021673187343E-2</v>
      </c>
      <c r="BR181" s="123">
        <f t="shared" ref="BR181" si="2079">J181/J188</f>
        <v>5.6487504279356386E-2</v>
      </c>
      <c r="BS181" s="124">
        <f t="shared" ref="BS181" si="2080">K181/K188</f>
        <v>2.2220520338723435E-2</v>
      </c>
      <c r="BT181" s="125">
        <f t="shared" ref="BT181" si="2081">L181/L188</f>
        <v>6.4388572181764261E-2</v>
      </c>
      <c r="BU181" s="123">
        <f t="shared" ref="BU181" si="2082">M181/M188</f>
        <v>3.6127419903157931E-2</v>
      </c>
      <c r="BV181" s="127">
        <f t="shared" ref="BV181" si="2083">N181/N188</f>
        <v>5.8815082263160054E-2</v>
      </c>
      <c r="BW181" s="128">
        <f t="shared" ref="BW181" si="2084">O181/O188</f>
        <v>5.586064412251554E-2</v>
      </c>
      <c r="BX181" s="123">
        <f t="shared" ref="BX181" si="2085">P181/P188</f>
        <v>4.1878256281738441E-2</v>
      </c>
      <c r="BY181" s="124">
        <f t="shared" ref="BY181" si="2086">Q181/Q188</f>
        <v>6.3212354479786403E-2</v>
      </c>
      <c r="BZ181" s="125">
        <f t="shared" ref="BZ181" si="2087">R181/R188</f>
        <v>4.3479479703969502E-2</v>
      </c>
      <c r="CA181" s="126">
        <f t="shared" ref="CA181" si="2088">S181/S188</f>
        <v>6.5518861902135975E-2</v>
      </c>
      <c r="CB181" s="123">
        <f t="shared" ref="CB181" si="2089">T181/T188</f>
        <v>5.6763792090015953E-2</v>
      </c>
      <c r="CC181" s="124">
        <f t="shared" ref="CC181" si="2090">U181/U188</f>
        <v>3.6176480323039738E-2</v>
      </c>
      <c r="CD181" s="125">
        <f t="shared" ref="CD181" si="2091">V181/V188</f>
        <v>8.2624716553287986E-2</v>
      </c>
      <c r="CE181" s="126">
        <f t="shared" ref="CE181" si="2092">W181/W188</f>
        <v>5.5454103044699603E-2</v>
      </c>
      <c r="CF181" s="123">
        <f t="shared" ref="CF181" si="2093">X181/X188</f>
        <v>4.483973230010567E-2</v>
      </c>
      <c r="CG181" s="124">
        <f t="shared" ref="CG181" si="2094">Y181/Y188</f>
        <v>4.8187338766751138E-2</v>
      </c>
      <c r="CH181" s="125">
        <f t="shared" ref="CH181" si="2095">Z181/Z188</f>
        <v>5.0969610203683215E-2</v>
      </c>
      <c r="CI181" s="123">
        <f t="shared" ref="CI181" si="2096">AA181/AA188</f>
        <v>6.3483738917245583E-2</v>
      </c>
      <c r="CJ181" s="129">
        <f t="shared" ref="CJ181" si="2097">AB181/AB188</f>
        <v>5.1663840610428148E-2</v>
      </c>
      <c r="CK181" s="130">
        <f t="shared" ref="CK181" si="2098">AC181/AC188</f>
        <v>5.8011121814094957E-2</v>
      </c>
    </row>
    <row r="182" spans="1:89" x14ac:dyDescent="0.25">
      <c r="A182" s="139" t="s">
        <v>34</v>
      </c>
      <c r="B182" s="194">
        <v>844</v>
      </c>
      <c r="C182" s="188">
        <v>2356.1999999999998</v>
      </c>
      <c r="D182" s="189">
        <v>344</v>
      </c>
      <c r="E182" s="190">
        <v>1111.5999999999999</v>
      </c>
      <c r="F182" s="187">
        <v>485</v>
      </c>
      <c r="G182" s="191">
        <v>1982</v>
      </c>
      <c r="H182" s="189">
        <v>1177</v>
      </c>
      <c r="I182" s="190">
        <v>2927.5</v>
      </c>
      <c r="J182" s="187">
        <v>390</v>
      </c>
      <c r="K182" s="188">
        <v>132.1</v>
      </c>
      <c r="L182" s="189">
        <v>1250</v>
      </c>
      <c r="M182" s="187">
        <v>878.5</v>
      </c>
      <c r="N182" s="192">
        <v>2118</v>
      </c>
      <c r="O182" s="195">
        <v>2113.1999999999998</v>
      </c>
      <c r="P182" s="187">
        <v>907</v>
      </c>
      <c r="Q182" s="188">
        <v>1473.9</v>
      </c>
      <c r="R182" s="189">
        <v>1139</v>
      </c>
      <c r="S182" s="190">
        <v>1987.2</v>
      </c>
      <c r="T182" s="187">
        <v>449</v>
      </c>
      <c r="U182" s="191">
        <v>291.2</v>
      </c>
      <c r="V182" s="189">
        <v>2666</v>
      </c>
      <c r="W182" s="196">
        <v>1377.8</v>
      </c>
      <c r="X182" s="187">
        <v>776</v>
      </c>
      <c r="Y182" s="191">
        <v>586.29999999999995</v>
      </c>
      <c r="Z182" s="189">
        <v>1977</v>
      </c>
      <c r="AA182" s="187">
        <v>3010.5</v>
      </c>
      <c r="AB182" s="162">
        <f t="shared" si="1603"/>
        <v>14522</v>
      </c>
      <c r="AC182" s="165">
        <f t="shared" si="1634"/>
        <v>20228</v>
      </c>
      <c r="BI182" s="139" t="s">
        <v>34</v>
      </c>
      <c r="BJ182" s="123">
        <f>B182/B188</f>
        <v>1.9748695509745652E-2</v>
      </c>
      <c r="BK182" s="124">
        <f t="shared" ref="BK182" si="2099">C182/C188</f>
        <v>5.8677770334380118E-2</v>
      </c>
      <c r="BL182" s="125">
        <f t="shared" ref="BL182" si="2100">D182/D188</f>
        <v>1.6033558611046377E-2</v>
      </c>
      <c r="BM182" s="126">
        <f t="shared" ref="BM182" si="2101">E182/E188</f>
        <v>5.7046669882683809E-2</v>
      </c>
      <c r="BN182" s="123">
        <f t="shared" ref="BN182" si="2102">F182/F188</f>
        <v>1.5614436109590806E-2</v>
      </c>
      <c r="BO182" s="124">
        <f t="shared" ref="BO182" si="2103">G182/G188</f>
        <v>6.7266019799695223E-2</v>
      </c>
      <c r="BP182" s="125">
        <f t="shared" ref="BP182" si="2104">H182/H188</f>
        <v>2.4570999123209886E-2</v>
      </c>
      <c r="BQ182" s="126">
        <f t="shared" ref="BQ182" si="2105">I182/I188</f>
        <v>5.4985922476892768E-2</v>
      </c>
      <c r="BR182" s="123">
        <f t="shared" ref="BR182" si="2106">J182/J188</f>
        <v>4.4505306401917154E-2</v>
      </c>
      <c r="BS182" s="124">
        <f t="shared" ref="BS182" si="2107">K182/K188</f>
        <v>1.4452637797859998E-2</v>
      </c>
      <c r="BT182" s="125">
        <f t="shared" ref="BT182" si="2108">L182/L188</f>
        <v>4.1190232971957688E-2</v>
      </c>
      <c r="BU182" s="123">
        <f t="shared" ref="BU182" si="2109">M182/M188</f>
        <v>2.6905678522316248E-2</v>
      </c>
      <c r="BV182" s="127">
        <f t="shared" ref="BV182" si="2110">N182/N188</f>
        <v>4.3449718951298566E-2</v>
      </c>
      <c r="BW182" s="128">
        <f t="shared" ref="BW182" si="2111">O182/O188</f>
        <v>4.3398791602830819E-2</v>
      </c>
      <c r="BX182" s="123">
        <f t="shared" ref="BX182" si="2112">P182/P188</f>
        <v>2.9908329486249424E-2</v>
      </c>
      <c r="BY182" s="124">
        <f t="shared" ref="BY182" si="2113">Q182/Q188</f>
        <v>4.9937658395110246E-2</v>
      </c>
      <c r="BZ182" s="125">
        <f t="shared" ref="BZ182" si="2114">R182/R188</f>
        <v>3.1929804888988562E-2</v>
      </c>
      <c r="CA182" s="126">
        <f t="shared" ref="CA182" si="2115">S182/S188</f>
        <v>5.3981957117593841E-2</v>
      </c>
      <c r="CB182" s="123">
        <f t="shared" ref="CB182" si="2116">T182/T188</f>
        <v>3.7702577882273908E-2</v>
      </c>
      <c r="CC182" s="124">
        <f t="shared" ref="CC182" si="2117">U182/U188</f>
        <v>2.4095587991923996E-2</v>
      </c>
      <c r="CD182" s="125">
        <f t="shared" ref="CD182" si="2118">V182/V188</f>
        <v>7.5566893424036274E-2</v>
      </c>
      <c r="CE182" s="126">
        <f t="shared" ref="CE182" si="2119">W182/W188</f>
        <v>3.3193441295936703E-2</v>
      </c>
      <c r="CF182" s="123">
        <f t="shared" ref="CF182" si="2120">X182/X188</f>
        <v>2.7333568157802041E-2</v>
      </c>
      <c r="CG182" s="124">
        <f t="shared" ref="CG182" si="2121">Y182/Y188</f>
        <v>3.3462319932424725E-2</v>
      </c>
      <c r="CH182" s="125">
        <f t="shared" ref="CH182" si="2122">Z182/Z188</f>
        <v>3.2163076722847662E-2</v>
      </c>
      <c r="CI182" s="123">
        <f t="shared" ref="CI182" si="2123">AA182/AA188</f>
        <v>4.7989402639138187E-2</v>
      </c>
      <c r="CJ182" s="129">
        <f t="shared" ref="CJ182" si="2124">AB182/AB188</f>
        <v>3.3456512523729658E-2</v>
      </c>
      <c r="CK182" s="130">
        <f t="shared" ref="CK182" si="2125">AC182/AC188</f>
        <v>4.6715406684774238E-2</v>
      </c>
    </row>
    <row r="183" spans="1:89" x14ac:dyDescent="0.25">
      <c r="A183" s="131" t="s">
        <v>35</v>
      </c>
      <c r="B183" s="197">
        <v>0</v>
      </c>
      <c r="C183" s="181">
        <v>949.2</v>
      </c>
      <c r="D183" s="182">
        <v>10</v>
      </c>
      <c r="E183" s="183">
        <v>570.1</v>
      </c>
      <c r="F183" s="180">
        <v>14</v>
      </c>
      <c r="G183" s="184">
        <v>776.2</v>
      </c>
      <c r="H183" s="182">
        <v>85</v>
      </c>
      <c r="I183" s="183">
        <v>925.2</v>
      </c>
      <c r="J183" s="180">
        <v>63</v>
      </c>
      <c r="K183" s="181">
        <v>33</v>
      </c>
      <c r="L183" s="182">
        <v>700</v>
      </c>
      <c r="M183" s="180">
        <v>128</v>
      </c>
      <c r="N183" s="185">
        <v>467</v>
      </c>
      <c r="O183" s="198">
        <v>300.10000000000002</v>
      </c>
      <c r="P183" s="180">
        <v>163</v>
      </c>
      <c r="Q183" s="181">
        <v>175</v>
      </c>
      <c r="R183" s="182">
        <v>159</v>
      </c>
      <c r="S183" s="183">
        <v>122</v>
      </c>
      <c r="T183" s="180">
        <v>40</v>
      </c>
      <c r="U183" s="184">
        <v>9</v>
      </c>
      <c r="V183" s="182">
        <v>145</v>
      </c>
      <c r="W183" s="199">
        <v>41</v>
      </c>
      <c r="X183" s="180">
        <v>83</v>
      </c>
      <c r="Y183" s="184">
        <v>17</v>
      </c>
      <c r="Z183" s="182">
        <v>69</v>
      </c>
      <c r="AA183" s="180">
        <v>76</v>
      </c>
      <c r="AB183" s="162">
        <f t="shared" si="1603"/>
        <v>1998</v>
      </c>
      <c r="AC183" s="165">
        <f t="shared" si="1634"/>
        <v>4121.7999999999993</v>
      </c>
      <c r="BI183" s="131" t="s">
        <v>35</v>
      </c>
      <c r="BJ183" s="123">
        <f>B183/B188</f>
        <v>0</v>
      </c>
      <c r="BK183" s="124">
        <f t="shared" ref="BK183" si="2126">C183/C188</f>
        <v>2.3638460063404469E-2</v>
      </c>
      <c r="BL183" s="125">
        <f t="shared" ref="BL183" si="2127">D183/D188</f>
        <v>4.6609182008855747E-4</v>
      </c>
      <c r="BM183" s="126">
        <f t="shared" ref="BM183" si="2128">E183/E188</f>
        <v>2.9257202680926631E-2</v>
      </c>
      <c r="BN183" s="123">
        <f t="shared" ref="BN183" si="2129">F183/F188</f>
        <v>4.5072599079231193E-4</v>
      </c>
      <c r="BO183" s="124">
        <f t="shared" ref="BO183" si="2130">G183/G188</f>
        <v>2.6343029550213642E-2</v>
      </c>
      <c r="BP183" s="125">
        <f t="shared" ref="BP183" si="2131">H183/H188</f>
        <v>1.7744561813702977E-3</v>
      </c>
      <c r="BQ183" s="126">
        <f t="shared" ref="BQ183" si="2132">I183/I188</f>
        <v>1.7377617583474361E-2</v>
      </c>
      <c r="BR183" s="123">
        <f t="shared" ref="BR183" si="2133">J183/J188</f>
        <v>7.1893187264635396E-3</v>
      </c>
      <c r="BS183" s="124">
        <f t="shared" ref="BS183" si="2134">K183/K188</f>
        <v>3.610424279556245E-3</v>
      </c>
      <c r="BT183" s="125">
        <f t="shared" ref="BT183" si="2135">L183/L188</f>
        <v>2.3066530464296305E-2</v>
      </c>
      <c r="BU183" s="123">
        <f t="shared" ref="BU183" si="2136">M183/M188</f>
        <v>3.9202354591422652E-3</v>
      </c>
      <c r="BV183" s="127">
        <f t="shared" ref="BV183" si="2137">N183/N188</f>
        <v>9.5802732531900057E-3</v>
      </c>
      <c r="BW183" s="128">
        <f t="shared" ref="BW183" si="2138">O183/O188</f>
        <v>6.163154154840777E-3</v>
      </c>
      <c r="BX183" s="123">
        <f t="shared" ref="BX183" si="2139">P183/P188</f>
        <v>5.3749258062388708E-3</v>
      </c>
      <c r="BY183" s="124">
        <f t="shared" ref="BY183" si="2140">Q183/Q188</f>
        <v>5.9292287259273312E-3</v>
      </c>
      <c r="BZ183" s="125">
        <f t="shared" ref="BZ183" si="2141">R183/R188</f>
        <v>4.4572774164610895E-3</v>
      </c>
      <c r="CA183" s="126">
        <f t="shared" ref="CA183" si="2142">S183/S188</f>
        <v>3.3141096861646784E-3</v>
      </c>
      <c r="CB183" s="123">
        <f t="shared" ref="CB183" si="2143">T183/T188</f>
        <v>3.3588042656814174E-3</v>
      </c>
      <c r="CC183" s="124">
        <f t="shared" ref="CC183" si="2144">U183/U188</f>
        <v>7.4471254095918947E-4</v>
      </c>
      <c r="CD183" s="125">
        <f t="shared" ref="CD183" si="2145">V183/V188</f>
        <v>4.1099773242630382E-3</v>
      </c>
      <c r="CE183" s="126">
        <f t="shared" ref="CE183" si="2146">W183/W188</f>
        <v>9.8775663603818025E-4</v>
      </c>
      <c r="CF183" s="123">
        <f t="shared" ref="CF183" si="2147">X183/X188</f>
        <v>2.9235646354350124E-3</v>
      </c>
      <c r="CG183" s="124">
        <f t="shared" ref="CG183" si="2148">Y183/Y188</f>
        <v>9.7025317900600427E-4</v>
      </c>
      <c r="CH183" s="125">
        <f t="shared" ref="CH183" si="2149">Z183/Z188</f>
        <v>1.1225353029218456E-3</v>
      </c>
      <c r="CI183" s="123">
        <f t="shared" ref="CI183" si="2150">AA183/AA188</f>
        <v>1.2114913139260927E-3</v>
      </c>
      <c r="CJ183" s="129">
        <f t="shared" ref="CJ183" si="2151">AB183/AB188</f>
        <v>4.6030926885010232E-3</v>
      </c>
      <c r="CK183" s="130">
        <f t="shared" ref="CK183" si="2152">AC183/AC188</f>
        <v>9.5190608697499728E-3</v>
      </c>
    </row>
    <row r="184" spans="1:89" x14ac:dyDescent="0.25">
      <c r="A184" s="139" t="s">
        <v>36</v>
      </c>
      <c r="B184" s="194">
        <v>0</v>
      </c>
      <c r="C184" s="188">
        <v>0</v>
      </c>
      <c r="D184" s="189">
        <v>0</v>
      </c>
      <c r="E184" s="190">
        <v>0</v>
      </c>
      <c r="F184" s="187">
        <v>0</v>
      </c>
      <c r="G184" s="191">
        <v>0</v>
      </c>
      <c r="H184" s="189">
        <v>0</v>
      </c>
      <c r="I184" s="190">
        <v>0</v>
      </c>
      <c r="J184" s="187">
        <v>0</v>
      </c>
      <c r="K184" s="191">
        <v>0</v>
      </c>
      <c r="L184" s="189">
        <v>0</v>
      </c>
      <c r="M184" s="187">
        <v>0</v>
      </c>
      <c r="N184" s="192">
        <v>0</v>
      </c>
      <c r="O184" s="195">
        <v>0</v>
      </c>
      <c r="P184" s="187">
        <v>0</v>
      </c>
      <c r="Q184" s="191">
        <v>0</v>
      </c>
      <c r="R184" s="189">
        <v>0</v>
      </c>
      <c r="S184" s="190">
        <v>0</v>
      </c>
      <c r="T184" s="187">
        <v>0</v>
      </c>
      <c r="U184" s="191">
        <v>0</v>
      </c>
      <c r="V184" s="189">
        <v>0</v>
      </c>
      <c r="W184" s="190">
        <v>0</v>
      </c>
      <c r="X184" s="187">
        <v>0</v>
      </c>
      <c r="Y184" s="191">
        <v>0</v>
      </c>
      <c r="Z184" s="189">
        <v>0</v>
      </c>
      <c r="AA184" s="187">
        <v>0</v>
      </c>
      <c r="AB184" s="162">
        <f t="shared" si="1603"/>
        <v>0</v>
      </c>
      <c r="AC184" s="165">
        <f t="shared" si="1634"/>
        <v>0</v>
      </c>
      <c r="BI184" s="139" t="s">
        <v>36</v>
      </c>
      <c r="BJ184" s="123">
        <f>B184/B188</f>
        <v>0</v>
      </c>
      <c r="BK184" s="124">
        <f t="shared" ref="BK184" si="2153">C184/C188</f>
        <v>0</v>
      </c>
      <c r="BL184" s="125">
        <f t="shared" ref="BL184" si="2154">D184/D188</f>
        <v>0</v>
      </c>
      <c r="BM184" s="126">
        <f t="shared" ref="BM184" si="2155">E184/E188</f>
        <v>0</v>
      </c>
      <c r="BN184" s="123">
        <f t="shared" ref="BN184" si="2156">F184/F188</f>
        <v>0</v>
      </c>
      <c r="BO184" s="124">
        <f t="shared" ref="BO184" si="2157">G184/G188</f>
        <v>0</v>
      </c>
      <c r="BP184" s="125">
        <f t="shared" ref="BP184" si="2158">H184/H188</f>
        <v>0</v>
      </c>
      <c r="BQ184" s="126">
        <f t="shared" ref="BQ184" si="2159">I184/I188</f>
        <v>0</v>
      </c>
      <c r="BR184" s="123">
        <f t="shared" ref="BR184" si="2160">J184/J188</f>
        <v>0</v>
      </c>
      <c r="BS184" s="124">
        <f t="shared" ref="BS184" si="2161">K184/K188</f>
        <v>0</v>
      </c>
      <c r="BT184" s="125">
        <f t="shared" ref="BT184" si="2162">L184/L188</f>
        <v>0</v>
      </c>
      <c r="BU184" s="123">
        <f t="shared" ref="BU184" si="2163">M184/M188</f>
        <v>0</v>
      </c>
      <c r="BV184" s="127">
        <f t="shared" ref="BV184" si="2164">N184/N188</f>
        <v>0</v>
      </c>
      <c r="BW184" s="128">
        <f t="shared" ref="BW184" si="2165">O184/O188</f>
        <v>0</v>
      </c>
      <c r="BX184" s="123">
        <f t="shared" ref="BX184" si="2166">P184/P188</f>
        <v>0</v>
      </c>
      <c r="BY184" s="124">
        <f t="shared" ref="BY184" si="2167">Q184/Q188</f>
        <v>0</v>
      </c>
      <c r="BZ184" s="125">
        <f t="shared" ref="BZ184" si="2168">R184/R188</f>
        <v>0</v>
      </c>
      <c r="CA184" s="126">
        <f t="shared" ref="CA184" si="2169">S184/S188</f>
        <v>0</v>
      </c>
      <c r="CB184" s="123">
        <f t="shared" ref="CB184" si="2170">T184/T188</f>
        <v>0</v>
      </c>
      <c r="CC184" s="124">
        <f t="shared" ref="CC184" si="2171">U184/U188</f>
        <v>0</v>
      </c>
      <c r="CD184" s="125">
        <f t="shared" ref="CD184" si="2172">V184/V188</f>
        <v>0</v>
      </c>
      <c r="CE184" s="126">
        <f t="shared" ref="CE184" si="2173">W184/W188</f>
        <v>0</v>
      </c>
      <c r="CF184" s="123">
        <f t="shared" ref="CF184" si="2174">X184/X188</f>
        <v>0</v>
      </c>
      <c r="CG184" s="124">
        <f t="shared" ref="CG184" si="2175">Y184/Y188</f>
        <v>0</v>
      </c>
      <c r="CH184" s="125">
        <f t="shared" ref="CH184" si="2176">Z184/Z188</f>
        <v>0</v>
      </c>
      <c r="CI184" s="123">
        <f t="shared" ref="CI184" si="2177">AA184/AA188</f>
        <v>0</v>
      </c>
      <c r="CJ184" s="129">
        <f t="shared" ref="CJ184" si="2178">AB184/AB188</f>
        <v>0</v>
      </c>
      <c r="CK184" s="130">
        <f t="shared" ref="CK184" si="2179">AC184/AC188</f>
        <v>0</v>
      </c>
    </row>
    <row r="185" spans="1:89" x14ac:dyDescent="0.25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2">
        <f t="shared" si="1603"/>
        <v>0</v>
      </c>
      <c r="AC185" s="165">
        <f t="shared" si="1634"/>
        <v>0</v>
      </c>
      <c r="BI185" s="131" t="s">
        <v>37</v>
      </c>
      <c r="BJ185" s="123">
        <f>B185/B188</f>
        <v>0</v>
      </c>
      <c r="BK185" s="124">
        <f t="shared" ref="BK185" si="2180">C185/C188</f>
        <v>0</v>
      </c>
      <c r="BL185" s="125">
        <f t="shared" ref="BL185" si="2181">D185/D188</f>
        <v>0</v>
      </c>
      <c r="BM185" s="126">
        <f t="shared" ref="BM185" si="2182">E185/E188</f>
        <v>0</v>
      </c>
      <c r="BN185" s="123">
        <f t="shared" ref="BN185" si="2183">F185/F188</f>
        <v>0</v>
      </c>
      <c r="BO185" s="124">
        <f t="shared" ref="BO185" si="2184">G185/G188</f>
        <v>0</v>
      </c>
      <c r="BP185" s="125">
        <f t="shared" ref="BP185" si="2185">H185/H188</f>
        <v>0</v>
      </c>
      <c r="BQ185" s="126">
        <f t="shared" ref="BQ185" si="2186">I185/I188</f>
        <v>0</v>
      </c>
      <c r="BR185" s="123">
        <f t="shared" ref="BR185" si="2187">J185/J188</f>
        <v>0</v>
      </c>
      <c r="BS185" s="124">
        <f t="shared" ref="BS185" si="2188">K185/K188</f>
        <v>0</v>
      </c>
      <c r="BT185" s="125">
        <f t="shared" ref="BT185" si="2189">L185/L188</f>
        <v>0</v>
      </c>
      <c r="BU185" s="123">
        <f t="shared" ref="BU185" si="2190">M185/M188</f>
        <v>0</v>
      </c>
      <c r="BV185" s="127">
        <f t="shared" ref="BV185" si="2191">N185/N188</f>
        <v>0</v>
      </c>
      <c r="BW185" s="128">
        <f t="shared" ref="BW185" si="2192">O185/O188</f>
        <v>0</v>
      </c>
      <c r="BX185" s="123">
        <f t="shared" ref="BX185" si="2193">P185/P188</f>
        <v>0</v>
      </c>
      <c r="BY185" s="124">
        <f t="shared" ref="BY185" si="2194">Q185/Q188</f>
        <v>0</v>
      </c>
      <c r="BZ185" s="125">
        <f t="shared" ref="BZ185" si="2195">R185/R188</f>
        <v>0</v>
      </c>
      <c r="CA185" s="126">
        <f t="shared" ref="CA185" si="2196">S185/S188</f>
        <v>0</v>
      </c>
      <c r="CB185" s="123">
        <f t="shared" ref="CB185" si="2197">T185/T188</f>
        <v>0</v>
      </c>
      <c r="CC185" s="124">
        <f t="shared" ref="CC185" si="2198">U185/U188</f>
        <v>0</v>
      </c>
      <c r="CD185" s="125">
        <f t="shared" ref="CD185" si="2199">V185/V188</f>
        <v>0</v>
      </c>
      <c r="CE185" s="126">
        <f t="shared" ref="CE185" si="2200">W185/W188</f>
        <v>0</v>
      </c>
      <c r="CF185" s="123">
        <f t="shared" ref="CF185" si="2201">X185/X188</f>
        <v>0</v>
      </c>
      <c r="CG185" s="124">
        <f t="shared" ref="CG185" si="2202">Y185/Y188</f>
        <v>0</v>
      </c>
      <c r="CH185" s="125">
        <f t="shared" ref="CH185" si="2203">Z185/Z188</f>
        <v>0</v>
      </c>
      <c r="CI185" s="123">
        <f t="shared" ref="CI185" si="2204">AA185/AA188</f>
        <v>0</v>
      </c>
      <c r="CJ185" s="129">
        <f t="shared" ref="CJ185" si="2205">AB185/AB188</f>
        <v>0</v>
      </c>
      <c r="CK185" s="130">
        <f t="shared" ref="CK185" si="2206">AC185/AC188</f>
        <v>0</v>
      </c>
    </row>
    <row r="186" spans="1:89" x14ac:dyDescent="0.25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2">
        <f t="shared" si="1603"/>
        <v>0</v>
      </c>
      <c r="AC186" s="165">
        <f t="shared" si="1634"/>
        <v>0</v>
      </c>
      <c r="BI186" s="139" t="s">
        <v>38</v>
      </c>
      <c r="BJ186" s="123">
        <f>B186/B188</f>
        <v>0</v>
      </c>
      <c r="BK186" s="124">
        <f t="shared" ref="BK186" si="2207">C186/C188</f>
        <v>0</v>
      </c>
      <c r="BL186" s="125">
        <f t="shared" ref="BL186" si="2208">D186/D188</f>
        <v>0</v>
      </c>
      <c r="BM186" s="126">
        <f t="shared" ref="BM186" si="2209">E186/E188</f>
        <v>0</v>
      </c>
      <c r="BN186" s="123">
        <f t="shared" ref="BN186" si="2210">F186/F188</f>
        <v>0</v>
      </c>
      <c r="BO186" s="124">
        <f t="shared" ref="BO186" si="2211">G186/G188</f>
        <v>0</v>
      </c>
      <c r="BP186" s="125">
        <f t="shared" ref="BP186" si="2212">H186/H188</f>
        <v>0</v>
      </c>
      <c r="BQ186" s="126">
        <f t="shared" ref="BQ186" si="2213">I186/I188</f>
        <v>0</v>
      </c>
      <c r="BR186" s="123">
        <f t="shared" ref="BR186" si="2214">J186/J188</f>
        <v>0</v>
      </c>
      <c r="BS186" s="124">
        <f t="shared" ref="BS186" si="2215">K186/K188</f>
        <v>0</v>
      </c>
      <c r="BT186" s="125">
        <f t="shared" ref="BT186" si="2216">L186/L188</f>
        <v>0</v>
      </c>
      <c r="BU186" s="123">
        <f t="shared" ref="BU186" si="2217">M186/M188</f>
        <v>0</v>
      </c>
      <c r="BV186" s="127">
        <f t="shared" ref="BV186" si="2218">N186/N188</f>
        <v>0</v>
      </c>
      <c r="BW186" s="128">
        <f t="shared" ref="BW186" si="2219">O186/O188</f>
        <v>0</v>
      </c>
      <c r="BX186" s="123">
        <f t="shared" ref="BX186" si="2220">P186/P188</f>
        <v>0</v>
      </c>
      <c r="BY186" s="124">
        <f t="shared" ref="BY186" si="2221">Q186/Q188</f>
        <v>0</v>
      </c>
      <c r="BZ186" s="125">
        <f t="shared" ref="BZ186" si="2222">R186/R188</f>
        <v>0</v>
      </c>
      <c r="CA186" s="126">
        <f t="shared" ref="CA186" si="2223">S186/S188</f>
        <v>0</v>
      </c>
      <c r="CB186" s="123">
        <f t="shared" ref="CB186" si="2224">T186/T188</f>
        <v>0</v>
      </c>
      <c r="CC186" s="124">
        <f t="shared" ref="CC186" si="2225">U186/U188</f>
        <v>0</v>
      </c>
      <c r="CD186" s="125">
        <f t="shared" ref="CD186" si="2226">V186/V188</f>
        <v>0</v>
      </c>
      <c r="CE186" s="126">
        <f t="shared" ref="CE186" si="2227">W186/W188</f>
        <v>0</v>
      </c>
      <c r="CF186" s="123">
        <f t="shared" ref="CF186" si="2228">X186/X188</f>
        <v>0</v>
      </c>
      <c r="CG186" s="124">
        <f t="shared" ref="CG186" si="2229">Y186/Y188</f>
        <v>0</v>
      </c>
      <c r="CH186" s="125">
        <f t="shared" ref="CH186" si="2230">Z186/Z188</f>
        <v>0</v>
      </c>
      <c r="CI186" s="123">
        <f t="shared" ref="CI186" si="2231">AA186/AA188</f>
        <v>0</v>
      </c>
      <c r="CJ186" s="129">
        <f t="shared" ref="CJ186" si="2232">AB186/AB188</f>
        <v>0</v>
      </c>
      <c r="CK186" s="130">
        <f t="shared" ref="CK186" si="2233">AC186/AC188</f>
        <v>0</v>
      </c>
    </row>
    <row r="187" spans="1:89" ht="13.8" thickBot="1" x14ac:dyDescent="0.3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2">
        <f t="shared" si="1603"/>
        <v>0</v>
      </c>
      <c r="AC187" s="165">
        <f t="shared" si="1634"/>
        <v>0</v>
      </c>
      <c r="BI187" s="131" t="s">
        <v>39</v>
      </c>
      <c r="BJ187" s="123">
        <f>B187/B188</f>
        <v>0</v>
      </c>
      <c r="BK187" s="124">
        <f t="shared" ref="BK187" si="2234">C187/C188</f>
        <v>0</v>
      </c>
      <c r="BL187" s="125">
        <f t="shared" ref="BL187" si="2235">D187/D188</f>
        <v>0</v>
      </c>
      <c r="BM187" s="126">
        <f t="shared" ref="BM187" si="2236">E187/E188</f>
        <v>0</v>
      </c>
      <c r="BN187" s="123">
        <f t="shared" ref="BN187" si="2237">F187/F188</f>
        <v>0</v>
      </c>
      <c r="BO187" s="124">
        <f t="shared" ref="BO187" si="2238">G187/G188</f>
        <v>0</v>
      </c>
      <c r="BP187" s="125">
        <f t="shared" ref="BP187" si="2239">H187/H188</f>
        <v>0</v>
      </c>
      <c r="BQ187" s="126">
        <f t="shared" ref="BQ187" si="2240">I187/I188</f>
        <v>0</v>
      </c>
      <c r="BR187" s="123">
        <f t="shared" ref="BR187" si="2241">J187/J188</f>
        <v>0</v>
      </c>
      <c r="BS187" s="124">
        <f t="shared" ref="BS187" si="2242">K187/K188</f>
        <v>0</v>
      </c>
      <c r="BT187" s="125">
        <f t="shared" ref="BT187" si="2243">L187/L188</f>
        <v>0</v>
      </c>
      <c r="BU187" s="123">
        <f t="shared" ref="BU187" si="2244">M187/M188</f>
        <v>0</v>
      </c>
      <c r="BV187" s="127">
        <f t="shared" ref="BV187" si="2245">N187/N188</f>
        <v>0</v>
      </c>
      <c r="BW187" s="128">
        <f t="shared" ref="BW187" si="2246">O187/O188</f>
        <v>0</v>
      </c>
      <c r="BX187" s="123">
        <f t="shared" ref="BX187" si="2247">P187/P188</f>
        <v>0</v>
      </c>
      <c r="BY187" s="124">
        <f t="shared" ref="BY187" si="2248">Q187/Q188</f>
        <v>0</v>
      </c>
      <c r="BZ187" s="125">
        <f t="shared" ref="BZ187" si="2249">R187/R188</f>
        <v>0</v>
      </c>
      <c r="CA187" s="126">
        <f t="shared" ref="CA187" si="2250">S187/S188</f>
        <v>0</v>
      </c>
      <c r="CB187" s="123">
        <f t="shared" ref="CB187" si="2251">T187/T188</f>
        <v>0</v>
      </c>
      <c r="CC187" s="124">
        <f t="shared" ref="CC187" si="2252">U187/U188</f>
        <v>0</v>
      </c>
      <c r="CD187" s="125">
        <f t="shared" ref="CD187" si="2253">V187/V188</f>
        <v>0</v>
      </c>
      <c r="CE187" s="126">
        <f t="shared" ref="CE187" si="2254">W187/W188</f>
        <v>0</v>
      </c>
      <c r="CF187" s="123">
        <f t="shared" ref="CF187" si="2255">X187/X188</f>
        <v>0</v>
      </c>
      <c r="CG187" s="124">
        <f t="shared" ref="CG187" si="2256">Y187/Y188</f>
        <v>0</v>
      </c>
      <c r="CH187" s="125">
        <f t="shared" ref="CH187" si="2257">Z187/Z188</f>
        <v>0</v>
      </c>
      <c r="CI187" s="123">
        <f t="shared" ref="CI187" si="2258">AA187/AA188</f>
        <v>0</v>
      </c>
      <c r="CJ187" s="129">
        <f t="shared" ref="CJ187" si="2259">AB187/AB188</f>
        <v>0</v>
      </c>
      <c r="CK187" s="130">
        <f t="shared" ref="CK187" si="2260">AC187/AC188</f>
        <v>0</v>
      </c>
    </row>
    <row r="188" spans="1:89" ht="14.4" thickTop="1" thickBot="1" x14ac:dyDescent="0.3">
      <c r="A188" s="251" t="s">
        <v>13</v>
      </c>
      <c r="B188" s="14">
        <f t="shared" ref="B188" si="2261">SUM(B165:B187)</f>
        <v>42737</v>
      </c>
      <c r="C188" s="1">
        <f t="shared" ref="C188" si="2262">SUM(C165:C187)</f>
        <v>40154.899999999994</v>
      </c>
      <c r="D188" s="14">
        <f t="shared" ref="D188" si="2263">SUM(D165:D187)</f>
        <v>21455</v>
      </c>
      <c r="E188" s="1">
        <f t="shared" ref="E188" si="2264">SUM(E165:E187)</f>
        <v>19485.799999999996</v>
      </c>
      <c r="F188" s="14">
        <f t="shared" ref="F188" si="2265">SUM(F165:F187)</f>
        <v>31061</v>
      </c>
      <c r="G188" s="1">
        <f t="shared" ref="G188" si="2266">SUM(G165:G187)</f>
        <v>29465.100000000002</v>
      </c>
      <c r="H188" s="14">
        <f t="shared" ref="H188" si="2267">SUM(H165:H187)</f>
        <v>47902</v>
      </c>
      <c r="I188" s="1">
        <f t="shared" ref="I188" si="2268">SUM(I165:I187)</f>
        <v>53240.899999999994</v>
      </c>
      <c r="J188" s="14">
        <f t="shared" ref="J188" si="2269">SUM(J165:J187)</f>
        <v>8763</v>
      </c>
      <c r="K188" s="1">
        <f t="shared" ref="K188" si="2270">SUM(K165:K187)</f>
        <v>9140.2000000000025</v>
      </c>
      <c r="L188" s="14">
        <f t="shared" ref="L188" si="2271">SUM(L165:L187)</f>
        <v>30347</v>
      </c>
      <c r="M188" s="1">
        <f t="shared" ref="M188" si="2272">SUM(M165:M187)</f>
        <v>32651.1</v>
      </c>
      <c r="N188" s="14">
        <f t="shared" ref="N188" si="2273">SUM(N165:N187)</f>
        <v>48746</v>
      </c>
      <c r="O188" s="1">
        <f t="shared" ref="O188" si="2274">SUM(O165:O187)</f>
        <v>48692.6</v>
      </c>
      <c r="P188" s="14">
        <f t="shared" ref="P188" si="2275">SUM(P165:P187)</f>
        <v>30326</v>
      </c>
      <c r="Q188" s="1">
        <f t="shared" ref="Q188" si="2276">SUM(Q165:Q187)</f>
        <v>29514.800000000003</v>
      </c>
      <c r="R188" s="14">
        <f t="shared" ref="R188" si="2277">SUM(R165:R187)</f>
        <v>35672</v>
      </c>
      <c r="S188" s="1">
        <f t="shared" ref="S188" si="2278">SUM(S165:S187)</f>
        <v>36812.300000000003</v>
      </c>
      <c r="T188" s="14">
        <f t="shared" ref="T188" si="2279">SUM(T165:T187)</f>
        <v>11909</v>
      </c>
      <c r="U188" s="1">
        <f t="shared" ref="U188" si="2280">SUM(U165:U187)</f>
        <v>12085.200000000004</v>
      </c>
      <c r="V188" s="14">
        <f t="shared" ref="V188" si="2281">SUM(V165:V187)</f>
        <v>35280</v>
      </c>
      <c r="W188" s="1">
        <f t="shared" ref="W188" si="2282">SUM(W165:W187)</f>
        <v>41508.200000000004</v>
      </c>
      <c r="X188" s="14">
        <f t="shared" ref="X188" si="2283">SUM(X165:X187)</f>
        <v>28390</v>
      </c>
      <c r="Y188" s="1">
        <f t="shared" ref="Y188" si="2284">SUM(Y165:Y187)</f>
        <v>17521.199999999997</v>
      </c>
      <c r="Z188" s="14">
        <f t="shared" ref="Z188" si="2285">SUM(Z165:Z187)</f>
        <v>61468</v>
      </c>
      <c r="AA188" s="1">
        <f t="shared" ref="AA188" si="2286">SUM(AA165:AA187)</f>
        <v>62732.6</v>
      </c>
      <c r="AB188" s="166">
        <f t="shared" ref="AB188:AC188" si="2287">SUM(AB164:AB187)</f>
        <v>434056</v>
      </c>
      <c r="AC188" s="167">
        <f t="shared" si="2287"/>
        <v>433004.89999999997</v>
      </c>
      <c r="BI188" s="251" t="s">
        <v>13</v>
      </c>
      <c r="BJ188" s="147">
        <f>SUM(BJ164:BJ187)</f>
        <v>0.99999999999999989</v>
      </c>
      <c r="BK188" s="148">
        <f t="shared" ref="BK188:CK188" si="2288">SUM(BK164:BK187)</f>
        <v>1.0000000000000002</v>
      </c>
      <c r="BL188" s="147">
        <f t="shared" si="2288"/>
        <v>1</v>
      </c>
      <c r="BM188" s="148">
        <f t="shared" si="2288"/>
        <v>1.0000000000000004</v>
      </c>
      <c r="BN188" s="147">
        <f t="shared" si="2288"/>
        <v>0.99999999999999989</v>
      </c>
      <c r="BO188" s="148">
        <f t="shared" si="2288"/>
        <v>0.99999999999999989</v>
      </c>
      <c r="BP188" s="147">
        <f t="shared" si="2288"/>
        <v>1</v>
      </c>
      <c r="BQ188" s="148">
        <f t="shared" si="2288"/>
        <v>0.99999999999999978</v>
      </c>
      <c r="BR188" s="147">
        <f t="shared" si="2288"/>
        <v>1</v>
      </c>
      <c r="BS188" s="148">
        <f t="shared" si="2288"/>
        <v>1</v>
      </c>
      <c r="BT188" s="147">
        <f t="shared" si="2288"/>
        <v>1</v>
      </c>
      <c r="BU188" s="148">
        <f t="shared" si="2288"/>
        <v>1</v>
      </c>
      <c r="BV188" s="147">
        <f t="shared" si="2288"/>
        <v>0.99999999999999989</v>
      </c>
      <c r="BW188" s="148">
        <f t="shared" si="2288"/>
        <v>1</v>
      </c>
      <c r="BX188" s="147">
        <f t="shared" si="2288"/>
        <v>1</v>
      </c>
      <c r="BY188" s="148">
        <f t="shared" si="2288"/>
        <v>0.99999999999999989</v>
      </c>
      <c r="BZ188" s="147">
        <f t="shared" si="2288"/>
        <v>1.0000000000000002</v>
      </c>
      <c r="CA188" s="148">
        <f t="shared" si="2288"/>
        <v>0.99999999999999989</v>
      </c>
      <c r="CB188" s="147">
        <f t="shared" si="2288"/>
        <v>1</v>
      </c>
      <c r="CC188" s="148">
        <f t="shared" si="2288"/>
        <v>0.99999999999999978</v>
      </c>
      <c r="CD188" s="147">
        <f t="shared" si="2288"/>
        <v>1</v>
      </c>
      <c r="CE188" s="148">
        <f t="shared" si="2288"/>
        <v>1</v>
      </c>
      <c r="CF188" s="147">
        <f t="shared" si="2288"/>
        <v>0.99999999999999989</v>
      </c>
      <c r="CG188" s="148">
        <f t="shared" si="2288"/>
        <v>1</v>
      </c>
      <c r="CH188" s="147">
        <f t="shared" si="2288"/>
        <v>1.0000000000000002</v>
      </c>
      <c r="CI188" s="148">
        <f t="shared" si="2288"/>
        <v>0.99999999999999989</v>
      </c>
      <c r="CJ188" s="147">
        <f t="shared" si="2288"/>
        <v>0.99999999999999978</v>
      </c>
      <c r="CK188" s="148">
        <f t="shared" si="2288"/>
        <v>1.0000000000000002</v>
      </c>
    </row>
    <row r="189" spans="1:89" ht="13.8" thickTop="1" x14ac:dyDescent="0.25">
      <c r="A189" s="178"/>
    </row>
    <row r="191" spans="1:89" x14ac:dyDescent="0.25">
      <c r="A191" s="294">
        <f>+A160+1</f>
        <v>45176</v>
      </c>
      <c r="B191" s="294"/>
      <c r="C191" s="294"/>
      <c r="D191" s="294"/>
      <c r="BI191" s="299">
        <f>+BI160+1</f>
        <v>45176</v>
      </c>
      <c r="BJ191" s="299"/>
      <c r="BK191" s="299"/>
      <c r="BL191" s="299"/>
    </row>
    <row r="192" spans="1:89" ht="13.8" thickBot="1" x14ac:dyDescent="0.3">
      <c r="AE192" t="s">
        <v>84</v>
      </c>
    </row>
    <row r="193" spans="1:89" ht="14.4" thickTop="1" thickBot="1" x14ac:dyDescent="0.3">
      <c r="A193" s="292" t="s">
        <v>0</v>
      </c>
      <c r="B193" s="290" t="s">
        <v>1</v>
      </c>
      <c r="C193" s="291"/>
      <c r="D193" s="290" t="s">
        <v>2</v>
      </c>
      <c r="E193" s="291"/>
      <c r="F193" s="290" t="s">
        <v>3</v>
      </c>
      <c r="G193" s="291"/>
      <c r="H193" s="290" t="s">
        <v>4</v>
      </c>
      <c r="I193" s="291"/>
      <c r="J193" s="290" t="s">
        <v>5</v>
      </c>
      <c r="K193" s="291"/>
      <c r="L193" s="290" t="s">
        <v>6</v>
      </c>
      <c r="M193" s="291"/>
      <c r="N193" s="290" t="s">
        <v>7</v>
      </c>
      <c r="O193" s="291"/>
      <c r="P193" s="290" t="s">
        <v>8</v>
      </c>
      <c r="Q193" s="291"/>
      <c r="R193" s="290" t="s">
        <v>9</v>
      </c>
      <c r="S193" s="291"/>
      <c r="T193" s="290" t="s">
        <v>10</v>
      </c>
      <c r="U193" s="291"/>
      <c r="V193" s="290" t="s">
        <v>11</v>
      </c>
      <c r="W193" s="291"/>
      <c r="X193" s="290" t="s">
        <v>12</v>
      </c>
      <c r="Y193" s="291"/>
      <c r="Z193" s="297" t="s">
        <v>40</v>
      </c>
      <c r="AA193" s="298"/>
      <c r="AB193" s="295" t="s">
        <v>41</v>
      </c>
      <c r="AC193" s="296"/>
      <c r="AE193" s="292" t="s">
        <v>0</v>
      </c>
      <c r="AF193" s="290" t="s">
        <v>1</v>
      </c>
      <c r="AG193" s="291"/>
      <c r="AH193" s="290" t="s">
        <v>2</v>
      </c>
      <c r="AI193" s="291"/>
      <c r="AJ193" s="290" t="s">
        <v>3</v>
      </c>
      <c r="AK193" s="291"/>
      <c r="AL193" s="290" t="s">
        <v>4</v>
      </c>
      <c r="AM193" s="291"/>
      <c r="AN193" s="290" t="s">
        <v>5</v>
      </c>
      <c r="AO193" s="291"/>
      <c r="AP193" s="290" t="s">
        <v>6</v>
      </c>
      <c r="AQ193" s="291"/>
      <c r="AR193" s="290" t="s">
        <v>7</v>
      </c>
      <c r="AS193" s="291"/>
      <c r="AT193" s="290" t="s">
        <v>8</v>
      </c>
      <c r="AU193" s="291"/>
      <c r="AV193" s="290" t="s">
        <v>9</v>
      </c>
      <c r="AW193" s="291"/>
      <c r="AX193" s="290" t="s">
        <v>10</v>
      </c>
      <c r="AY193" s="291"/>
      <c r="AZ193" s="290" t="s">
        <v>11</v>
      </c>
      <c r="BA193" s="291"/>
      <c r="BB193" s="290" t="s">
        <v>12</v>
      </c>
      <c r="BC193" s="291"/>
      <c r="BD193" s="297" t="s">
        <v>40</v>
      </c>
      <c r="BE193" s="298"/>
      <c r="BF193" s="295" t="s">
        <v>41</v>
      </c>
      <c r="BG193" s="296"/>
      <c r="BI193" s="292" t="s">
        <v>0</v>
      </c>
      <c r="BJ193" s="290" t="s">
        <v>1</v>
      </c>
      <c r="BK193" s="291"/>
      <c r="BL193" s="290" t="s">
        <v>2</v>
      </c>
      <c r="BM193" s="291"/>
      <c r="BN193" s="290" t="s">
        <v>3</v>
      </c>
      <c r="BO193" s="291"/>
      <c r="BP193" s="290" t="s">
        <v>4</v>
      </c>
      <c r="BQ193" s="291"/>
      <c r="BR193" s="290" t="s">
        <v>5</v>
      </c>
      <c r="BS193" s="291"/>
      <c r="BT193" s="290" t="s">
        <v>6</v>
      </c>
      <c r="BU193" s="291"/>
      <c r="BV193" s="290" t="s">
        <v>7</v>
      </c>
      <c r="BW193" s="291"/>
      <c r="BX193" s="290" t="s">
        <v>8</v>
      </c>
      <c r="BY193" s="291"/>
      <c r="BZ193" s="290" t="s">
        <v>9</v>
      </c>
      <c r="CA193" s="291"/>
      <c r="CB193" s="290" t="s">
        <v>10</v>
      </c>
      <c r="CC193" s="291"/>
      <c r="CD193" s="290" t="s">
        <v>11</v>
      </c>
      <c r="CE193" s="291"/>
      <c r="CF193" s="290" t="s">
        <v>12</v>
      </c>
      <c r="CG193" s="291"/>
      <c r="CH193" s="297" t="s">
        <v>40</v>
      </c>
      <c r="CI193" s="298"/>
      <c r="CJ193" s="290" t="s">
        <v>41</v>
      </c>
      <c r="CK193" s="291"/>
    </row>
    <row r="194" spans="1:89" ht="15" thickTop="1" thickBot="1" x14ac:dyDescent="0.35">
      <c r="A194" s="293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68" t="s">
        <v>14</v>
      </c>
      <c r="AC194" s="169" t="s">
        <v>15</v>
      </c>
      <c r="AE194" s="293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68" t="s">
        <v>14</v>
      </c>
      <c r="BG194" s="169" t="s">
        <v>15</v>
      </c>
      <c r="BI194" s="293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8" thickTop="1" x14ac:dyDescent="0.25">
      <c r="A195" s="119" t="s">
        <v>16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1"/>
      <c r="AA195" s="176"/>
      <c r="AB195" s="162">
        <f t="shared" ref="AB195:AB218" si="2289">B195+D195+F195+H195+J195+L195+N195+P195+R195+T195+V195+X195+Z195</f>
        <v>0</v>
      </c>
      <c r="AC195" s="163">
        <f>C195+E195+G195+I195+K195+M195+O195+Q195+S195+U195+W195+Y195+AA195</f>
        <v>0</v>
      </c>
      <c r="AE195" s="254" t="str">
        <f>$AE$9</f>
        <v>07:00 - 07:59</v>
      </c>
      <c r="AF195" s="120">
        <f t="shared" ref="AF195:AO196" si="2290">SUMIF($A$9:$A$32,$AE195,B$195:B$218)</f>
        <v>5421</v>
      </c>
      <c r="AG195" s="177">
        <f t="shared" si="2290"/>
        <v>1868.4</v>
      </c>
      <c r="AH195" s="121">
        <f t="shared" si="2290"/>
        <v>2133</v>
      </c>
      <c r="AI195" s="172">
        <f t="shared" si="2290"/>
        <v>1642.4</v>
      </c>
      <c r="AJ195" s="120">
        <f t="shared" si="2290"/>
        <v>3833</v>
      </c>
      <c r="AK195" s="122">
        <f t="shared" si="2290"/>
        <v>1875.4</v>
      </c>
      <c r="AL195" s="121">
        <f t="shared" si="2290"/>
        <v>4433</v>
      </c>
      <c r="AM195" s="172">
        <f t="shared" si="2290"/>
        <v>2885.7</v>
      </c>
      <c r="AN195" s="120">
        <f t="shared" si="2290"/>
        <v>393</v>
      </c>
      <c r="AO195" s="122">
        <f t="shared" si="2290"/>
        <v>1383.3</v>
      </c>
      <c r="AP195" s="121">
        <f t="shared" ref="AP195:AY196" si="2291">SUMIF($A$9:$A$32,$AE195,L$195:L$218)</f>
        <v>1319</v>
      </c>
      <c r="AQ195" s="120">
        <f t="shared" si="2291"/>
        <v>4600.8999999999996</v>
      </c>
      <c r="AR195" s="171">
        <f t="shared" si="2291"/>
        <v>3373</v>
      </c>
      <c r="AS195" s="173">
        <f t="shared" si="2291"/>
        <v>5086.1000000000004</v>
      </c>
      <c r="AT195" s="120">
        <f t="shared" si="2291"/>
        <v>2863</v>
      </c>
      <c r="AU195" s="122">
        <f t="shared" si="2291"/>
        <v>2835.6</v>
      </c>
      <c r="AV195" s="121">
        <f t="shared" si="2291"/>
        <v>3718</v>
      </c>
      <c r="AW195" s="172">
        <f t="shared" si="2291"/>
        <v>2541.6</v>
      </c>
      <c r="AX195" s="120">
        <f t="shared" si="2291"/>
        <v>499</v>
      </c>
      <c r="AY195" s="122">
        <f t="shared" si="2291"/>
        <v>2223.5</v>
      </c>
      <c r="AZ195" s="121">
        <f t="shared" ref="AZ195:BE196" si="2292">SUMIF($A$9:$A$32,$AE195,V$195:V$218)</f>
        <v>1667</v>
      </c>
      <c r="BA195" s="172">
        <f t="shared" si="2292"/>
        <v>4500</v>
      </c>
      <c r="BB195" s="120">
        <f t="shared" si="2292"/>
        <v>2354</v>
      </c>
      <c r="BC195" s="122">
        <f t="shared" si="2292"/>
        <v>2393.5</v>
      </c>
      <c r="BD195" s="21">
        <f t="shared" si="2292"/>
        <v>6041</v>
      </c>
      <c r="BE195" s="176">
        <f t="shared" si="2292"/>
        <v>3786.7</v>
      </c>
      <c r="BF195" s="162">
        <f>AF195+AH195+AJ195+AL195+AN195+AP195+AR195+AT195+AV195+AX195+AZ195+BB195+BD195</f>
        <v>38047</v>
      </c>
      <c r="BG195" s="163">
        <f>AG195+AI195+AK195+AM195+AO195+AQ195+AS195+AU195+AW195+AY195+BA195+BC195+BE195</f>
        <v>37623.099999999991</v>
      </c>
      <c r="BI195" s="119" t="s">
        <v>16</v>
      </c>
      <c r="BJ195" s="123">
        <f>B195/B219</f>
        <v>0</v>
      </c>
      <c r="BK195" s="124">
        <f t="shared" ref="BK195" si="2293">C195/C219</f>
        <v>0</v>
      </c>
      <c r="BL195" s="125">
        <f t="shared" ref="BL195" si="2294">D195/D219</f>
        <v>0</v>
      </c>
      <c r="BM195" s="126">
        <f t="shared" ref="BM195" si="2295">E195/E219</f>
        <v>0</v>
      </c>
      <c r="BN195" s="123">
        <f t="shared" ref="BN195" si="2296">F195/F219</f>
        <v>0</v>
      </c>
      <c r="BO195" s="124">
        <f t="shared" ref="BO195" si="2297">G195/G219</f>
        <v>0</v>
      </c>
      <c r="BP195" s="125">
        <f t="shared" ref="BP195" si="2298">H195/H219</f>
        <v>0</v>
      </c>
      <c r="BQ195" s="126">
        <f t="shared" ref="BQ195" si="2299">I195/I219</f>
        <v>0</v>
      </c>
      <c r="BR195" s="123">
        <f t="shared" ref="BR195" si="2300">J195/J219</f>
        <v>0</v>
      </c>
      <c r="BS195" s="124">
        <f t="shared" ref="BS195" si="2301">K195/K219</f>
        <v>0</v>
      </c>
      <c r="BT195" s="125">
        <f t="shared" ref="BT195" si="2302">L195/L219</f>
        <v>0</v>
      </c>
      <c r="BU195" s="123">
        <f t="shared" ref="BU195" si="2303">M195/M219</f>
        <v>0</v>
      </c>
      <c r="BV195" s="127">
        <f t="shared" ref="BV195" si="2304">N195/N219</f>
        <v>0</v>
      </c>
      <c r="BW195" s="128">
        <f t="shared" ref="BW195" si="2305">O195/O219</f>
        <v>0</v>
      </c>
      <c r="BX195" s="123">
        <f t="shared" ref="BX195" si="2306">P195/P219</f>
        <v>0</v>
      </c>
      <c r="BY195" s="124">
        <f t="shared" ref="BY195" si="2307">Q195/Q219</f>
        <v>0</v>
      </c>
      <c r="BZ195" s="125">
        <f t="shared" ref="BZ195" si="2308">R195/R219</f>
        <v>0</v>
      </c>
      <c r="CA195" s="126">
        <f t="shared" ref="CA195" si="2309">S195/S219</f>
        <v>0</v>
      </c>
      <c r="CB195" s="123">
        <f t="shared" ref="CB195" si="2310">T195/T219</f>
        <v>0</v>
      </c>
      <c r="CC195" s="124">
        <f t="shared" ref="CC195" si="2311">U195/U219</f>
        <v>0</v>
      </c>
      <c r="CD195" s="125">
        <f t="shared" ref="CD195" si="2312">V195/V219</f>
        <v>0</v>
      </c>
      <c r="CE195" s="126">
        <f t="shared" ref="CE195" si="2313">W195/W219</f>
        <v>0</v>
      </c>
      <c r="CF195" s="123">
        <f t="shared" ref="CF195" si="2314">X195/X219</f>
        <v>0</v>
      </c>
      <c r="CG195" s="124">
        <f t="shared" ref="CG195" si="2315">Y195/Y219</f>
        <v>0</v>
      </c>
      <c r="CH195" s="125">
        <f t="shared" ref="CH195" si="2316">Z195/Z219</f>
        <v>0</v>
      </c>
      <c r="CI195" s="123">
        <f t="shared" ref="CI195" si="2317">AA195/AA219</f>
        <v>0</v>
      </c>
      <c r="CJ195" s="129">
        <f t="shared" ref="CJ195" si="2318">AB195/AB219</f>
        <v>0</v>
      </c>
      <c r="CK195" s="130">
        <f t="shared" ref="CK195" si="2319">AC195/AC219</f>
        <v>0</v>
      </c>
    </row>
    <row r="196" spans="1:89" x14ac:dyDescent="0.25">
      <c r="A196" s="131" t="s">
        <v>17</v>
      </c>
      <c r="B196" s="180">
        <v>579</v>
      </c>
      <c r="C196" s="181">
        <v>1</v>
      </c>
      <c r="D196" s="182">
        <v>404</v>
      </c>
      <c r="E196" s="183">
        <v>5</v>
      </c>
      <c r="F196" s="180">
        <v>647</v>
      </c>
      <c r="G196" s="184">
        <v>17</v>
      </c>
      <c r="H196" s="182">
        <v>621</v>
      </c>
      <c r="I196" s="183">
        <v>39</v>
      </c>
      <c r="J196" s="180">
        <v>24</v>
      </c>
      <c r="K196" s="184">
        <v>22</v>
      </c>
      <c r="L196" s="182">
        <v>37</v>
      </c>
      <c r="M196" s="180">
        <v>135</v>
      </c>
      <c r="N196" s="185">
        <v>227</v>
      </c>
      <c r="O196" s="186">
        <v>162</v>
      </c>
      <c r="P196" s="180">
        <v>95</v>
      </c>
      <c r="Q196" s="184">
        <v>95</v>
      </c>
      <c r="R196" s="182">
        <v>57</v>
      </c>
      <c r="S196" s="183">
        <v>121</v>
      </c>
      <c r="T196" s="180">
        <v>3</v>
      </c>
      <c r="U196" s="184">
        <v>59</v>
      </c>
      <c r="V196" s="182">
        <v>20</v>
      </c>
      <c r="W196" s="183">
        <v>126</v>
      </c>
      <c r="X196" s="180">
        <v>2</v>
      </c>
      <c r="Y196" s="184">
        <v>78</v>
      </c>
      <c r="Z196" s="182">
        <v>0</v>
      </c>
      <c r="AA196" s="180">
        <v>100</v>
      </c>
      <c r="AB196" s="162">
        <f t="shared" si="2289"/>
        <v>2716</v>
      </c>
      <c r="AC196" s="165">
        <f t="shared" ref="AC196:AC218" si="2320">SUM(C196,E196,G196,I196,K196,M196,O196,Q196,S196,U196,W196,Y196,AA196)</f>
        <v>960</v>
      </c>
      <c r="AE196" s="256" t="str">
        <f>$AE$10</f>
        <v>08:00 - 08:59</v>
      </c>
      <c r="AF196" s="120">
        <f t="shared" si="2290"/>
        <v>4388</v>
      </c>
      <c r="AG196" s="181">
        <f t="shared" si="2290"/>
        <v>1715.8</v>
      </c>
      <c r="AH196" s="182">
        <f t="shared" si="2290"/>
        <v>1972</v>
      </c>
      <c r="AI196" s="183">
        <f t="shared" si="2290"/>
        <v>1297.7</v>
      </c>
      <c r="AJ196" s="180">
        <f t="shared" si="2290"/>
        <v>2764</v>
      </c>
      <c r="AK196" s="184">
        <f t="shared" si="2290"/>
        <v>1493.7</v>
      </c>
      <c r="AL196" s="182">
        <f t="shared" si="2290"/>
        <v>3900</v>
      </c>
      <c r="AM196" s="183">
        <f t="shared" si="2290"/>
        <v>2819.3</v>
      </c>
      <c r="AN196" s="180">
        <f t="shared" si="2290"/>
        <v>332</v>
      </c>
      <c r="AO196" s="184">
        <f t="shared" si="2290"/>
        <v>1172.5999999999999</v>
      </c>
      <c r="AP196" s="182">
        <f t="shared" si="2291"/>
        <v>1091</v>
      </c>
      <c r="AQ196" s="180">
        <f t="shared" si="2291"/>
        <v>4555.3</v>
      </c>
      <c r="AR196" s="185">
        <f t="shared" si="2291"/>
        <v>2899</v>
      </c>
      <c r="AS196" s="186">
        <f t="shared" si="2291"/>
        <v>4947.5</v>
      </c>
      <c r="AT196" s="180">
        <f t="shared" si="2291"/>
        <v>2166</v>
      </c>
      <c r="AU196" s="184">
        <f t="shared" si="2291"/>
        <v>2671.2</v>
      </c>
      <c r="AV196" s="182">
        <f t="shared" si="2291"/>
        <v>3122</v>
      </c>
      <c r="AW196" s="183">
        <f t="shared" si="2291"/>
        <v>2124.1999999999998</v>
      </c>
      <c r="AX196" s="180">
        <f t="shared" si="2291"/>
        <v>358</v>
      </c>
      <c r="AY196" s="184">
        <f t="shared" si="2291"/>
        <v>1780.9</v>
      </c>
      <c r="AZ196" s="182">
        <f t="shared" si="2292"/>
        <v>1276</v>
      </c>
      <c r="BA196" s="183">
        <f t="shared" si="2292"/>
        <v>4086.9</v>
      </c>
      <c r="BB196" s="180">
        <f t="shared" si="2292"/>
        <v>2055</v>
      </c>
      <c r="BC196" s="184">
        <f t="shared" si="2292"/>
        <v>2096.1</v>
      </c>
      <c r="BD196" s="182">
        <f t="shared" si="2292"/>
        <v>4752</v>
      </c>
      <c r="BE196" s="180">
        <f t="shared" si="2292"/>
        <v>3278.7</v>
      </c>
      <c r="BF196" s="164">
        <f>SUM(AF196,AH196,AJ196,AL196,AN196,AP196,AR196,AT196,AV196,AX196,AZ196,BB196,BD196)</f>
        <v>31075</v>
      </c>
      <c r="BG196" s="165">
        <f>SUM(AG196,AI196,AK196,AM196,AO196,AQ196,AS196,AU196,AW196,AY196,BA196,BC196,BE196)</f>
        <v>34039.9</v>
      </c>
      <c r="BI196" s="131" t="s">
        <v>17</v>
      </c>
      <c r="BJ196" s="123">
        <f>B196/B219</f>
        <v>1.3705439568243147E-2</v>
      </c>
      <c r="BK196" s="124">
        <f t="shared" ref="BK196" si="2321">C196/C219</f>
        <v>2.4829915081690417E-5</v>
      </c>
      <c r="BL196" s="125">
        <f t="shared" ref="BL196" si="2322">D196/D219</f>
        <v>1.9128787878787877E-2</v>
      </c>
      <c r="BM196" s="126">
        <f t="shared" ref="BM196" si="2323">E196/E219</f>
        <v>2.6369360912168935E-4</v>
      </c>
      <c r="BN196" s="123">
        <f t="shared" ref="BN196" si="2324">F196/F219</f>
        <v>2.1437328120340611E-2</v>
      </c>
      <c r="BO196" s="124">
        <f t="shared" ref="BO196" si="2325">G196/G219</f>
        <v>5.8077762707926925E-4</v>
      </c>
      <c r="BP196" s="125">
        <f t="shared" ref="BP196" si="2326">H196/H219</f>
        <v>1.3125634088603315E-2</v>
      </c>
      <c r="BQ196" s="126">
        <f t="shared" ref="BQ196" si="2327">I196/I219</f>
        <v>7.4376240795940207E-4</v>
      </c>
      <c r="BR196" s="123">
        <f t="shared" ref="BR196" si="2328">J196/J219</f>
        <v>2.7965509205313448E-3</v>
      </c>
      <c r="BS196" s="124">
        <f t="shared" ref="BS196" si="2329">K196/K219</f>
        <v>2.4644061341309049E-3</v>
      </c>
      <c r="BT196" s="125">
        <f t="shared" ref="BT196" si="2330">L196/L219</f>
        <v>1.2391988746734543E-3</v>
      </c>
      <c r="BU196" s="123">
        <f t="shared" ref="BU196" si="2331">M196/M219</f>
        <v>4.2162992760457979E-3</v>
      </c>
      <c r="BV196" s="127">
        <f t="shared" ref="BV196" si="2332">N196/N219</f>
        <v>4.7140424471487311E-3</v>
      </c>
      <c r="BW196" s="128">
        <f t="shared" ref="BW196" si="2333">O196/O219</f>
        <v>3.3736716168008846E-3</v>
      </c>
      <c r="BX196" s="123">
        <f t="shared" ref="BX196" si="2334">P196/P219</f>
        <v>3.1677225741913971E-3</v>
      </c>
      <c r="BY196" s="124">
        <f t="shared" ref="BY196" si="2335">Q196/Q219</f>
        <v>3.2158368115147266E-3</v>
      </c>
      <c r="BZ196" s="125">
        <f t="shared" ref="BZ196" si="2336">R196/R219</f>
        <v>1.6193641864825706E-3</v>
      </c>
      <c r="CA196" s="126">
        <f t="shared" ref="CA196" si="2337">S196/S219</f>
        <v>3.3951855707419179E-3</v>
      </c>
      <c r="CB196" s="123">
        <f t="shared" ref="CB196" si="2338">T196/T219</f>
        <v>2.5844245348035836E-4</v>
      </c>
      <c r="CC196" s="124">
        <f t="shared" ref="CC196" si="2339">U196/U219</f>
        <v>5.0153009180550819E-3</v>
      </c>
      <c r="CD196" s="125">
        <f t="shared" ref="CD196" si="2340">V196/V219</f>
        <v>5.6944365355048119E-4</v>
      </c>
      <c r="CE196" s="126">
        <f t="shared" ref="CE196" si="2341">W196/W219</f>
        <v>3.1126636001166017E-3</v>
      </c>
      <c r="CF196" s="123">
        <f t="shared" ref="CF196" si="2342">X196/X219</f>
        <v>7.1492403932082213E-5</v>
      </c>
      <c r="CG196" s="124">
        <f t="shared" ref="CG196" si="2343">Y196/Y219</f>
        <v>4.5592172174746615E-3</v>
      </c>
      <c r="CH196" s="125">
        <f t="shared" ref="CH196" si="2344">Z196/Z219</f>
        <v>0</v>
      </c>
      <c r="CI196" s="123">
        <f t="shared" ref="CI196" si="2345">AA196/AA219</f>
        <v>1.663223793414299E-3</v>
      </c>
      <c r="CJ196" s="129">
        <f t="shared" ref="CJ196" si="2346">AB196/AB219</f>
        <v>6.3841590116306404E-3</v>
      </c>
      <c r="CK196" s="130">
        <f t="shared" ref="CK196" si="2347">AC196/AC219</f>
        <v>2.2611463917991985E-3</v>
      </c>
    </row>
    <row r="197" spans="1:89" ht="13.8" thickBot="1" x14ac:dyDescent="0.3">
      <c r="A197" s="139" t="s">
        <v>18</v>
      </c>
      <c r="B197" s="187">
        <v>2555</v>
      </c>
      <c r="C197" s="188">
        <v>648.29999999999995</v>
      </c>
      <c r="D197" s="189">
        <v>1467</v>
      </c>
      <c r="E197" s="190">
        <v>417.1</v>
      </c>
      <c r="F197" s="187">
        <v>2243</v>
      </c>
      <c r="G197" s="191">
        <v>660.2</v>
      </c>
      <c r="H197" s="189">
        <v>2679</v>
      </c>
      <c r="I197" s="190">
        <v>1111.4000000000001</v>
      </c>
      <c r="J197" s="187">
        <v>137</v>
      </c>
      <c r="K197" s="191">
        <v>392.2</v>
      </c>
      <c r="L197" s="189">
        <v>727</v>
      </c>
      <c r="M197" s="187">
        <v>1482.6</v>
      </c>
      <c r="N197" s="192">
        <v>1958</v>
      </c>
      <c r="O197" s="193">
        <v>2025.9</v>
      </c>
      <c r="P197" s="187">
        <v>1170</v>
      </c>
      <c r="Q197" s="191">
        <v>1166.5</v>
      </c>
      <c r="R197" s="189">
        <v>1732</v>
      </c>
      <c r="S197" s="190">
        <v>1257.5999999999999</v>
      </c>
      <c r="T197" s="187">
        <v>233</v>
      </c>
      <c r="U197" s="191">
        <v>645.29999999999995</v>
      </c>
      <c r="V197" s="189">
        <v>893</v>
      </c>
      <c r="W197" s="190">
        <v>1619.7</v>
      </c>
      <c r="X197" s="187">
        <v>1112</v>
      </c>
      <c r="Y197" s="191">
        <v>885.5</v>
      </c>
      <c r="Z197" s="189">
        <v>2896</v>
      </c>
      <c r="AA197" s="187">
        <v>1789.9</v>
      </c>
      <c r="AB197" s="162">
        <f t="shared" si="2289"/>
        <v>19802</v>
      </c>
      <c r="AC197" s="165">
        <f t="shared" si="2320"/>
        <v>14102.199999999999</v>
      </c>
      <c r="AE197" s="254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18</v>
      </c>
      <c r="BJ197" s="123">
        <f>B197/B219</f>
        <v>6.0479098612886424E-2</v>
      </c>
      <c r="BK197" s="124">
        <f t="shared" ref="BK197" si="2348">C197/C219</f>
        <v>1.6097233947459894E-2</v>
      </c>
      <c r="BL197" s="125">
        <f t="shared" ref="BL197" si="2349">D197/D219</f>
        <v>6.9460227272727271E-2</v>
      </c>
      <c r="BM197" s="126">
        <f t="shared" ref="BM197" si="2350">E197/E219</f>
        <v>2.1997320872931329E-2</v>
      </c>
      <c r="BN197" s="123">
        <f t="shared" ref="BN197" si="2351">F197/F219</f>
        <v>7.4318279712401847E-2</v>
      </c>
      <c r="BO197" s="124">
        <f t="shared" ref="BO197" si="2352">G197/G219</f>
        <v>2.2554669964572564E-2</v>
      </c>
      <c r="BP197" s="125">
        <f t="shared" ref="BP197" si="2353">H197/H219</f>
        <v>5.662411227595536E-2</v>
      </c>
      <c r="BQ197" s="126">
        <f t="shared" ref="BQ197" si="2354">I197/I219</f>
        <v>2.1195321543745628E-2</v>
      </c>
      <c r="BR197" s="123">
        <f t="shared" ref="BR197" si="2355">J197/J219</f>
        <v>1.5963644838033093E-2</v>
      </c>
      <c r="BS197" s="124">
        <f t="shared" ref="BS197" si="2356">K197/K219</f>
        <v>4.393364026391549E-2</v>
      </c>
      <c r="BT197" s="125">
        <f t="shared" ref="BT197" si="2357">L197/L219</f>
        <v>2.4348583294259495E-2</v>
      </c>
      <c r="BU197" s="123">
        <f t="shared" ref="BU197" si="2358">M197/M219</f>
        <v>4.6304335604929629E-2</v>
      </c>
      <c r="BV197" s="127">
        <f t="shared" ref="BV197" si="2359">N197/N219</f>
        <v>4.0661211945009761E-2</v>
      </c>
      <c r="BW197" s="128">
        <f t="shared" ref="BW197" si="2360">O197/O219</f>
        <v>4.2189637830104397E-2</v>
      </c>
      <c r="BX197" s="123">
        <f t="shared" ref="BX197" si="2361">P197/P219</f>
        <v>3.9013004334778258E-2</v>
      </c>
      <c r="BY197" s="124">
        <f t="shared" ref="BY197" si="2362">Q197/Q219</f>
        <v>3.9487090954020303E-2</v>
      </c>
      <c r="BZ197" s="125">
        <f t="shared" ref="BZ197" si="2363">R197/R219</f>
        <v>4.9205943350663368E-2</v>
      </c>
      <c r="CA197" s="126">
        <f t="shared" ref="CA197" si="2364">S197/S219</f>
        <v>3.5287482427810213E-2</v>
      </c>
      <c r="CB197" s="123">
        <f t="shared" ref="CB197" si="2365">T197/T219</f>
        <v>2.00723638869745E-2</v>
      </c>
      <c r="CC197" s="124">
        <f t="shared" ref="CC197" si="2366">U197/U219</f>
        <v>5.4853791227473629E-2</v>
      </c>
      <c r="CD197" s="125">
        <f t="shared" ref="CD197" si="2367">V197/V219</f>
        <v>2.5425659131028986E-2</v>
      </c>
      <c r="CE197" s="126">
        <f t="shared" ref="CE197" si="2368">W197/W219</f>
        <v>4.0012549469117933E-2</v>
      </c>
      <c r="CF197" s="123">
        <f t="shared" ref="CF197" si="2369">X197/X219</f>
        <v>3.9749776586237712E-2</v>
      </c>
      <c r="CG197" s="124">
        <f t="shared" ref="CG197" si="2370">Y197/Y219</f>
        <v>5.1758805718895032E-2</v>
      </c>
      <c r="CH197" s="125">
        <f t="shared" ref="CH197" si="2371">Z197/Z219</f>
        <v>4.9861400457981098E-2</v>
      </c>
      <c r="CI197" s="123">
        <f t="shared" ref="CI197" si="2372">AA197/AA219</f>
        <v>2.9770042678322537E-2</v>
      </c>
      <c r="CJ197" s="129">
        <f t="shared" ref="CJ197" si="2373">AB197/AB219</f>
        <v>4.6546066549451377E-2</v>
      </c>
      <c r="CK197" s="130">
        <f t="shared" ref="CK197" si="2374">AC197/AC219</f>
        <v>3.3215769423365266E-2</v>
      </c>
    </row>
    <row r="198" spans="1:89" ht="14.4" thickTop="1" thickBot="1" x14ac:dyDescent="0.3">
      <c r="A198" s="131" t="s">
        <v>19</v>
      </c>
      <c r="B198" s="180">
        <v>4879</v>
      </c>
      <c r="C198" s="181">
        <v>1862.9</v>
      </c>
      <c r="D198" s="182">
        <v>1968</v>
      </c>
      <c r="E198" s="183">
        <v>1261.5999999999999</v>
      </c>
      <c r="F198" s="180">
        <v>3341</v>
      </c>
      <c r="G198" s="184">
        <v>1640.7</v>
      </c>
      <c r="H198" s="182">
        <v>4153</v>
      </c>
      <c r="I198" s="183">
        <v>2521.1</v>
      </c>
      <c r="J198" s="180">
        <v>306</v>
      </c>
      <c r="K198" s="184">
        <v>1013.4</v>
      </c>
      <c r="L198" s="182">
        <v>1287</v>
      </c>
      <c r="M198" s="180">
        <v>3181.3</v>
      </c>
      <c r="N198" s="185">
        <v>3214</v>
      </c>
      <c r="O198" s="186">
        <v>4105.8999999999996</v>
      </c>
      <c r="P198" s="180">
        <v>2427</v>
      </c>
      <c r="Q198" s="184">
        <v>2480</v>
      </c>
      <c r="R198" s="182">
        <v>3156</v>
      </c>
      <c r="S198" s="183">
        <v>2331.1</v>
      </c>
      <c r="T198" s="180">
        <v>506</v>
      </c>
      <c r="U198" s="184">
        <v>1593.7</v>
      </c>
      <c r="V198" s="182">
        <v>1707</v>
      </c>
      <c r="W198" s="183">
        <v>3648.7</v>
      </c>
      <c r="X198" s="180">
        <v>2297</v>
      </c>
      <c r="Y198" s="184">
        <v>1869.9</v>
      </c>
      <c r="Z198" s="182">
        <v>4682</v>
      </c>
      <c r="AA198" s="180">
        <v>3667.6</v>
      </c>
      <c r="AB198" s="162">
        <f t="shared" si="2289"/>
        <v>33923</v>
      </c>
      <c r="AC198" s="165">
        <f t="shared" si="2320"/>
        <v>31177.9</v>
      </c>
      <c r="AE198" s="251" t="s">
        <v>13</v>
      </c>
      <c r="AF198" s="14">
        <f t="shared" ref="AF198:BG198" si="2375">SUM(AF195:AF197)</f>
        <v>9809</v>
      </c>
      <c r="AG198" s="1">
        <f t="shared" si="2375"/>
        <v>3584.2</v>
      </c>
      <c r="AH198" s="14">
        <f t="shared" si="2375"/>
        <v>4105</v>
      </c>
      <c r="AI198" s="1">
        <f t="shared" si="2375"/>
        <v>2940.1000000000004</v>
      </c>
      <c r="AJ198" s="14">
        <f t="shared" si="2375"/>
        <v>6597</v>
      </c>
      <c r="AK198" s="1">
        <f t="shared" si="2375"/>
        <v>3369.1000000000004</v>
      </c>
      <c r="AL198" s="14">
        <f t="shared" si="2375"/>
        <v>8333</v>
      </c>
      <c r="AM198" s="1">
        <f t="shared" si="2375"/>
        <v>5705</v>
      </c>
      <c r="AN198" s="14">
        <f t="shared" si="2375"/>
        <v>725</v>
      </c>
      <c r="AO198" s="1">
        <f t="shared" si="2375"/>
        <v>2555.8999999999996</v>
      </c>
      <c r="AP198" s="14">
        <f t="shared" si="2375"/>
        <v>2410</v>
      </c>
      <c r="AQ198" s="1">
        <f t="shared" si="2375"/>
        <v>9156.2000000000007</v>
      </c>
      <c r="AR198" s="14">
        <f t="shared" si="2375"/>
        <v>6272</v>
      </c>
      <c r="AS198" s="1">
        <f t="shared" si="2375"/>
        <v>10033.6</v>
      </c>
      <c r="AT198" s="14">
        <f t="shared" si="2375"/>
        <v>5029</v>
      </c>
      <c r="AU198" s="1">
        <f t="shared" si="2375"/>
        <v>5506.7999999999993</v>
      </c>
      <c r="AV198" s="14">
        <f t="shared" si="2375"/>
        <v>6840</v>
      </c>
      <c r="AW198" s="1">
        <f t="shared" si="2375"/>
        <v>4665.7999999999993</v>
      </c>
      <c r="AX198" s="14">
        <f t="shared" si="2375"/>
        <v>857</v>
      </c>
      <c r="AY198" s="1">
        <f t="shared" si="2375"/>
        <v>4004.4</v>
      </c>
      <c r="AZ198" s="14">
        <f t="shared" si="2375"/>
        <v>2943</v>
      </c>
      <c r="BA198" s="1">
        <f t="shared" si="2375"/>
        <v>8586.9</v>
      </c>
      <c r="BB198" s="14">
        <f t="shared" si="2375"/>
        <v>4409</v>
      </c>
      <c r="BC198" s="1">
        <f t="shared" si="2375"/>
        <v>4489.6000000000004</v>
      </c>
      <c r="BD198" s="14">
        <f t="shared" si="2375"/>
        <v>10793</v>
      </c>
      <c r="BE198" s="1">
        <f t="shared" si="2375"/>
        <v>7065.4</v>
      </c>
      <c r="BF198" s="166">
        <f t="shared" si="2375"/>
        <v>69122</v>
      </c>
      <c r="BG198" s="167">
        <f t="shared" si="2375"/>
        <v>71663</v>
      </c>
      <c r="BI198" s="131" t="s">
        <v>19</v>
      </c>
      <c r="BJ198" s="123">
        <f>B198/B219</f>
        <v>0.11549022392652558</v>
      </c>
      <c r="BK198" s="124">
        <f t="shared" ref="BK198" si="2376">C198/C219</f>
        <v>4.6255648805681081E-2</v>
      </c>
      <c r="BL198" s="125">
        <f t="shared" ref="BL198" si="2377">D198/D219</f>
        <v>9.3181818181818185E-2</v>
      </c>
      <c r="BM198" s="126">
        <f t="shared" ref="BM198" si="2378">E198/E219</f>
        <v>6.653517145358466E-2</v>
      </c>
      <c r="BN198" s="123">
        <f t="shared" ref="BN198" si="2379">F198/F219</f>
        <v>0.11069878400318081</v>
      </c>
      <c r="BO198" s="124">
        <f t="shared" ref="BO198" si="2380">G198/G219</f>
        <v>5.6051873691115126E-2</v>
      </c>
      <c r="BP198" s="125">
        <f t="shared" ref="BP198" si="2381">H198/H219</f>
        <v>8.777899898545824E-2</v>
      </c>
      <c r="BQ198" s="126">
        <f t="shared" ref="BQ198" si="2382">I198/I219</f>
        <v>4.8079471966832009E-2</v>
      </c>
      <c r="BR198" s="123">
        <f t="shared" ref="BR198" si="2383">J198/J219</f>
        <v>3.5656024236774643E-2</v>
      </c>
      <c r="BS198" s="124">
        <f t="shared" ref="BS198" si="2384">K198/K219</f>
        <v>0.11351950801492085</v>
      </c>
      <c r="BT198" s="125">
        <f t="shared" ref="BT198" si="2385">L198/L219</f>
        <v>4.3104025721749616E-2</v>
      </c>
      <c r="BU198" s="123">
        <f t="shared" ref="BU198" si="2386">M198/M219</f>
        <v>9.9357873236181463E-2</v>
      </c>
      <c r="BV198" s="127">
        <f t="shared" ref="BV198" si="2387">N198/N219</f>
        <v>6.6744195705445028E-2</v>
      </c>
      <c r="BW198" s="128">
        <f t="shared" ref="BW198" si="2388">O198/O219</f>
        <v>8.550591537915278E-2</v>
      </c>
      <c r="BX198" s="123">
        <f t="shared" ref="BX198" si="2389">P198/P219</f>
        <v>8.0926975658552849E-2</v>
      </c>
      <c r="BY198" s="124">
        <f t="shared" ref="BY198" si="2390">Q198/Q219</f>
        <v>8.3950266237437066E-2</v>
      </c>
      <c r="BZ198" s="125">
        <f t="shared" ref="BZ198" si="2391">R198/R219</f>
        <v>8.9661638114719167E-2</v>
      </c>
      <c r="CA198" s="126">
        <f t="shared" ref="CA198" si="2392">S198/S219</f>
        <v>6.5409232098813913E-2</v>
      </c>
      <c r="CB198" s="123">
        <f t="shared" ref="CB198" si="2393">T198/T219</f>
        <v>4.3590627153687111E-2</v>
      </c>
      <c r="CC198" s="124">
        <f t="shared" ref="CC198" si="2394">U198/U219</f>
        <v>0.13547262835770144</v>
      </c>
      <c r="CD198" s="125">
        <f t="shared" ref="CD198" si="2395">V198/V219</f>
        <v>4.8602015830533571E-2</v>
      </c>
      <c r="CE198" s="126">
        <f t="shared" ref="CE198" si="2396">W198/W219</f>
        <v>9.0136314902741613E-2</v>
      </c>
      <c r="CF198" s="123">
        <f t="shared" ref="CF198" si="2397">X198/X219</f>
        <v>8.210902591599642E-2</v>
      </c>
      <c r="CG198" s="124">
        <f t="shared" ref="CG198" si="2398">Y198/Y219</f>
        <v>0.10929846506353678</v>
      </c>
      <c r="CH198" s="125">
        <f t="shared" ref="CH198" si="2399">Z198/Z219</f>
        <v>8.0611559718324413E-2</v>
      </c>
      <c r="CI198" s="123">
        <f t="shared" ref="CI198" si="2400">AA198/AA219</f>
        <v>6.1000395847262828E-2</v>
      </c>
      <c r="CJ198" s="129">
        <f t="shared" ref="CJ198" si="2401">AB198/AB219</f>
        <v>7.9738522147108318E-2</v>
      </c>
      <c r="CK198" s="130">
        <f t="shared" ref="CK198" si="2402">AC198/AC219</f>
        <v>7.3435204259246073E-2</v>
      </c>
    </row>
    <row r="199" spans="1:89" ht="13.8" thickTop="1" x14ac:dyDescent="0.25">
      <c r="A199" s="139" t="s">
        <v>20</v>
      </c>
      <c r="B199" s="266">
        <v>5421</v>
      </c>
      <c r="C199" s="267">
        <v>1868.4</v>
      </c>
      <c r="D199" s="268">
        <v>2133</v>
      </c>
      <c r="E199" s="269">
        <v>1642.4</v>
      </c>
      <c r="F199" s="266">
        <v>3833</v>
      </c>
      <c r="G199" s="270">
        <v>1875.4</v>
      </c>
      <c r="H199" s="268">
        <v>4433</v>
      </c>
      <c r="I199" s="269">
        <v>2885.7</v>
      </c>
      <c r="J199" s="266">
        <v>393</v>
      </c>
      <c r="K199" s="270">
        <v>1383.3</v>
      </c>
      <c r="L199" s="268">
        <v>1319</v>
      </c>
      <c r="M199" s="266">
        <v>4600.8999999999996</v>
      </c>
      <c r="N199" s="271">
        <v>3373</v>
      </c>
      <c r="O199" s="272">
        <v>5086.1000000000004</v>
      </c>
      <c r="P199" s="266">
        <v>2863</v>
      </c>
      <c r="Q199" s="270">
        <v>2835.6</v>
      </c>
      <c r="R199" s="268">
        <v>3718</v>
      </c>
      <c r="S199" s="269">
        <v>2541.6</v>
      </c>
      <c r="T199" s="266">
        <v>499</v>
      </c>
      <c r="U199" s="270">
        <v>2223.5</v>
      </c>
      <c r="V199" s="268">
        <v>1667</v>
      </c>
      <c r="W199" s="269">
        <v>4500</v>
      </c>
      <c r="X199" s="266">
        <v>2354</v>
      </c>
      <c r="Y199" s="270">
        <v>2393.5</v>
      </c>
      <c r="Z199" s="268">
        <v>6041</v>
      </c>
      <c r="AA199" s="266">
        <v>3786.7</v>
      </c>
      <c r="AB199" s="286">
        <f t="shared" si="2289"/>
        <v>38047</v>
      </c>
      <c r="AC199" s="287">
        <f t="shared" si="2320"/>
        <v>37623.099999999991</v>
      </c>
      <c r="BI199" s="139" t="s">
        <v>20</v>
      </c>
      <c r="BJ199" s="123">
        <f>B199/B219</f>
        <v>0.12831984093168583</v>
      </c>
      <c r="BK199" s="124">
        <f t="shared" ref="BK199" si="2403">C199/C219</f>
        <v>4.6392213338630375E-2</v>
      </c>
      <c r="BL199" s="125">
        <f t="shared" ref="BL199" si="2404">D199/D219</f>
        <v>0.10099431818181819</v>
      </c>
      <c r="BM199" s="126">
        <f t="shared" ref="BM199" si="2405">E199/E219</f>
        <v>8.6618076724292531E-2</v>
      </c>
      <c r="BN199" s="123">
        <f t="shared" ref="BN199" si="2406">F199/F219</f>
        <v>0.1270004307345681</v>
      </c>
      <c r="BO199" s="124">
        <f t="shared" ref="BO199" si="2407">G199/G219</f>
        <v>6.4070021283791856E-2</v>
      </c>
      <c r="BP199" s="125">
        <f t="shared" ref="BP199" si="2408">H199/H219</f>
        <v>9.3697159283057149E-2</v>
      </c>
      <c r="BQ199" s="126">
        <f t="shared" ref="BQ199" si="2409">I199/I219</f>
        <v>5.5032696939703751E-2</v>
      </c>
      <c r="BR199" s="123">
        <f t="shared" ref="BR199" si="2410">J199/J219</f>
        <v>4.5793521323700771E-2</v>
      </c>
      <c r="BS199" s="124">
        <f t="shared" ref="BS199" si="2411">K199/K219</f>
        <v>0.15495513660651275</v>
      </c>
      <c r="BT199" s="125">
        <f t="shared" ref="BT199" si="2412">L199/L219</f>
        <v>4.4175765289034767E-2</v>
      </c>
      <c r="BU199" s="123">
        <f t="shared" ref="BU199" si="2413">M199/M219</f>
        <v>0.14369460251228972</v>
      </c>
      <c r="BV199" s="127">
        <f t="shared" ref="BV199" si="2414">N199/N219</f>
        <v>7.0046102089130702E-2</v>
      </c>
      <c r="BW199" s="128">
        <f t="shared" ref="BW199" si="2415">O199/O219</f>
        <v>0.10591871117414185</v>
      </c>
      <c r="BX199" s="123">
        <f t="shared" ref="BX199" si="2416">P199/P219</f>
        <v>9.5465155051683889E-2</v>
      </c>
      <c r="BY199" s="124">
        <f t="shared" ref="BY199" si="2417">Q199/Q219</f>
        <v>9.5987651186643777E-2</v>
      </c>
      <c r="BZ199" s="125">
        <f t="shared" ref="BZ199" si="2418">R199/R219</f>
        <v>0.10562800079547714</v>
      </c>
      <c r="CA199" s="126">
        <f t="shared" ref="CA199" si="2419">S199/S219</f>
        <v>7.1315732616509572E-2</v>
      </c>
      <c r="CB199" s="123">
        <f t="shared" ref="CB199" si="2420">T199/T219</f>
        <v>4.298759476223294E-2</v>
      </c>
      <c r="CC199" s="124">
        <f t="shared" ref="CC199" si="2421">U199/U219</f>
        <v>0.18900884053043177</v>
      </c>
      <c r="CD199" s="125">
        <f t="shared" ref="CD199" si="2422">V199/V219</f>
        <v>4.7463128523432603E-2</v>
      </c>
      <c r="CE199" s="126">
        <f t="shared" ref="CE199" si="2423">W199/W219</f>
        <v>0.11116655714702149</v>
      </c>
      <c r="CF199" s="123">
        <f t="shared" ref="CF199" si="2424">X199/X219</f>
        <v>8.4146559428060763E-2</v>
      </c>
      <c r="CG199" s="124">
        <f t="shared" ref="CG199" si="2425">Y199/Y219</f>
        <v>0.13990367192340514</v>
      </c>
      <c r="CH199" s="125">
        <f t="shared" ref="CH199" si="2426">Z199/Z219</f>
        <v>0.10400991718462148</v>
      </c>
      <c r="CI199" s="123">
        <f t="shared" ref="CI199" si="2427">AA199/AA219</f>
        <v>6.2981295385219252E-2</v>
      </c>
      <c r="CJ199" s="129">
        <f t="shared" ref="CJ199" si="2428">AB199/AB219</f>
        <v>8.943228936506295E-2</v>
      </c>
      <c r="CK199" s="130">
        <f t="shared" ref="CK199" si="2429">AC199/AC219</f>
        <v>8.8615975847187917E-2</v>
      </c>
    </row>
    <row r="200" spans="1:89" ht="13.8" thickBot="1" x14ac:dyDescent="0.3">
      <c r="A200" s="131" t="s">
        <v>21</v>
      </c>
      <c r="B200" s="273">
        <v>4388</v>
      </c>
      <c r="C200" s="274">
        <v>1715.8</v>
      </c>
      <c r="D200" s="275">
        <v>1972</v>
      </c>
      <c r="E200" s="276">
        <v>1297.7</v>
      </c>
      <c r="F200" s="273">
        <v>2764</v>
      </c>
      <c r="G200" s="277">
        <v>1493.7</v>
      </c>
      <c r="H200" s="275">
        <v>3900</v>
      </c>
      <c r="I200" s="276">
        <v>2819.3</v>
      </c>
      <c r="J200" s="273">
        <v>332</v>
      </c>
      <c r="K200" s="277">
        <v>1172.5999999999999</v>
      </c>
      <c r="L200" s="275">
        <v>1091</v>
      </c>
      <c r="M200" s="273">
        <v>4555.3</v>
      </c>
      <c r="N200" s="278">
        <v>2899</v>
      </c>
      <c r="O200" s="279">
        <v>4947.5</v>
      </c>
      <c r="P200" s="273">
        <v>2166</v>
      </c>
      <c r="Q200" s="277">
        <v>2671.2</v>
      </c>
      <c r="R200" s="275">
        <v>3122</v>
      </c>
      <c r="S200" s="276">
        <v>2124.1999999999998</v>
      </c>
      <c r="T200" s="273">
        <v>358</v>
      </c>
      <c r="U200" s="277">
        <v>1780.9</v>
      </c>
      <c r="V200" s="275">
        <v>1276</v>
      </c>
      <c r="W200" s="276">
        <v>4086.9</v>
      </c>
      <c r="X200" s="273">
        <v>2055</v>
      </c>
      <c r="Y200" s="277">
        <v>2096.1</v>
      </c>
      <c r="Z200" s="275">
        <v>4752</v>
      </c>
      <c r="AA200" s="273">
        <v>3278.7</v>
      </c>
      <c r="AB200" s="286">
        <f t="shared" si="2289"/>
        <v>31075</v>
      </c>
      <c r="AC200" s="287">
        <f t="shared" si="2320"/>
        <v>34039.9</v>
      </c>
      <c r="AE200" t="s">
        <v>85</v>
      </c>
      <c r="BI200" s="131" t="s">
        <v>21</v>
      </c>
      <c r="BJ200" s="123">
        <f>B200/B219</f>
        <v>0.10386782180561473</v>
      </c>
      <c r="BK200" s="124">
        <f t="shared" ref="BK200" si="2430">C200/C219</f>
        <v>4.2603168297164415E-2</v>
      </c>
      <c r="BL200" s="125">
        <f t="shared" ref="BL200" si="2431">D200/D219</f>
        <v>9.3371212121212119E-2</v>
      </c>
      <c r="BM200" s="126">
        <f t="shared" ref="BM200" si="2432">E200/E219</f>
        <v>6.8439039311443253E-2</v>
      </c>
      <c r="BN200" s="123">
        <f t="shared" ref="BN200" si="2433">F200/F219</f>
        <v>9.1580795864948147E-2</v>
      </c>
      <c r="BO200" s="124">
        <f t="shared" ref="BO200" si="2434">G200/G219</f>
        <v>5.1029855386370858E-2</v>
      </c>
      <c r="BP200" s="125">
        <f t="shared" ref="BP200" si="2435">H200/H219</f>
        <v>8.2431518430842066E-2</v>
      </c>
      <c r="BQ200" s="126">
        <f t="shared" ref="BQ200" si="2436">I200/I219</f>
        <v>5.3766393763075446E-2</v>
      </c>
      <c r="BR200" s="123">
        <f t="shared" ref="BR200" si="2437">J200/J219</f>
        <v>3.8685621067350268E-2</v>
      </c>
      <c r="BS200" s="124">
        <f t="shared" ref="BS200" si="2438">K200/K219</f>
        <v>0.1313528469491772</v>
      </c>
      <c r="BT200" s="125">
        <f t="shared" ref="BT200" si="2439">L200/L219</f>
        <v>3.6539620872128073E-2</v>
      </c>
      <c r="BU200" s="123">
        <f t="shared" ref="BU200" si="2440">M200/M219</f>
        <v>0.14227043031238093</v>
      </c>
      <c r="BV200" s="127">
        <f t="shared" ref="BV200" si="2441">N200/N219</f>
        <v>6.0202683058520577E-2</v>
      </c>
      <c r="BW200" s="128">
        <f t="shared" ref="BW200" si="2442">O200/O219</f>
        <v>0.10303234767976775</v>
      </c>
      <c r="BX200" s="123">
        <f t="shared" ref="BX200" si="2443">P200/P219</f>
        <v>7.2224074691563861E-2</v>
      </c>
      <c r="BY200" s="124">
        <f t="shared" ref="BY200" si="2444">Q200/Q219</f>
        <v>9.0422560957033021E-2</v>
      </c>
      <c r="BZ200" s="125">
        <f t="shared" ref="BZ200" si="2445">R200/R219</f>
        <v>8.8695701582431313E-2</v>
      </c>
      <c r="CA200" s="126">
        <f t="shared" ref="CA200" si="2446">S200/S219</f>
        <v>5.9603745366694057E-2</v>
      </c>
      <c r="CB200" s="123">
        <f t="shared" ref="CB200" si="2447">T200/T219</f>
        <v>3.08407994486561E-2</v>
      </c>
      <c r="CC200" s="124">
        <f t="shared" ref="CC200" si="2448">U200/U219</f>
        <v>0.15138558313498807</v>
      </c>
      <c r="CD200" s="125">
        <f t="shared" ref="CD200" si="2449">V200/V219</f>
        <v>3.63305050965207E-2</v>
      </c>
      <c r="CE200" s="126">
        <f t="shared" ref="CE200" si="2450">W200/W219</f>
        <v>0.10096146720092491</v>
      </c>
      <c r="CF200" s="123">
        <f t="shared" ref="CF200" si="2451">X200/X219</f>
        <v>7.3458445040214482E-2</v>
      </c>
      <c r="CG200" s="124">
        <f t="shared" ref="CG200" si="2452">Y200/Y219</f>
        <v>0.12252019499421329</v>
      </c>
      <c r="CH200" s="125">
        <f t="shared" ref="CH200" si="2453">Z200/Z219</f>
        <v>8.1816773127184453E-2</v>
      </c>
      <c r="CI200" s="123">
        <f t="shared" ref="CI200" si="2454">AA200/AA219</f>
        <v>5.453211851467462E-2</v>
      </c>
      <c r="CJ200" s="129">
        <f t="shared" ref="CJ200" si="2455">AB200/AB219</f>
        <v>7.3044087366134811E-2</v>
      </c>
      <c r="CK200" s="130">
        <f t="shared" ref="CK200" si="2456">AC200/AC219</f>
        <v>8.0176246939797441E-2</v>
      </c>
    </row>
    <row r="201" spans="1:89" ht="14.4" thickTop="1" thickBot="1" x14ac:dyDescent="0.3">
      <c r="A201" s="139" t="s">
        <v>22</v>
      </c>
      <c r="B201" s="187">
        <v>2835</v>
      </c>
      <c r="C201" s="188">
        <v>1531.6</v>
      </c>
      <c r="D201" s="189">
        <v>1289</v>
      </c>
      <c r="E201" s="190">
        <v>964.4</v>
      </c>
      <c r="F201" s="187">
        <v>2367</v>
      </c>
      <c r="G201" s="191">
        <v>993.4</v>
      </c>
      <c r="H201" s="189">
        <v>3193</v>
      </c>
      <c r="I201" s="190">
        <v>2267.9</v>
      </c>
      <c r="J201" s="187">
        <v>281</v>
      </c>
      <c r="K201" s="191">
        <v>1003.4</v>
      </c>
      <c r="L201" s="189">
        <v>915</v>
      </c>
      <c r="M201" s="187">
        <v>2998.1</v>
      </c>
      <c r="N201" s="192">
        <v>2107</v>
      </c>
      <c r="O201" s="193">
        <v>3660.5</v>
      </c>
      <c r="P201" s="187">
        <v>1475</v>
      </c>
      <c r="Q201" s="191">
        <v>1671.7</v>
      </c>
      <c r="R201" s="189">
        <v>2291</v>
      </c>
      <c r="S201" s="190">
        <v>1624.7</v>
      </c>
      <c r="T201" s="187">
        <v>271</v>
      </c>
      <c r="U201" s="191">
        <v>882.4</v>
      </c>
      <c r="V201" s="189">
        <v>910</v>
      </c>
      <c r="W201" s="190">
        <v>3199.3</v>
      </c>
      <c r="X201" s="187">
        <v>1475</v>
      </c>
      <c r="Y201" s="191">
        <v>1285.5999999999999</v>
      </c>
      <c r="Z201" s="189">
        <v>3761</v>
      </c>
      <c r="AA201" s="187">
        <v>2797.1</v>
      </c>
      <c r="AB201" s="162">
        <f t="shared" si="2289"/>
        <v>23170</v>
      </c>
      <c r="AC201" s="165">
        <f t="shared" si="2320"/>
        <v>24880.1</v>
      </c>
      <c r="AE201" s="292" t="s">
        <v>0</v>
      </c>
      <c r="AF201" s="290" t="s">
        <v>1</v>
      </c>
      <c r="AG201" s="291"/>
      <c r="AH201" s="290" t="s">
        <v>2</v>
      </c>
      <c r="AI201" s="291"/>
      <c r="AJ201" s="290" t="s">
        <v>3</v>
      </c>
      <c r="AK201" s="291"/>
      <c r="AL201" s="290" t="s">
        <v>4</v>
      </c>
      <c r="AM201" s="291"/>
      <c r="AN201" s="290" t="s">
        <v>5</v>
      </c>
      <c r="AO201" s="291"/>
      <c r="AP201" s="290" t="s">
        <v>6</v>
      </c>
      <c r="AQ201" s="291"/>
      <c r="AR201" s="290" t="s">
        <v>7</v>
      </c>
      <c r="AS201" s="291"/>
      <c r="AT201" s="290" t="s">
        <v>8</v>
      </c>
      <c r="AU201" s="291"/>
      <c r="AV201" s="290" t="s">
        <v>9</v>
      </c>
      <c r="AW201" s="291"/>
      <c r="AX201" s="290" t="s">
        <v>10</v>
      </c>
      <c r="AY201" s="291"/>
      <c r="AZ201" s="290" t="s">
        <v>11</v>
      </c>
      <c r="BA201" s="291"/>
      <c r="BB201" s="290" t="s">
        <v>12</v>
      </c>
      <c r="BC201" s="291"/>
      <c r="BD201" s="297" t="s">
        <v>40</v>
      </c>
      <c r="BE201" s="298"/>
      <c r="BF201" s="295" t="s">
        <v>41</v>
      </c>
      <c r="BG201" s="296"/>
      <c r="BI201" s="139" t="s">
        <v>22</v>
      </c>
      <c r="BJ201" s="123">
        <f>B201/B219</f>
        <v>6.7106945036216448E-2</v>
      </c>
      <c r="BK201" s="124">
        <f t="shared" ref="BK201" si="2457">C201/C219</f>
        <v>3.8029497939117037E-2</v>
      </c>
      <c r="BL201" s="125">
        <f t="shared" ref="BL201" si="2458">D201/D219</f>
        <v>6.1032196969696972E-2</v>
      </c>
      <c r="BM201" s="126">
        <f t="shared" ref="BM201" si="2459">E201/E219</f>
        <v>5.0861223327391444E-2</v>
      </c>
      <c r="BN201" s="123">
        <f t="shared" ref="BN201" si="2460">F201/F219</f>
        <v>7.84268248235645E-2</v>
      </c>
      <c r="BO201" s="124">
        <f t="shared" ref="BO201" si="2461">G201/G219</f>
        <v>3.3937911455326243E-2</v>
      </c>
      <c r="BP201" s="125">
        <f t="shared" ref="BP201" si="2462">H201/H219</f>
        <v>6.74881636794048E-2</v>
      </c>
      <c r="BQ201" s="126">
        <f t="shared" ref="BQ201" si="2463">I201/I219</f>
        <v>4.3250737564387895E-2</v>
      </c>
      <c r="BR201" s="123">
        <f t="shared" ref="BR201" si="2464">J201/J219</f>
        <v>3.2742950361221164E-2</v>
      </c>
      <c r="BS201" s="124">
        <f t="shared" ref="BS201" si="2465">K201/K219</f>
        <v>0.11239932340849772</v>
      </c>
      <c r="BT201" s="125">
        <f t="shared" ref="BT201" si="2466">L201/L219</f>
        <v>3.064505325205975E-2</v>
      </c>
      <c r="BU201" s="123">
        <f t="shared" ref="BU201" si="2467">M201/M219</f>
        <v>9.3636198959354863E-2</v>
      </c>
      <c r="BV201" s="127">
        <f t="shared" ref="BV201" si="2468">N201/N219</f>
        <v>4.3755451260539105E-2</v>
      </c>
      <c r="BW201" s="128">
        <f t="shared" ref="BW201" si="2469">O201/O219</f>
        <v>7.6230400946294061E-2</v>
      </c>
      <c r="BX201" s="123">
        <f t="shared" ref="BX201" si="2470">P201/P219</f>
        <v>4.9183061020340112E-2</v>
      </c>
      <c r="BY201" s="124">
        <f t="shared" ref="BY201" si="2471">Q201/Q219</f>
        <v>5.6588572608517559E-2</v>
      </c>
      <c r="BZ201" s="125">
        <f t="shared" ref="BZ201" si="2472">R201/R219</f>
        <v>6.5087076337395952E-2</v>
      </c>
      <c r="CA201" s="126">
        <f t="shared" ref="CA201" si="2473">S201/S219</f>
        <v>4.558808261805284E-2</v>
      </c>
      <c r="CB201" s="123">
        <f t="shared" ref="CB201" si="2474">T201/T219</f>
        <v>2.3345968297725707E-2</v>
      </c>
      <c r="CC201" s="124">
        <f t="shared" ref="CC201" si="2475">U201/U219</f>
        <v>7.5008500510030579E-2</v>
      </c>
      <c r="CD201" s="125">
        <f t="shared" ref="CD201" si="2476">V201/V219</f>
        <v>2.5909686236546894E-2</v>
      </c>
      <c r="CE201" s="126">
        <f t="shared" ref="CE201" si="2477">W201/W219</f>
        <v>7.9034481395659079E-2</v>
      </c>
      <c r="CF201" s="123">
        <f t="shared" ref="CF201" si="2478">X201/X219</f>
        <v>5.2725647899910633E-2</v>
      </c>
      <c r="CG201" s="124">
        <f t="shared" ref="CG201" si="2479">Y201/Y219</f>
        <v>7.5145251984428507E-2</v>
      </c>
      <c r="CH201" s="125">
        <f t="shared" ref="CH201" si="2480">Z201/Z219</f>
        <v>6.4754394724608741E-2</v>
      </c>
      <c r="CI201" s="123">
        <f t="shared" ref="CI201" si="2481">AA201/AA219</f>
        <v>4.6522032725591356E-2</v>
      </c>
      <c r="CJ201" s="129">
        <f t="shared" ref="CJ201" si="2482">AB201/AB219</f>
        <v>5.4462799815714995E-2</v>
      </c>
      <c r="CK201" s="130">
        <f t="shared" ref="CK201" si="2483">AC201/AC219</f>
        <v>5.8601612856878371E-2</v>
      </c>
    </row>
    <row r="202" spans="1:89" ht="15" thickTop="1" thickBot="1" x14ac:dyDescent="0.35">
      <c r="A202" s="131" t="s">
        <v>23</v>
      </c>
      <c r="B202" s="180">
        <v>2034</v>
      </c>
      <c r="C202" s="181">
        <v>1297.4000000000001</v>
      </c>
      <c r="D202" s="182">
        <v>926</v>
      </c>
      <c r="E202" s="183">
        <v>739.8</v>
      </c>
      <c r="F202" s="180">
        <v>1403</v>
      </c>
      <c r="G202" s="184">
        <v>875</v>
      </c>
      <c r="H202" s="182">
        <v>2344</v>
      </c>
      <c r="I202" s="183">
        <v>1808.2</v>
      </c>
      <c r="J202" s="180">
        <v>335</v>
      </c>
      <c r="K202" s="184">
        <v>616.9</v>
      </c>
      <c r="L202" s="182">
        <v>792</v>
      </c>
      <c r="M202" s="180">
        <v>1859.6</v>
      </c>
      <c r="N202" s="185">
        <v>1863</v>
      </c>
      <c r="O202" s="186">
        <v>2478.3000000000002</v>
      </c>
      <c r="P202" s="180">
        <v>1162</v>
      </c>
      <c r="Q202" s="184">
        <v>1111.5</v>
      </c>
      <c r="R202" s="182">
        <v>1650</v>
      </c>
      <c r="S202" s="183">
        <v>1298.8</v>
      </c>
      <c r="T202" s="180">
        <v>317</v>
      </c>
      <c r="U202" s="184">
        <v>484.6</v>
      </c>
      <c r="V202" s="182">
        <v>871</v>
      </c>
      <c r="W202" s="183">
        <v>2395.8000000000002</v>
      </c>
      <c r="X202" s="180">
        <v>1039</v>
      </c>
      <c r="Y202" s="184">
        <v>789.1</v>
      </c>
      <c r="Z202" s="182">
        <v>2964</v>
      </c>
      <c r="AA202" s="180">
        <v>2719.1</v>
      </c>
      <c r="AB202" s="162">
        <f t="shared" si="2289"/>
        <v>17700</v>
      </c>
      <c r="AC202" s="165">
        <f t="shared" si="2320"/>
        <v>18474.100000000002</v>
      </c>
      <c r="AE202" s="293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68" t="s">
        <v>14</v>
      </c>
      <c r="BG202" s="169" t="s">
        <v>15</v>
      </c>
      <c r="BI202" s="131" t="s">
        <v>23</v>
      </c>
      <c r="BJ202" s="123">
        <f>B202/B219</f>
        <v>4.8146570089475926E-2</v>
      </c>
      <c r="BK202" s="124">
        <f t="shared" ref="BK202" si="2484">C202/C219</f>
        <v>3.2214331826985146E-2</v>
      </c>
      <c r="BL202" s="125">
        <f t="shared" ref="BL202" si="2485">D202/D219</f>
        <v>4.3844696969696971E-2</v>
      </c>
      <c r="BM202" s="126">
        <f t="shared" ref="BM202" si="2486">E202/E219</f>
        <v>3.9016106405645158E-2</v>
      </c>
      <c r="BN202" s="123">
        <f t="shared" ref="BN202" si="2487">F202/F219</f>
        <v>4.648619992710646E-2</v>
      </c>
      <c r="BO202" s="124">
        <f t="shared" ref="BO202" si="2488">G202/G219</f>
        <v>2.989296609966827E-2</v>
      </c>
      <c r="BP202" s="125">
        <f t="shared" ref="BP202" si="2489">H202/H219</f>
        <v>4.9543456205613796E-2</v>
      </c>
      <c r="BQ202" s="126">
        <f t="shared" ref="BQ202" si="2490">I202/I219</f>
        <v>3.4483876565953607E-2</v>
      </c>
      <c r="BR202" s="123">
        <f t="shared" ref="BR202" si="2491">J202/J219</f>
        <v>3.9035189932416683E-2</v>
      </c>
      <c r="BS202" s="124">
        <f t="shared" ref="BS202" si="2492">K202/K219</f>
        <v>6.9104188370243416E-2</v>
      </c>
      <c r="BT202" s="125">
        <f t="shared" ref="BT202" si="2493">L202/L219</f>
        <v>2.6525554290307455E-2</v>
      </c>
      <c r="BU202" s="123">
        <f t="shared" ref="BU202" si="2494">M202/M219</f>
        <v>5.8078741731368635E-2</v>
      </c>
      <c r="BV202" s="127">
        <f t="shared" ref="BV202" si="2495">N202/N219</f>
        <v>3.8688374797524606E-2</v>
      </c>
      <c r="BW202" s="128">
        <f t="shared" ref="BW202" si="2496">O202/O219</f>
        <v>5.1610928197022427E-2</v>
      </c>
      <c r="BX202" s="123">
        <f t="shared" ref="BX202" si="2497">P202/P219</f>
        <v>3.8746248749583191E-2</v>
      </c>
      <c r="BY202" s="124">
        <f t="shared" ref="BY202" si="2498">Q202/Q219</f>
        <v>3.7625290694722299E-2</v>
      </c>
      <c r="BZ202" s="125">
        <f t="shared" ref="BZ202" si="2499">R202/R219</f>
        <v>4.6876331713969148E-2</v>
      </c>
      <c r="CA202" s="126">
        <f t="shared" ref="CA202" si="2500">S202/S219</f>
        <v>3.6443529084955392E-2</v>
      </c>
      <c r="CB202" s="123">
        <f t="shared" ref="CB202" si="2501">T202/T219</f>
        <v>2.7308752584424535E-2</v>
      </c>
      <c r="CC202" s="124">
        <f t="shared" ref="CC202" si="2502">U202/U219</f>
        <v>4.1193471608296485E-2</v>
      </c>
      <c r="CD202" s="125">
        <f t="shared" ref="CD202" si="2503">V202/V219</f>
        <v>2.4799271112123454E-2</v>
      </c>
      <c r="CE202" s="126">
        <f t="shared" ref="CE202" si="2504">W202/W219</f>
        <v>5.9185075025074245E-2</v>
      </c>
      <c r="CF202" s="123">
        <f t="shared" ref="CF202" si="2505">X202/X219</f>
        <v>3.7140303842716708E-2</v>
      </c>
      <c r="CG202" s="124">
        <f t="shared" ref="CG202" si="2506">Y202/Y219</f>
        <v>4.6124080850118654E-2</v>
      </c>
      <c r="CH202" s="125">
        <f t="shared" ref="CH202" si="2507">Z202/Z219</f>
        <v>5.1032179198016565E-2</v>
      </c>
      <c r="CI202" s="123">
        <f t="shared" ref="CI202" si="2508">AA202/AA219</f>
        <v>4.5224718166728198E-2</v>
      </c>
      <c r="CJ202" s="129">
        <f t="shared" ref="CJ202" si="2509">AB202/AB219</f>
        <v>4.1605159980067134E-2</v>
      </c>
      <c r="CK202" s="130">
        <f t="shared" ref="CK202" si="2510">AC202/AC219</f>
        <v>4.3513171413268312E-2</v>
      </c>
    </row>
    <row r="203" spans="1:89" ht="13.8" thickTop="1" x14ac:dyDescent="0.25">
      <c r="A203" s="139" t="s">
        <v>24</v>
      </c>
      <c r="B203" s="194">
        <v>1941</v>
      </c>
      <c r="C203" s="188">
        <v>1321.4</v>
      </c>
      <c r="D203" s="189">
        <v>913</v>
      </c>
      <c r="E203" s="190">
        <v>678.3</v>
      </c>
      <c r="F203" s="187">
        <v>1552</v>
      </c>
      <c r="G203" s="191">
        <v>804.5</v>
      </c>
      <c r="H203" s="189">
        <v>2399</v>
      </c>
      <c r="I203" s="190">
        <v>1940.4</v>
      </c>
      <c r="J203" s="187">
        <v>357</v>
      </c>
      <c r="K203" s="191">
        <v>485.8</v>
      </c>
      <c r="L203" s="189">
        <v>817</v>
      </c>
      <c r="M203" s="187">
        <v>1634.8</v>
      </c>
      <c r="N203" s="192">
        <v>1650</v>
      </c>
      <c r="O203" s="195">
        <v>2349.1</v>
      </c>
      <c r="P203" s="187">
        <v>1179</v>
      </c>
      <c r="Q203" s="191">
        <v>1162.8</v>
      </c>
      <c r="R203" s="189">
        <v>1715</v>
      </c>
      <c r="S203" s="190">
        <v>1353.4</v>
      </c>
      <c r="T203" s="187">
        <v>319</v>
      </c>
      <c r="U203" s="191">
        <v>454.9</v>
      </c>
      <c r="V203" s="189">
        <v>864</v>
      </c>
      <c r="W203" s="196">
        <v>2314.6999999999998</v>
      </c>
      <c r="X203" s="187">
        <v>1059</v>
      </c>
      <c r="Y203" s="191">
        <v>679.2</v>
      </c>
      <c r="Z203" s="189">
        <v>3039</v>
      </c>
      <c r="AA203" s="187">
        <v>2742.9</v>
      </c>
      <c r="AB203" s="162">
        <f t="shared" si="2289"/>
        <v>17804</v>
      </c>
      <c r="AC203" s="165">
        <f t="shared" si="2320"/>
        <v>17922.2</v>
      </c>
      <c r="AE203" s="254" t="str">
        <f>$AE$17</f>
        <v>17:00 - 17:59</v>
      </c>
      <c r="AF203" s="120">
        <f t="shared" ref="AF203:AO204" si="2511">SUMIF($A$9:$A$32,$AE203,B$195:B$218)</f>
        <v>2081</v>
      </c>
      <c r="AG203" s="177">
        <f t="shared" si="2511"/>
        <v>4869.7</v>
      </c>
      <c r="AH203" s="121">
        <f t="shared" si="2511"/>
        <v>1763</v>
      </c>
      <c r="AI203" s="172">
        <f t="shared" si="2511"/>
        <v>1708.6</v>
      </c>
      <c r="AJ203" s="120">
        <f t="shared" si="2511"/>
        <v>1620</v>
      </c>
      <c r="AK203" s="122">
        <f t="shared" si="2511"/>
        <v>3269.2</v>
      </c>
      <c r="AL203" s="121">
        <f t="shared" si="2511"/>
        <v>3099</v>
      </c>
      <c r="AM203" s="172">
        <f t="shared" si="2511"/>
        <v>5283.1</v>
      </c>
      <c r="AN203" s="120">
        <f t="shared" si="2511"/>
        <v>1366</v>
      </c>
      <c r="AO203" s="122">
        <f t="shared" si="2511"/>
        <v>376.1</v>
      </c>
      <c r="AP203" s="121">
        <f t="shared" ref="AP203:AY204" si="2512">SUMIF($A$9:$A$32,$AE203,L$195:L$218)</f>
        <v>4030</v>
      </c>
      <c r="AQ203" s="120">
        <f t="shared" si="2512"/>
        <v>1010.4</v>
      </c>
      <c r="AR203" s="171">
        <f t="shared" si="2512"/>
        <v>5055</v>
      </c>
      <c r="AS203" s="173">
        <f t="shared" si="2512"/>
        <v>2762.1</v>
      </c>
      <c r="AT203" s="120">
        <f t="shared" si="2512"/>
        <v>2732</v>
      </c>
      <c r="AU203" s="122">
        <f t="shared" si="2512"/>
        <v>2136.8000000000002</v>
      </c>
      <c r="AV203" s="121">
        <f t="shared" si="2512"/>
        <v>2467</v>
      </c>
      <c r="AW203" s="172">
        <f t="shared" si="2512"/>
        <v>3365.4</v>
      </c>
      <c r="AX203" s="120">
        <f t="shared" si="2512"/>
        <v>1943</v>
      </c>
      <c r="AY203" s="122">
        <f t="shared" si="2512"/>
        <v>410.2</v>
      </c>
      <c r="AZ203" s="121">
        <f t="shared" ref="AZ203:BE204" si="2513">SUMIF($A$9:$A$32,$AE203,V$195:V$218)</f>
        <v>4191</v>
      </c>
      <c r="BA203" s="172">
        <f t="shared" si="2513"/>
        <v>2232.9</v>
      </c>
      <c r="BB203" s="120">
        <f t="shared" si="2513"/>
        <v>2795</v>
      </c>
      <c r="BC203" s="122">
        <f t="shared" si="2513"/>
        <v>855.4</v>
      </c>
      <c r="BD203" s="21">
        <f t="shared" si="2513"/>
        <v>3834</v>
      </c>
      <c r="BE203" s="176">
        <f t="shared" si="2513"/>
        <v>5915.2</v>
      </c>
      <c r="BF203" s="162">
        <f>AF203+AH203+AJ203+AL203+AN203+AP203+AR203+AT203+AV203+AX203+AZ203+BB203+BD203</f>
        <v>36976</v>
      </c>
      <c r="BG203" s="163">
        <f>AG203+AI203+AK203+AM203+AO203+AQ203+AS203+AU203+AW203+AY203+BA203+BC203+BE203</f>
        <v>34195.100000000006</v>
      </c>
      <c r="BI203" s="139" t="s">
        <v>24</v>
      </c>
      <c r="BJ203" s="123">
        <f>B203/B219</f>
        <v>4.594517824172703E-2</v>
      </c>
      <c r="BK203" s="124">
        <f t="shared" ref="BK203" si="2514">C203/C219</f>
        <v>3.2810249788945721E-2</v>
      </c>
      <c r="BL203" s="125">
        <f t="shared" ref="BL203" si="2515">D203/D219</f>
        <v>4.3229166666666666E-2</v>
      </c>
      <c r="BM203" s="126">
        <f t="shared" ref="BM203" si="2516">E203/E219</f>
        <v>3.5772675013448378E-2</v>
      </c>
      <c r="BN203" s="123">
        <f t="shared" ref="BN203" si="2517">F203/F219</f>
        <v>5.1423080746164807E-2</v>
      </c>
      <c r="BO203" s="124">
        <f t="shared" ref="BO203" si="2518">G203/G219</f>
        <v>2.7484447116780712E-2</v>
      </c>
      <c r="BP203" s="125">
        <f t="shared" ref="BP203" si="2519">H203/H219</f>
        <v>5.0705951978356444E-2</v>
      </c>
      <c r="BQ203" s="126">
        <f t="shared" ref="BQ203" si="2520">I203/I219</f>
        <v>3.7005040420626252E-2</v>
      </c>
      <c r="BR203" s="123">
        <f t="shared" ref="BR203" si="2521">J203/J219</f>
        <v>4.1598694942903754E-2</v>
      </c>
      <c r="BS203" s="124">
        <f t="shared" ref="BS203" si="2522">K203/K219</f>
        <v>5.441856818003607E-2</v>
      </c>
      <c r="BT203" s="125">
        <f t="shared" ref="BT203" si="2523">L203/L219</f>
        <v>2.7362850827248979E-2</v>
      </c>
      <c r="BU203" s="123">
        <f t="shared" ref="BU203" si="2524">M203/M219</f>
        <v>5.1057822640590153E-2</v>
      </c>
      <c r="BV203" s="127">
        <f t="shared" ref="BV203" si="2525">N203/N219</f>
        <v>3.4265066245794742E-2</v>
      </c>
      <c r="BW203" s="128">
        <f t="shared" ref="BW203" si="2526">O203/O219</f>
        <v>4.8920320956956531E-2</v>
      </c>
      <c r="BX203" s="123">
        <f t="shared" ref="BX203" si="2527">P203/P219</f>
        <v>3.9313104368122707E-2</v>
      </c>
      <c r="BY203" s="124">
        <f t="shared" ref="BY203" si="2528">Q203/Q219</f>
        <v>3.9361842572940252E-2</v>
      </c>
      <c r="BZ203" s="125">
        <f t="shared" ref="BZ203" si="2529">R203/R219</f>
        <v>4.8722975084519449E-2</v>
      </c>
      <c r="CA203" s="126">
        <f t="shared" ref="CA203" si="2530">S203/S219</f>
        <v>3.7975571499521583E-2</v>
      </c>
      <c r="CB203" s="123">
        <f t="shared" ref="CB203" si="2531">T203/T219</f>
        <v>2.748104755341144E-2</v>
      </c>
      <c r="CC203" s="124">
        <f t="shared" ref="CC203" si="2532">U203/U219</f>
        <v>3.8668820129207741E-2</v>
      </c>
      <c r="CD203" s="125">
        <f t="shared" ref="CD203" si="2533">V203/V219</f>
        <v>2.4599965833380786E-2</v>
      </c>
      <c r="CE203" s="126">
        <f t="shared" ref="CE203" si="2534">W203/W219</f>
        <v>5.7181606628491248E-2</v>
      </c>
      <c r="CF203" s="123">
        <f t="shared" ref="CF203" si="2535">X203/X219</f>
        <v>3.7855227882037532E-2</v>
      </c>
      <c r="CG203" s="124">
        <f t="shared" ref="CG203" si="2536">Y203/Y219</f>
        <v>3.9700260693702437E-2</v>
      </c>
      <c r="CH203" s="125">
        <f t="shared" ref="CH203" si="2537">Z203/Z219</f>
        <v>5.2323479278938032E-2</v>
      </c>
      <c r="CI203" s="123">
        <f t="shared" ref="CI203" si="2538">AA203/AA219</f>
        <v>4.5620565429560805E-2</v>
      </c>
      <c r="CJ203" s="129">
        <f t="shared" ref="CJ203" si="2539">AB203/AB219</f>
        <v>4.1849619677125152E-2</v>
      </c>
      <c r="CK203" s="130">
        <f t="shared" ref="CK203" si="2540">AC203/AC219</f>
        <v>4.2213247774066244E-2</v>
      </c>
    </row>
    <row r="204" spans="1:89" x14ac:dyDescent="0.25">
      <c r="A204" s="131" t="s">
        <v>25</v>
      </c>
      <c r="B204" s="197">
        <v>1954</v>
      </c>
      <c r="C204" s="181">
        <v>1618.3</v>
      </c>
      <c r="D204" s="182">
        <v>942</v>
      </c>
      <c r="E204" s="183">
        <v>720.7</v>
      </c>
      <c r="F204" s="180">
        <v>1339</v>
      </c>
      <c r="G204" s="184">
        <v>832.8</v>
      </c>
      <c r="H204" s="182">
        <v>2363</v>
      </c>
      <c r="I204" s="183">
        <v>2078</v>
      </c>
      <c r="J204" s="180">
        <v>336</v>
      </c>
      <c r="K204" s="181">
        <v>332.4</v>
      </c>
      <c r="L204" s="182">
        <v>877</v>
      </c>
      <c r="M204" s="180">
        <v>1610.5</v>
      </c>
      <c r="N204" s="185">
        <v>1701</v>
      </c>
      <c r="O204" s="198">
        <v>2103.9</v>
      </c>
      <c r="P204" s="180">
        <v>1157</v>
      </c>
      <c r="Q204" s="181">
        <v>1209</v>
      </c>
      <c r="R204" s="182">
        <v>1632</v>
      </c>
      <c r="S204" s="183">
        <v>1327.2</v>
      </c>
      <c r="T204" s="189">
        <v>305</v>
      </c>
      <c r="U204" s="180">
        <v>429.4</v>
      </c>
      <c r="V204" s="182">
        <v>943</v>
      </c>
      <c r="W204" s="199">
        <v>1939.8</v>
      </c>
      <c r="X204" s="180">
        <v>934</v>
      </c>
      <c r="Y204" s="184">
        <v>669.6</v>
      </c>
      <c r="Z204" s="182">
        <v>2642</v>
      </c>
      <c r="AA204" s="180">
        <v>2468.4</v>
      </c>
      <c r="AB204" s="162">
        <f t="shared" si="2289"/>
        <v>17125</v>
      </c>
      <c r="AC204" s="165">
        <f t="shared" si="2320"/>
        <v>17340</v>
      </c>
      <c r="AE204" s="256" t="str">
        <f>$AE$18</f>
        <v>18:00 - 18:59</v>
      </c>
      <c r="AF204" s="120">
        <f t="shared" si="2511"/>
        <v>2129</v>
      </c>
      <c r="AG204" s="181">
        <f t="shared" si="2511"/>
        <v>5037.6000000000004</v>
      </c>
      <c r="AH204" s="182">
        <f t="shared" si="2511"/>
        <v>1421</v>
      </c>
      <c r="AI204" s="183">
        <f t="shared" si="2511"/>
        <v>1719.5</v>
      </c>
      <c r="AJ204" s="180">
        <f t="shared" si="2511"/>
        <v>1541</v>
      </c>
      <c r="AK204" s="184">
        <f t="shared" si="2511"/>
        <v>3182</v>
      </c>
      <c r="AL204" s="182">
        <f t="shared" si="2511"/>
        <v>3057</v>
      </c>
      <c r="AM204" s="183">
        <f t="shared" si="2511"/>
        <v>5959</v>
      </c>
      <c r="AN204" s="180">
        <f t="shared" si="2511"/>
        <v>918</v>
      </c>
      <c r="AO204" s="184">
        <f t="shared" si="2511"/>
        <v>336.1</v>
      </c>
      <c r="AP204" s="182">
        <f t="shared" si="2512"/>
        <v>4092</v>
      </c>
      <c r="AQ204" s="180">
        <f t="shared" si="2512"/>
        <v>1078.4000000000001</v>
      </c>
      <c r="AR204" s="185">
        <f t="shared" si="2512"/>
        <v>5136</v>
      </c>
      <c r="AS204" s="186">
        <f t="shared" si="2512"/>
        <v>3167</v>
      </c>
      <c r="AT204" s="180">
        <f t="shared" si="2512"/>
        <v>2923</v>
      </c>
      <c r="AU204" s="184">
        <f t="shared" si="2512"/>
        <v>2582.9</v>
      </c>
      <c r="AV204" s="182">
        <f t="shared" si="2512"/>
        <v>2527</v>
      </c>
      <c r="AW204" s="183">
        <f t="shared" si="2512"/>
        <v>3923.3</v>
      </c>
      <c r="AX204" s="180">
        <f t="shared" si="2512"/>
        <v>1964</v>
      </c>
      <c r="AY204" s="184">
        <f t="shared" si="2512"/>
        <v>380.1</v>
      </c>
      <c r="AZ204" s="182">
        <f t="shared" si="2513"/>
        <v>4596</v>
      </c>
      <c r="BA204" s="183">
        <f t="shared" si="2513"/>
        <v>2382.6999999999998</v>
      </c>
      <c r="BB204" s="180">
        <f t="shared" si="2513"/>
        <v>3094</v>
      </c>
      <c r="BC204" s="184">
        <f t="shared" si="2513"/>
        <v>998.3</v>
      </c>
      <c r="BD204" s="182">
        <f t="shared" si="2513"/>
        <v>3657</v>
      </c>
      <c r="BE204" s="180">
        <f t="shared" si="2513"/>
        <v>6373</v>
      </c>
      <c r="BF204" s="164">
        <f>SUM(AF204,AH204,AJ204,AL204,AN204,AP204,AR204,AT204,AV204,AX204,AZ204,BB204,BD204)</f>
        <v>37055</v>
      </c>
      <c r="BG204" s="165">
        <f>SUM(AG204,AI204,AK204,AM204,AO204,AQ204,AS204,AU204,AW204,AY204,BA204,BC204,BE204)</f>
        <v>37119.9</v>
      </c>
      <c r="BI204" s="131" t="s">
        <v>25</v>
      </c>
      <c r="BJ204" s="123">
        <f>B204/B219</f>
        <v>4.6252899682810204E-2</v>
      </c>
      <c r="BK204" s="124">
        <f t="shared" ref="BK204" si="2541">C204/C219</f>
        <v>4.01822515766996E-2</v>
      </c>
      <c r="BL204" s="125">
        <f t="shared" ref="BL204" si="2542">D204/D219</f>
        <v>4.4602272727272727E-2</v>
      </c>
      <c r="BM204" s="126">
        <f t="shared" ref="BM204" si="2543">E204/E219</f>
        <v>3.800879681880031E-2</v>
      </c>
      <c r="BN204" s="123">
        <f t="shared" ref="BN204" si="2544">F204/F219</f>
        <v>4.4365660514893476E-2</v>
      </c>
      <c r="BO204" s="124">
        <f t="shared" ref="BO204" si="2545">G204/G219</f>
        <v>2.8451271048918553E-2</v>
      </c>
      <c r="BP204" s="125">
        <f t="shared" ref="BP204" si="2546">H204/H219</f>
        <v>4.994504565437944E-2</v>
      </c>
      <c r="BQ204" s="126">
        <f t="shared" ref="BQ204" si="2547">I204/I219</f>
        <v>3.9629186762554808E-2</v>
      </c>
      <c r="BR204" s="123">
        <f t="shared" ref="BR204" si="2548">J204/J219</f>
        <v>3.9151712887438822E-2</v>
      </c>
      <c r="BS204" s="124">
        <f t="shared" ref="BS204" si="2549">K204/K219</f>
        <v>3.7234936317505123E-2</v>
      </c>
      <c r="BT204" s="125">
        <f t="shared" ref="BT204" si="2550">L204/L219</f>
        <v>2.9372362515908634E-2</v>
      </c>
      <c r="BU204" s="123">
        <f t="shared" ref="BU204" si="2551">M204/M219</f>
        <v>5.0298888770901912E-2</v>
      </c>
      <c r="BV204" s="127">
        <f t="shared" ref="BV204" si="2552">N204/N219</f>
        <v>3.5324168293392036E-2</v>
      </c>
      <c r="BW204" s="128">
        <f t="shared" ref="BW204" si="2553">O204/O219</f>
        <v>4.3813998238193715E-2</v>
      </c>
      <c r="BX204" s="123">
        <f t="shared" ref="BX204" si="2554">P204/P219</f>
        <v>3.8579526508836282E-2</v>
      </c>
      <c r="BY204" s="124">
        <f t="shared" ref="BY204" si="2555">Q204/Q219</f>
        <v>4.0925754790750571E-2</v>
      </c>
      <c r="BZ204" s="125">
        <f t="shared" ref="BZ204" si="2556">R204/R219</f>
        <v>4.6364953549816755E-2</v>
      </c>
      <c r="CA204" s="126">
        <f t="shared" ref="CA204" si="2557">S204/S219</f>
        <v>3.7240415615608868E-2</v>
      </c>
      <c r="CB204" s="123">
        <f t="shared" ref="CB204" si="2558">T204/T219</f>
        <v>2.6274982770503101E-2</v>
      </c>
      <c r="CC204" s="124">
        <f t="shared" ref="CC204" si="2559">U204/U219</f>
        <v>3.6501190071404274E-2</v>
      </c>
      <c r="CD204" s="125">
        <f t="shared" ref="CD204" si="2560">V204/V219</f>
        <v>2.6849268264905187E-2</v>
      </c>
      <c r="CE204" s="126">
        <f t="shared" ref="CE204" si="2561">W204/W219</f>
        <v>4.7920197234176065E-2</v>
      </c>
      <c r="CF204" s="123">
        <f t="shared" ref="CF204" si="2562">X204/X219</f>
        <v>3.3386952636282392E-2</v>
      </c>
      <c r="CG204" s="124">
        <f t="shared" ref="CG204" si="2563">Y204/Y219</f>
        <v>3.9139126266936324E-2</v>
      </c>
      <c r="CH204" s="125">
        <f t="shared" ref="CH204" si="2564">Z204/Z219</f>
        <v>4.5488197517260374E-2</v>
      </c>
      <c r="CI204" s="123">
        <f t="shared" ref="CI204" si="2565">AA204/AA219</f>
        <v>4.105501611663856E-2</v>
      </c>
      <c r="CJ204" s="129">
        <f t="shared" ref="CJ204" si="2566">AB204/AB219</f>
        <v>4.0253579924217492E-2</v>
      </c>
      <c r="CK204" s="130">
        <f t="shared" ref="CK204" si="2567">AC204/AC219</f>
        <v>4.0841956701873024E-2</v>
      </c>
    </row>
    <row r="205" spans="1:89" ht="13.8" thickBot="1" x14ac:dyDescent="0.3">
      <c r="A205" s="139" t="s">
        <v>26</v>
      </c>
      <c r="B205" s="194">
        <v>1606</v>
      </c>
      <c r="C205" s="188">
        <v>1303.8</v>
      </c>
      <c r="D205" s="189">
        <v>790</v>
      </c>
      <c r="E205" s="190">
        <v>645.4</v>
      </c>
      <c r="F205" s="187">
        <v>1202</v>
      </c>
      <c r="G205" s="191">
        <v>812.5</v>
      </c>
      <c r="H205" s="189">
        <v>2000</v>
      </c>
      <c r="I205" s="190">
        <v>1851.1</v>
      </c>
      <c r="J205" s="187">
        <v>315</v>
      </c>
      <c r="K205" s="188">
        <v>338.2</v>
      </c>
      <c r="L205" s="189">
        <v>912</v>
      </c>
      <c r="M205" s="187">
        <v>1309.8</v>
      </c>
      <c r="N205" s="192">
        <v>1644</v>
      </c>
      <c r="O205" s="195">
        <v>1826</v>
      </c>
      <c r="P205" s="187">
        <v>1108</v>
      </c>
      <c r="Q205" s="188">
        <v>1081.5999999999999</v>
      </c>
      <c r="R205" s="189">
        <v>1432</v>
      </c>
      <c r="S205" s="190">
        <v>1308.7</v>
      </c>
      <c r="T205" s="187">
        <v>267</v>
      </c>
      <c r="U205" s="191">
        <v>419.2</v>
      </c>
      <c r="V205" s="189">
        <v>947</v>
      </c>
      <c r="W205" s="196">
        <v>1703.9</v>
      </c>
      <c r="X205" s="187">
        <v>923</v>
      </c>
      <c r="Y205" s="191">
        <v>568.4</v>
      </c>
      <c r="Z205" s="189">
        <v>2767</v>
      </c>
      <c r="AA205" s="187">
        <v>2509.4</v>
      </c>
      <c r="AB205" s="162">
        <f t="shared" si="2289"/>
        <v>15913</v>
      </c>
      <c r="AC205" s="165">
        <f t="shared" si="2320"/>
        <v>15678</v>
      </c>
      <c r="AE205" s="254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26</v>
      </c>
      <c r="BJ205" s="123">
        <f>B205/B219</f>
        <v>3.8015433413814324E-2</v>
      </c>
      <c r="BK205" s="124">
        <f t="shared" ref="BK205" si="2568">C205/C219</f>
        <v>3.2373243283507963E-2</v>
      </c>
      <c r="BL205" s="125">
        <f t="shared" ref="BL205" si="2569">D205/D219</f>
        <v>3.7405303030303032E-2</v>
      </c>
      <c r="BM205" s="126">
        <f t="shared" ref="BM205" si="2570">E205/E219</f>
        <v>3.4037571065427659E-2</v>
      </c>
      <c r="BN205" s="123">
        <f t="shared" ref="BN205" si="2571">F205/F219</f>
        <v>3.9826380835625064E-2</v>
      </c>
      <c r="BO205" s="124">
        <f t="shared" ref="BO205" si="2572">G205/G219</f>
        <v>2.7757754235406253E-2</v>
      </c>
      <c r="BP205" s="125">
        <f t="shared" ref="BP205" si="2573">H205/H219</f>
        <v>4.2272573554277985E-2</v>
      </c>
      <c r="BQ205" s="126">
        <f t="shared" ref="BQ205" si="2574">I205/I219</f>
        <v>3.5302015214708951E-2</v>
      </c>
      <c r="BR205" s="123">
        <f t="shared" ref="BR205" si="2575">J205/J219</f>
        <v>3.6704730831973897E-2</v>
      </c>
      <c r="BS205" s="124">
        <f t="shared" ref="BS205" si="2576">K205/K219</f>
        <v>3.7884643389230539E-2</v>
      </c>
      <c r="BT205" s="125">
        <f t="shared" ref="BT205" si="2577">L205/L219</f>
        <v>3.0544577667626766E-2</v>
      </c>
      <c r="BU205" s="123">
        <f t="shared" ref="BU205" si="2578">M205/M219</f>
        <v>4.0907472531591008E-2</v>
      </c>
      <c r="BV205" s="127">
        <f t="shared" ref="BV205" si="2579">N205/N219</f>
        <v>3.4140466004900942E-2</v>
      </c>
      <c r="BW205" s="128">
        <f t="shared" ref="BW205" si="2580">O205/O219</f>
        <v>3.8026693656039598E-2</v>
      </c>
      <c r="BX205" s="123">
        <f t="shared" ref="BX205" si="2581">P205/P219</f>
        <v>3.6945648549516506E-2</v>
      </c>
      <c r="BY205" s="124">
        <f t="shared" ref="BY205" si="2582">Q205/Q219</f>
        <v>3.6613148371940296E-2</v>
      </c>
      <c r="BZ205" s="125">
        <f t="shared" ref="BZ205" si="2583">R205/R219</f>
        <v>4.0682973948123528E-2</v>
      </c>
      <c r="CA205" s="126">
        <f t="shared" ref="CA205" si="2584">S205/S219</f>
        <v>3.6721316995288827E-2</v>
      </c>
      <c r="CB205" s="123">
        <f t="shared" ref="CB205" si="2585">T205/T219</f>
        <v>2.3001378359751894E-2</v>
      </c>
      <c r="CC205" s="124">
        <f t="shared" ref="CC205" si="2586">U205/U219</f>
        <v>3.5634138048282887E-2</v>
      </c>
      <c r="CD205" s="125">
        <f t="shared" ref="CD205" si="2587">V205/V219</f>
        <v>2.6963156995615283E-2</v>
      </c>
      <c r="CE205" s="126">
        <f t="shared" ref="CE205" si="2588">W205/W219</f>
        <v>4.2092599271735538E-2</v>
      </c>
      <c r="CF205" s="123">
        <f t="shared" ref="CF205" si="2589">X205/X219</f>
        <v>3.299374441465594E-2</v>
      </c>
      <c r="CG205" s="124">
        <f t="shared" ref="CG205" si="2590">Y205/Y219</f>
        <v>3.3223834184776889E-2</v>
      </c>
      <c r="CH205" s="125">
        <f t="shared" ref="CH205" si="2591">Z205/Z219</f>
        <v>4.7640364318796161E-2</v>
      </c>
      <c r="CI205" s="123">
        <f t="shared" ref="CI205" si="2592">AA205/AA219</f>
        <v>4.1736937871938419E-2</v>
      </c>
      <c r="CJ205" s="129">
        <f t="shared" ref="CJ205" si="2593">AB205/AB219</f>
        <v>3.7404684223887472E-2</v>
      </c>
      <c r="CK205" s="130">
        <f t="shared" ref="CK205" si="2594">AC205/AC219</f>
        <v>3.6927347011070658E-2</v>
      </c>
    </row>
    <row r="206" spans="1:89" ht="14.4" thickTop="1" thickBot="1" x14ac:dyDescent="0.3">
      <c r="A206" s="131" t="s">
        <v>27</v>
      </c>
      <c r="B206" s="197">
        <v>1398</v>
      </c>
      <c r="C206" s="181">
        <v>1541.9</v>
      </c>
      <c r="D206" s="182">
        <v>736</v>
      </c>
      <c r="E206" s="183">
        <v>693.4</v>
      </c>
      <c r="F206" s="180">
        <v>1076</v>
      </c>
      <c r="G206" s="184">
        <v>1023.5</v>
      </c>
      <c r="H206" s="182">
        <v>2079</v>
      </c>
      <c r="I206" s="183">
        <v>2133.1999999999998</v>
      </c>
      <c r="J206" s="180">
        <v>351</v>
      </c>
      <c r="K206" s="181">
        <v>320.2</v>
      </c>
      <c r="L206" s="182">
        <v>1211</v>
      </c>
      <c r="M206" s="180">
        <v>1103.5999999999999</v>
      </c>
      <c r="N206" s="185">
        <v>1706</v>
      </c>
      <c r="O206" s="198">
        <v>1796.9</v>
      </c>
      <c r="P206" s="180">
        <v>1295</v>
      </c>
      <c r="Q206" s="181">
        <v>1057.5</v>
      </c>
      <c r="R206" s="182">
        <v>1346</v>
      </c>
      <c r="S206" s="183">
        <v>1488.8</v>
      </c>
      <c r="T206" s="180">
        <v>422</v>
      </c>
      <c r="U206" s="184">
        <v>315.2</v>
      </c>
      <c r="V206" s="182">
        <v>1231</v>
      </c>
      <c r="W206" s="199">
        <v>1424.8</v>
      </c>
      <c r="X206" s="180">
        <v>1080</v>
      </c>
      <c r="Y206" s="184">
        <v>582.29999999999995</v>
      </c>
      <c r="Z206" s="182">
        <v>2555</v>
      </c>
      <c r="AA206" s="180">
        <v>2823.6</v>
      </c>
      <c r="AB206" s="162">
        <f t="shared" si="2289"/>
        <v>16486</v>
      </c>
      <c r="AC206" s="165">
        <f t="shared" si="2320"/>
        <v>16304.899999999998</v>
      </c>
      <c r="AE206" s="251" t="s">
        <v>13</v>
      </c>
      <c r="AF206" s="14">
        <f t="shared" ref="AF206:BG206" si="2595">SUM(AF203:AF205)</f>
        <v>4210</v>
      </c>
      <c r="AG206" s="1">
        <f t="shared" si="2595"/>
        <v>9907.2999999999993</v>
      </c>
      <c r="AH206" s="14">
        <f t="shared" si="2595"/>
        <v>3184</v>
      </c>
      <c r="AI206" s="1">
        <f t="shared" si="2595"/>
        <v>3428.1</v>
      </c>
      <c r="AJ206" s="14">
        <f t="shared" si="2595"/>
        <v>3161</v>
      </c>
      <c r="AK206" s="1">
        <f t="shared" si="2595"/>
        <v>6451.2</v>
      </c>
      <c r="AL206" s="14">
        <f t="shared" si="2595"/>
        <v>6156</v>
      </c>
      <c r="AM206" s="1">
        <f t="shared" si="2595"/>
        <v>11242.1</v>
      </c>
      <c r="AN206" s="14">
        <f t="shared" si="2595"/>
        <v>2284</v>
      </c>
      <c r="AO206" s="1">
        <f t="shared" si="2595"/>
        <v>712.2</v>
      </c>
      <c r="AP206" s="14">
        <f t="shared" si="2595"/>
        <v>8122</v>
      </c>
      <c r="AQ206" s="1">
        <f t="shared" si="2595"/>
        <v>2088.8000000000002</v>
      </c>
      <c r="AR206" s="14">
        <f t="shared" si="2595"/>
        <v>10191</v>
      </c>
      <c r="AS206" s="1">
        <f t="shared" si="2595"/>
        <v>5929.1</v>
      </c>
      <c r="AT206" s="14">
        <f t="shared" si="2595"/>
        <v>5655</v>
      </c>
      <c r="AU206" s="1">
        <f t="shared" si="2595"/>
        <v>4719.7000000000007</v>
      </c>
      <c r="AV206" s="14">
        <f t="shared" si="2595"/>
        <v>4994</v>
      </c>
      <c r="AW206" s="1">
        <f t="shared" si="2595"/>
        <v>7288.7000000000007</v>
      </c>
      <c r="AX206" s="14">
        <f t="shared" si="2595"/>
        <v>3907</v>
      </c>
      <c r="AY206" s="1">
        <f t="shared" si="2595"/>
        <v>790.3</v>
      </c>
      <c r="AZ206" s="14">
        <f t="shared" si="2595"/>
        <v>8787</v>
      </c>
      <c r="BA206" s="1">
        <f t="shared" si="2595"/>
        <v>4615.6000000000004</v>
      </c>
      <c r="BB206" s="14">
        <f t="shared" si="2595"/>
        <v>5889</v>
      </c>
      <c r="BC206" s="1">
        <f t="shared" si="2595"/>
        <v>1853.6999999999998</v>
      </c>
      <c r="BD206" s="14">
        <f t="shared" si="2595"/>
        <v>7491</v>
      </c>
      <c r="BE206" s="1">
        <f t="shared" si="2595"/>
        <v>12288.2</v>
      </c>
      <c r="BF206" s="166">
        <f t="shared" si="2595"/>
        <v>74031</v>
      </c>
      <c r="BG206" s="167">
        <f t="shared" si="2595"/>
        <v>71315</v>
      </c>
      <c r="BI206" s="131" t="s">
        <v>27</v>
      </c>
      <c r="BJ206" s="123">
        <f>B206/B219</f>
        <v>3.3091890356483453E-2</v>
      </c>
      <c r="BK206" s="124">
        <f t="shared" ref="BK206" si="2596">C206/C219</f>
        <v>3.8285246064458454E-2</v>
      </c>
      <c r="BL206" s="125">
        <f t="shared" ref="BL206" si="2597">D206/D219</f>
        <v>3.4848484848484851E-2</v>
      </c>
      <c r="BM206" s="126">
        <f t="shared" ref="BM206" si="2598">E206/E219</f>
        <v>3.6569029712995881E-2</v>
      </c>
      <c r="BN206" s="123">
        <f t="shared" ref="BN206" si="2599">F206/F219</f>
        <v>3.5651568867830753E-2</v>
      </c>
      <c r="BO206" s="124">
        <f t="shared" ref="BO206" si="2600">G206/G219</f>
        <v>3.4966229489154829E-2</v>
      </c>
      <c r="BP206" s="125">
        <f t="shared" ref="BP206" si="2601">H206/H219</f>
        <v>4.3942340209671964E-2</v>
      </c>
      <c r="BQ206" s="126">
        <f t="shared" ref="BQ206" si="2602">I206/I219</f>
        <v>4.0681896632281958E-2</v>
      </c>
      <c r="BR206" s="123">
        <f t="shared" ref="BR206" si="2603">J206/J219</f>
        <v>4.0899557212770915E-2</v>
      </c>
      <c r="BS206" s="124">
        <f t="shared" ref="BS206" si="2604">K206/K219</f>
        <v>3.5868311097668894E-2</v>
      </c>
      <c r="BT206" s="125">
        <f t="shared" ref="BT206" si="2605">L206/L219</f>
        <v>4.0558644249447384E-2</v>
      </c>
      <c r="BU206" s="123">
        <f t="shared" ref="BU206" si="2606">M206/M219</f>
        <v>3.4467465785512165E-2</v>
      </c>
      <c r="BV206" s="127">
        <f t="shared" ref="BV206" si="2607">N206/N219</f>
        <v>3.5428001827470197E-2</v>
      </c>
      <c r="BW206" s="128">
        <f t="shared" ref="BW206" si="2608">O206/O219</f>
        <v>3.7420682273021665E-2</v>
      </c>
      <c r="BX206" s="123">
        <f t="shared" ref="BX206" si="2609">P206/P219</f>
        <v>4.3181060353451151E-2</v>
      </c>
      <c r="BY206" s="124">
        <f t="shared" ref="BY206" si="2610">Q206/Q219</f>
        <v>3.5797341349229718E-2</v>
      </c>
      <c r="BZ206" s="125">
        <f t="shared" ref="BZ206" si="2611">R206/R219</f>
        <v>3.8239722719395436E-2</v>
      </c>
      <c r="CA206" s="126">
        <f t="shared" ref="CA206" si="2612">S206/S219</f>
        <v>4.1774812212566667E-2</v>
      </c>
      <c r="CB206" s="123">
        <f t="shared" ref="CB206" si="2613">T206/T219</f>
        <v>3.635423845623708E-2</v>
      </c>
      <c r="CC206" s="124">
        <f t="shared" ref="CC206" si="2614">U206/U219</f>
        <v>2.679360761645698E-2</v>
      </c>
      <c r="CD206" s="125">
        <f t="shared" ref="CD206" si="2615">V206/V219</f>
        <v>3.5049256876032116E-2</v>
      </c>
      <c r="CE206" s="126">
        <f t="shared" ref="CE206" si="2616">W206/W219</f>
        <v>3.5197802360683601E-2</v>
      </c>
      <c r="CF206" s="123">
        <f t="shared" ref="CF206" si="2617">X206/X219</f>
        <v>3.8605898123324399E-2</v>
      </c>
      <c r="CG206" s="124">
        <f t="shared" ref="CG206" si="2618">Y206/Y219</f>
        <v>3.4036310073531986E-2</v>
      </c>
      <c r="CH206" s="125">
        <f t="shared" ref="CH206" si="2619">Z206/Z219</f>
        <v>4.399028942339147E-2</v>
      </c>
      <c r="CI206" s="123">
        <f t="shared" ref="CI206" si="2620">AA206/AA219</f>
        <v>4.6962787030846144E-2</v>
      </c>
      <c r="CJ206" s="129">
        <f t="shared" ref="CJ206" si="2621">AB206/AB219</f>
        <v>3.8751563131716765E-2</v>
      </c>
      <c r="CK206" s="130">
        <f t="shared" ref="CK206" si="2622">AC206/AC219</f>
        <v>3.8403922712132027E-2</v>
      </c>
    </row>
    <row r="207" spans="1:89" ht="13.8" thickTop="1" x14ac:dyDescent="0.25">
      <c r="A207" s="139" t="s">
        <v>28</v>
      </c>
      <c r="B207" s="194">
        <v>1344</v>
      </c>
      <c r="C207" s="188">
        <v>2044.9</v>
      </c>
      <c r="D207" s="189">
        <v>935</v>
      </c>
      <c r="E207" s="190">
        <v>862.4</v>
      </c>
      <c r="F207" s="187">
        <v>976</v>
      </c>
      <c r="G207" s="191">
        <v>1672.6</v>
      </c>
      <c r="H207" s="189">
        <v>2141</v>
      </c>
      <c r="I207" s="190">
        <v>2843.3</v>
      </c>
      <c r="J207" s="187">
        <v>585</v>
      </c>
      <c r="K207" s="188">
        <v>310.10000000000002</v>
      </c>
      <c r="L207" s="189">
        <v>2005</v>
      </c>
      <c r="M207" s="187">
        <v>979.4</v>
      </c>
      <c r="N207" s="192">
        <v>2593</v>
      </c>
      <c r="O207" s="195">
        <v>1684.8</v>
      </c>
      <c r="P207" s="187">
        <v>1659</v>
      </c>
      <c r="Q207" s="188">
        <v>1116.4000000000001</v>
      </c>
      <c r="R207" s="189">
        <v>1442</v>
      </c>
      <c r="S207" s="190">
        <v>1701.8</v>
      </c>
      <c r="T207" s="187">
        <v>598</v>
      </c>
      <c r="U207" s="191">
        <v>266.10000000000002</v>
      </c>
      <c r="V207" s="189">
        <v>2065</v>
      </c>
      <c r="W207" s="196">
        <v>1428.6</v>
      </c>
      <c r="X207" s="187">
        <v>1494</v>
      </c>
      <c r="Y207" s="191">
        <v>479.2</v>
      </c>
      <c r="Z207" s="189">
        <v>2897</v>
      </c>
      <c r="AA207" s="187">
        <v>3082.4</v>
      </c>
      <c r="AB207" s="162">
        <f t="shared" si="2289"/>
        <v>20734</v>
      </c>
      <c r="AC207" s="165">
        <f t="shared" si="2320"/>
        <v>18472</v>
      </c>
      <c r="BI207" s="139" t="s">
        <v>28</v>
      </c>
      <c r="BJ207" s="123">
        <f>B207/B219</f>
        <v>3.1813662831984092E-2</v>
      </c>
      <c r="BK207" s="124">
        <f t="shared" ref="BK207" si="2623">C207/C219</f>
        <v>5.0774693350548732E-2</v>
      </c>
      <c r="BL207" s="125">
        <f t="shared" ref="BL207" si="2624">D207/D219</f>
        <v>4.4270833333333336E-2</v>
      </c>
      <c r="BM207" s="126">
        <f t="shared" ref="BM207" si="2625">E207/E219</f>
        <v>4.5481873701308982E-2</v>
      </c>
      <c r="BN207" s="123">
        <f t="shared" ref="BN207" si="2626">F207/F219</f>
        <v>3.2338226036247968E-2</v>
      </c>
      <c r="BO207" s="124">
        <f t="shared" ref="BO207" si="2627">G207/G219</f>
        <v>5.7141685826634453E-2</v>
      </c>
      <c r="BP207" s="125">
        <f t="shared" ref="BP207" si="2628">H207/H219</f>
        <v>4.5252789989854582E-2</v>
      </c>
      <c r="BQ207" s="126">
        <f t="shared" ref="BQ207" si="2629">I207/I219</f>
        <v>5.4224093706435078E-2</v>
      </c>
      <c r="BR207" s="123">
        <f t="shared" ref="BR207" si="2630">J207/J219</f>
        <v>6.816592868795153E-2</v>
      </c>
      <c r="BS207" s="124">
        <f t="shared" ref="BS207" si="2631">K207/K219</f>
        <v>3.4736924645181529E-2</v>
      </c>
      <c r="BT207" s="125">
        <f t="shared" ref="BT207" si="2632">L207/L219</f>
        <v>6.7151182262710163E-2</v>
      </c>
      <c r="BU207" s="123">
        <f t="shared" ref="BU207" si="2633">M207/M219</f>
        <v>3.0588470451550033E-2</v>
      </c>
      <c r="BV207" s="127">
        <f t="shared" ref="BV207" si="2634">N207/N219</f>
        <v>5.384807077293683E-2</v>
      </c>
      <c r="BW207" s="128">
        <f t="shared" ref="BW207" si="2635">O207/O219</f>
        <v>3.50861848147292E-2</v>
      </c>
      <c r="BX207" s="123">
        <f t="shared" ref="BX207" si="2636">P207/P219</f>
        <v>5.5318439479826606E-2</v>
      </c>
      <c r="BY207" s="124">
        <f t="shared" ref="BY207" si="2637">Q207/Q219</f>
        <v>3.7791160172368853E-2</v>
      </c>
      <c r="BZ207" s="125">
        <f t="shared" ref="BZ207" si="2638">R207/R219</f>
        <v>4.0967072928208191E-2</v>
      </c>
      <c r="CA207" s="126">
        <f t="shared" ref="CA207" si="2639">S207/S219</f>
        <v>4.7751461192467731E-2</v>
      </c>
      <c r="CB207" s="123">
        <f t="shared" ref="CB207" si="2640">T207/T219</f>
        <v>5.1516195727084768E-2</v>
      </c>
      <c r="CC207" s="124">
        <f t="shared" ref="CC207" si="2641">U207/U219</f>
        <v>2.2619857191431482E-2</v>
      </c>
      <c r="CD207" s="125">
        <f t="shared" ref="CD207" si="2642">V207/V219</f>
        <v>5.8795057229087185E-2</v>
      </c>
      <c r="CE207" s="126">
        <f t="shared" ref="CE207" si="2643">W207/W219</f>
        <v>3.5291676342274418E-2</v>
      </c>
      <c r="CF207" s="123">
        <f t="shared" ref="CF207" si="2644">X207/X219</f>
        <v>5.3404825737265418E-2</v>
      </c>
      <c r="CG207" s="124">
        <f t="shared" ref="CG207" si="2645">Y207/Y219</f>
        <v>2.8009960136075096E-2</v>
      </c>
      <c r="CH207" s="125">
        <f t="shared" ref="CH207" si="2646">Z207/Z219</f>
        <v>4.987861779239338E-2</v>
      </c>
      <c r="CI207" s="123">
        <f t="shared" ref="CI207" si="2647">AA207/AA219</f>
        <v>5.1267210208202352E-2</v>
      </c>
      <c r="CJ207" s="129">
        <f t="shared" ref="CJ207" si="2648">AB207/AB219</f>
        <v>4.8736801526932876E-2</v>
      </c>
      <c r="CK207" s="130">
        <f t="shared" ref="CK207" si="2649">AC207/AC219</f>
        <v>4.3508225155536241E-2</v>
      </c>
    </row>
    <row r="208" spans="1:89" x14ac:dyDescent="0.25">
      <c r="A208" s="131" t="s">
        <v>29</v>
      </c>
      <c r="B208" s="197">
        <v>1724</v>
      </c>
      <c r="C208" s="181">
        <v>3391.4</v>
      </c>
      <c r="D208" s="182">
        <v>1381</v>
      </c>
      <c r="E208" s="183">
        <v>1183.5</v>
      </c>
      <c r="F208" s="180">
        <v>1583</v>
      </c>
      <c r="G208" s="184">
        <v>2451</v>
      </c>
      <c r="H208" s="182">
        <v>2519</v>
      </c>
      <c r="I208" s="183">
        <v>4130.8</v>
      </c>
      <c r="J208" s="180">
        <v>988</v>
      </c>
      <c r="K208" s="181">
        <v>266.10000000000002</v>
      </c>
      <c r="L208" s="182">
        <v>2978</v>
      </c>
      <c r="M208" s="180">
        <v>977.4</v>
      </c>
      <c r="N208" s="185">
        <v>3726</v>
      </c>
      <c r="O208" s="198">
        <v>2240.9</v>
      </c>
      <c r="P208" s="180">
        <v>2205</v>
      </c>
      <c r="Q208" s="181">
        <v>1579.6</v>
      </c>
      <c r="R208" s="182">
        <v>1990</v>
      </c>
      <c r="S208" s="183">
        <v>2625.1</v>
      </c>
      <c r="T208" s="180">
        <v>1455</v>
      </c>
      <c r="U208" s="184">
        <v>301.10000000000002</v>
      </c>
      <c r="V208" s="182">
        <v>3195</v>
      </c>
      <c r="W208" s="199">
        <v>2026.8</v>
      </c>
      <c r="X208" s="180">
        <v>2158</v>
      </c>
      <c r="Y208" s="184">
        <v>769.3</v>
      </c>
      <c r="Z208" s="182">
        <v>3223</v>
      </c>
      <c r="AA208" s="180">
        <v>4524.8</v>
      </c>
      <c r="AB208" s="162">
        <f t="shared" si="2289"/>
        <v>29125</v>
      </c>
      <c r="AC208" s="165">
        <f t="shared" si="2320"/>
        <v>26467.799999999996</v>
      </c>
      <c r="BI208" s="131" t="s">
        <v>29</v>
      </c>
      <c r="BJ208" s="123">
        <f>B208/B219</f>
        <v>4.080859726364626E-2</v>
      </c>
      <c r="BK208" s="124">
        <f t="shared" ref="BK208" si="2650">C208/C219</f>
        <v>8.4208174008044881E-2</v>
      </c>
      <c r="BL208" s="125">
        <f t="shared" ref="BL208" si="2651">D208/D219</f>
        <v>6.5388257575757572E-2</v>
      </c>
      <c r="BM208" s="126">
        <f t="shared" ref="BM208" si="2652">E208/E219</f>
        <v>6.2416277279103871E-2</v>
      </c>
      <c r="BN208" s="123">
        <f t="shared" ref="BN208" si="2653">F208/F219</f>
        <v>5.245021702395547E-2</v>
      </c>
      <c r="BO208" s="124">
        <f t="shared" ref="BO208" si="2654">G208/G219</f>
        <v>8.3734468468899356E-2</v>
      </c>
      <c r="BP208" s="125">
        <f t="shared" ref="BP208" si="2655">H208/H219</f>
        <v>5.324230639161312E-2</v>
      </c>
      <c r="BQ208" s="126">
        <f t="shared" ref="BQ208" si="2656">I208/I219</f>
        <v>7.8777788584581995E-2</v>
      </c>
      <c r="BR208" s="123">
        <f t="shared" ref="BR208" si="2657">J208/J219</f>
        <v>0.11512467956187369</v>
      </c>
      <c r="BS208" s="124">
        <f t="shared" ref="BS208" si="2658">K208/K219</f>
        <v>2.9808112376919719E-2</v>
      </c>
      <c r="BT208" s="125">
        <f t="shared" ref="BT208" si="2659">L208/L219</f>
        <v>9.9738763480474238E-2</v>
      </c>
      <c r="BU208" s="123">
        <f t="shared" ref="BU208" si="2660">M208/M219</f>
        <v>3.0526006758571578E-2</v>
      </c>
      <c r="BV208" s="127">
        <f t="shared" ref="BV208" si="2661">N208/N219</f>
        <v>7.7376749595049213E-2</v>
      </c>
      <c r="BW208" s="128">
        <f t="shared" ref="BW208" si="2662">O208/O219</f>
        <v>4.6667041519068531E-2</v>
      </c>
      <c r="BX208" s="123">
        <f t="shared" ref="BX208" si="2663">P208/P219</f>
        <v>7.3524508169389796E-2</v>
      </c>
      <c r="BY208" s="124">
        <f t="shared" ref="BY208" si="2664">Q208/Q219</f>
        <v>5.3470903447038545E-2</v>
      </c>
      <c r="BZ208" s="125">
        <f t="shared" ref="BZ208" si="2665">R208/R219</f>
        <v>5.6535697036847639E-2</v>
      </c>
      <c r="CA208" s="126">
        <f t="shared" ref="CA208" si="2666">S208/S219</f>
        <v>7.3658691254170308E-2</v>
      </c>
      <c r="CB208" s="123">
        <f t="shared" ref="CB208" si="2667">T208/T219</f>
        <v>0.12534458993797382</v>
      </c>
      <c r="CC208" s="124">
        <f t="shared" ref="CC208" si="2668">U208/U219</f>
        <v>2.5595035702142121E-2</v>
      </c>
      <c r="CD208" s="125">
        <f t="shared" ref="CD208" si="2669">V208/V219</f>
        <v>9.0968623654689371E-2</v>
      </c>
      <c r="CE208" s="126">
        <f t="shared" ref="CE208" si="2670">W208/W219</f>
        <v>5.0069417339018478E-2</v>
      </c>
      <c r="CF208" s="123">
        <f t="shared" ref="CF208" si="2671">X208/X219</f>
        <v>7.7140303842716709E-2</v>
      </c>
      <c r="CG208" s="124">
        <f t="shared" ref="CG208" si="2672">Y208/Y219</f>
        <v>4.4966741094913547E-2</v>
      </c>
      <c r="CH208" s="125">
        <f t="shared" ref="CH208" si="2673">Z208/Z219</f>
        <v>5.5491468810798715E-2</v>
      </c>
      <c r="CI208" s="123">
        <f t="shared" ref="CI208" si="2674">AA208/AA219</f>
        <v>7.5257550204410203E-2</v>
      </c>
      <c r="CJ208" s="129">
        <f t="shared" ref="CJ208" si="2675">AB208/AB219</f>
        <v>6.8460468046296907E-2</v>
      </c>
      <c r="CK208" s="130">
        <f t="shared" ref="CK208" si="2676">AC208/AC219</f>
        <v>6.2341219238398762E-2</v>
      </c>
    </row>
    <row r="209" spans="1:89" x14ac:dyDescent="0.25">
      <c r="A209" s="139" t="s">
        <v>30</v>
      </c>
      <c r="B209" s="280">
        <v>2081</v>
      </c>
      <c r="C209" s="267">
        <v>4869.7</v>
      </c>
      <c r="D209" s="268">
        <v>1763</v>
      </c>
      <c r="E209" s="269">
        <v>1708.6</v>
      </c>
      <c r="F209" s="266">
        <v>1620</v>
      </c>
      <c r="G209" s="270">
        <v>3269.2</v>
      </c>
      <c r="H209" s="268">
        <v>3099</v>
      </c>
      <c r="I209" s="269">
        <v>5283.1</v>
      </c>
      <c r="J209" s="266">
        <v>1366</v>
      </c>
      <c r="K209" s="267">
        <v>376.1</v>
      </c>
      <c r="L209" s="268">
        <v>4030</v>
      </c>
      <c r="M209" s="266">
        <v>1010.4</v>
      </c>
      <c r="N209" s="271">
        <v>5055</v>
      </c>
      <c r="O209" s="281">
        <v>2762.1</v>
      </c>
      <c r="P209" s="266">
        <v>2732</v>
      </c>
      <c r="Q209" s="267">
        <v>2136.8000000000002</v>
      </c>
      <c r="R209" s="268">
        <v>2467</v>
      </c>
      <c r="S209" s="269">
        <v>3365.4</v>
      </c>
      <c r="T209" s="266">
        <v>1943</v>
      </c>
      <c r="U209" s="270">
        <v>410.2</v>
      </c>
      <c r="V209" s="268">
        <v>4191</v>
      </c>
      <c r="W209" s="282">
        <v>2232.9</v>
      </c>
      <c r="X209" s="266">
        <v>2795</v>
      </c>
      <c r="Y209" s="270">
        <v>855.4</v>
      </c>
      <c r="Z209" s="268">
        <v>3834</v>
      </c>
      <c r="AA209" s="266">
        <v>5915.2</v>
      </c>
      <c r="AB209" s="286">
        <f t="shared" si="2289"/>
        <v>36976</v>
      </c>
      <c r="AC209" s="287">
        <f t="shared" si="2320"/>
        <v>34195.100000000006</v>
      </c>
      <c r="BI209" s="139" t="s">
        <v>30</v>
      </c>
      <c r="BJ209" s="123">
        <f>B209/B219</f>
        <v>4.9259101453392039E-2</v>
      </c>
      <c r="BK209" s="124">
        <f t="shared" ref="BK209" si="2677">C209/C219</f>
        <v>0.12091423747330782</v>
      </c>
      <c r="BL209" s="125">
        <f t="shared" ref="BL209" si="2678">D209/D219</f>
        <v>8.3475378787878793E-2</v>
      </c>
      <c r="BM209" s="126">
        <f t="shared" ref="BM209" si="2679">E209/E219</f>
        <v>9.0109380109063678E-2</v>
      </c>
      <c r="BN209" s="123">
        <f t="shared" ref="BN209" si="2680">F209/F219</f>
        <v>5.3676153871641097E-2</v>
      </c>
      <c r="BO209" s="124">
        <f t="shared" ref="BO209" si="2681">G209/G219</f>
        <v>0.11168695402632629</v>
      </c>
      <c r="BP209" s="125">
        <f t="shared" ref="BP209" si="2682">H209/H219</f>
        <v>6.5501352722353731E-2</v>
      </c>
      <c r="BQ209" s="126">
        <f t="shared" ref="BQ209" si="2683">I209/I219</f>
        <v>0.10075310711513634</v>
      </c>
      <c r="BR209" s="123">
        <f t="shared" ref="BR209" si="2684">J209/J219</f>
        <v>0.15917035656024237</v>
      </c>
      <c r="BS209" s="124">
        <f t="shared" ref="BS209" si="2685">K209/K219</f>
        <v>4.2130143047574238E-2</v>
      </c>
      <c r="BT209" s="125">
        <f t="shared" ref="BT209" si="2686">L209/L219</f>
        <v>0.13497220175497354</v>
      </c>
      <c r="BU209" s="123">
        <f t="shared" ref="BU209" si="2687">M209/M219</f>
        <v>3.1556657692716109E-2</v>
      </c>
      <c r="BV209" s="127">
        <f t="shared" ref="BV209" si="2688">N209/N219</f>
        <v>0.1049757029530257</v>
      </c>
      <c r="BW209" s="128">
        <f t="shared" ref="BW209" si="2689">O209/O219</f>
        <v>5.7521101066455083E-2</v>
      </c>
      <c r="BX209" s="123">
        <f t="shared" ref="BX209" si="2690">P209/P219</f>
        <v>9.1097032344114703E-2</v>
      </c>
      <c r="BY209" s="124">
        <f t="shared" ref="BY209" si="2691">Q209/Q219</f>
        <v>7.2332632619417567E-2</v>
      </c>
      <c r="BZ209" s="125">
        <f t="shared" ref="BZ209" si="2692">R209/R219</f>
        <v>7.0087218386885988E-2</v>
      </c>
      <c r="CA209" s="126">
        <f t="shared" ref="CA209" si="2693">S209/S219</f>
        <v>9.4431053882436777E-2</v>
      </c>
      <c r="CB209" s="123">
        <f t="shared" ref="CB209" si="2694">T209/T219</f>
        <v>0.16738456237077878</v>
      </c>
      <c r="CC209" s="124">
        <f t="shared" ref="CC209" si="2695">U209/U219</f>
        <v>3.4869092145528718E-2</v>
      </c>
      <c r="CD209" s="125">
        <f t="shared" ref="CD209" si="2696">V209/V219</f>
        <v>0.11932691760150334</v>
      </c>
      <c r="CE209" s="126">
        <f t="shared" ref="CE209" si="2697">W209/W219</f>
        <v>5.5160845656352063E-2</v>
      </c>
      <c r="CF209" s="123">
        <f t="shared" ref="CF209" si="2698">X209/X219</f>
        <v>9.9910634495084902E-2</v>
      </c>
      <c r="CG209" s="124">
        <f t="shared" ref="CG209" si="2699">Y209/Y219</f>
        <v>4.9999415484972116E-2</v>
      </c>
      <c r="CH209" s="125">
        <f t="shared" ref="CH209" si="2700">Z209/Z219</f>
        <v>6.6011260136705635E-2</v>
      </c>
      <c r="CI209" s="123">
        <f t="shared" ref="CI209" si="2701">AA209/AA219</f>
        <v>9.8383013828042612E-2</v>
      </c>
      <c r="CJ209" s="129">
        <f t="shared" ref="CJ209" si="2702">AB209/AB219</f>
        <v>8.6914824600167362E-2</v>
      </c>
      <c r="CK209" s="130">
        <f t="shared" ref="CK209" si="2703">AC209/AC219</f>
        <v>8.0541798939804982E-2</v>
      </c>
    </row>
    <row r="210" spans="1:89" x14ac:dyDescent="0.25">
      <c r="A210" s="131" t="s">
        <v>31</v>
      </c>
      <c r="B210" s="283">
        <v>2129</v>
      </c>
      <c r="C210" s="274">
        <v>5037.6000000000004</v>
      </c>
      <c r="D210" s="275">
        <v>1421</v>
      </c>
      <c r="E210" s="276">
        <v>1719.5</v>
      </c>
      <c r="F210" s="273">
        <v>1541</v>
      </c>
      <c r="G210" s="277">
        <v>3182</v>
      </c>
      <c r="H210" s="275">
        <v>3057</v>
      </c>
      <c r="I210" s="276">
        <v>5959</v>
      </c>
      <c r="J210" s="273">
        <v>918</v>
      </c>
      <c r="K210" s="274">
        <v>336.1</v>
      </c>
      <c r="L210" s="275">
        <v>4092</v>
      </c>
      <c r="M210" s="273">
        <v>1078.4000000000001</v>
      </c>
      <c r="N210" s="278">
        <v>5136</v>
      </c>
      <c r="O210" s="284">
        <v>3167</v>
      </c>
      <c r="P210" s="273">
        <v>2923</v>
      </c>
      <c r="Q210" s="274">
        <v>2582.9</v>
      </c>
      <c r="R210" s="275">
        <v>2527</v>
      </c>
      <c r="S210" s="276">
        <v>3923.3</v>
      </c>
      <c r="T210" s="273">
        <v>1964</v>
      </c>
      <c r="U210" s="277">
        <v>380.1</v>
      </c>
      <c r="V210" s="275">
        <v>4596</v>
      </c>
      <c r="W210" s="285">
        <v>2382.6999999999998</v>
      </c>
      <c r="X210" s="273">
        <v>3094</v>
      </c>
      <c r="Y210" s="277">
        <v>998.3</v>
      </c>
      <c r="Z210" s="275">
        <v>3657</v>
      </c>
      <c r="AA210" s="273">
        <v>6373</v>
      </c>
      <c r="AB210" s="286">
        <f t="shared" si="2289"/>
        <v>37055</v>
      </c>
      <c r="AC210" s="287">
        <f t="shared" si="2320"/>
        <v>37119.9</v>
      </c>
      <c r="BI210" s="131" t="s">
        <v>31</v>
      </c>
      <c r="BJ210" s="123">
        <f>B210/B219</f>
        <v>5.0395303697391466E-2</v>
      </c>
      <c r="BK210" s="124">
        <f t="shared" ref="BK210" si="2704">C210/C219</f>
        <v>0.12508318021552364</v>
      </c>
      <c r="BL210" s="125">
        <f t="shared" ref="BL210" si="2705">D210/D219</f>
        <v>6.7282196969696964E-2</v>
      </c>
      <c r="BM210" s="126">
        <f t="shared" ref="BM210" si="2706">E210/E219</f>
        <v>9.0684232176948973E-2</v>
      </c>
      <c r="BN210" s="123">
        <f t="shared" ref="BN210" si="2707">F210/F219</f>
        <v>5.1058613034690697E-2</v>
      </c>
      <c r="BO210" s="124">
        <f t="shared" ref="BO210" si="2708">G210/G219</f>
        <v>0.10870790643330792</v>
      </c>
      <c r="BP210" s="125">
        <f t="shared" ref="BP210" si="2709">H210/H219</f>
        <v>6.4613628677713905E-2</v>
      </c>
      <c r="BQ210" s="126">
        <f t="shared" ref="BQ210" si="2710">I210/I219</f>
        <v>0.11364308177000197</v>
      </c>
      <c r="BR210" s="123">
        <f t="shared" ref="BR210" si="2711">J210/J219</f>
        <v>0.10696807271032394</v>
      </c>
      <c r="BS210" s="124">
        <f t="shared" ref="BS210" si="2712">K210/K219</f>
        <v>3.7649404621881689E-2</v>
      </c>
      <c r="BT210" s="125">
        <f t="shared" ref="BT210" si="2713">L210/L219</f>
        <v>0.13704869716658852</v>
      </c>
      <c r="BU210" s="123">
        <f t="shared" ref="BU210" si="2714">M210/M219</f>
        <v>3.368042325398362E-2</v>
      </c>
      <c r="BV210" s="127">
        <f t="shared" ref="BV210" si="2715">N210/N219</f>
        <v>0.10665780620509199</v>
      </c>
      <c r="BW210" s="128">
        <f t="shared" ref="BW210" si="2716">O210/O219</f>
        <v>6.5953197595113588E-2</v>
      </c>
      <c r="BX210" s="123">
        <f t="shared" ref="BX210" si="2717">P210/P219</f>
        <v>9.7465821940646888E-2</v>
      </c>
      <c r="BY210" s="124">
        <f t="shared" ref="BY210" si="2718">Q210/Q219</f>
        <v>8.7433525268014609E-2</v>
      </c>
      <c r="BZ210" s="125">
        <f t="shared" ref="BZ210" si="2719">R210/R219</f>
        <v>7.1791812267393965E-2</v>
      </c>
      <c r="CA210" s="126">
        <f t="shared" ref="CA210" si="2720">S210/S219</f>
        <v>0.11008538470819641</v>
      </c>
      <c r="CB210" s="123">
        <f t="shared" ref="CB210" si="2721">T210/T219</f>
        <v>0.16919365954514129</v>
      </c>
      <c r="CC210" s="124">
        <f t="shared" ref="CC210" si="2722">U210/U219</f>
        <v>3.2310438626317571E-2</v>
      </c>
      <c r="CD210" s="125">
        <f t="shared" ref="CD210" si="2723">V210/V219</f>
        <v>0.13085815158590058</v>
      </c>
      <c r="CE210" s="126">
        <f t="shared" ref="CE210" si="2724">W210/W219</f>
        <v>5.8861456825379577E-2</v>
      </c>
      <c r="CF210" s="123">
        <f t="shared" ref="CF210" si="2725">X210/X219</f>
        <v>0.11059874888293118</v>
      </c>
      <c r="CG210" s="124">
        <f t="shared" ref="CG210" si="2726">Y210/Y219</f>
        <v>5.8352135233396843E-2</v>
      </c>
      <c r="CH210" s="125">
        <f t="shared" ref="CH210" si="2727">Z210/Z219</f>
        <v>6.2963791945730957E-2</v>
      </c>
      <c r="CI210" s="123">
        <f t="shared" ref="CI210" si="2728">AA210/AA219</f>
        <v>0.10599725235429328</v>
      </c>
      <c r="CJ210" s="129">
        <f t="shared" ref="CJ210" si="2729">AB210/AB219</f>
        <v>8.7100519946971044E-2</v>
      </c>
      <c r="CK210" s="130">
        <f t="shared" ref="CK210" si="2730">AC210/AC219</f>
        <v>8.7430758280153203E-2</v>
      </c>
    </row>
    <row r="211" spans="1:89" x14ac:dyDescent="0.25">
      <c r="A211" s="139" t="s">
        <v>32</v>
      </c>
      <c r="B211" s="194">
        <v>2323</v>
      </c>
      <c r="C211" s="188">
        <v>4612.3</v>
      </c>
      <c r="D211" s="189">
        <v>1003</v>
      </c>
      <c r="E211" s="190">
        <v>1783.5</v>
      </c>
      <c r="F211" s="187">
        <v>1194</v>
      </c>
      <c r="G211" s="191">
        <v>3111.9</v>
      </c>
      <c r="H211" s="189">
        <v>2843</v>
      </c>
      <c r="I211" s="190">
        <v>5612.7</v>
      </c>
      <c r="J211" s="187">
        <v>617</v>
      </c>
      <c r="K211" s="188">
        <v>244.1</v>
      </c>
      <c r="L211" s="189">
        <v>2819</v>
      </c>
      <c r="M211" s="187">
        <v>1261.4000000000001</v>
      </c>
      <c r="N211" s="192">
        <v>4051</v>
      </c>
      <c r="O211" s="195">
        <v>2810.9</v>
      </c>
      <c r="P211" s="187">
        <v>1884</v>
      </c>
      <c r="Q211" s="188">
        <v>2330.6999999999998</v>
      </c>
      <c r="R211" s="189">
        <v>2101</v>
      </c>
      <c r="S211" s="190">
        <v>3125</v>
      </c>
      <c r="T211" s="187">
        <v>1092</v>
      </c>
      <c r="U211" s="191">
        <v>406.1</v>
      </c>
      <c r="V211" s="189">
        <v>3985</v>
      </c>
      <c r="W211" s="196">
        <v>2173.6</v>
      </c>
      <c r="X211" s="187">
        <v>2092</v>
      </c>
      <c r="Y211" s="191">
        <v>886.3</v>
      </c>
      <c r="Z211" s="189">
        <v>3481</v>
      </c>
      <c r="AA211" s="187">
        <v>5353.5</v>
      </c>
      <c r="AB211" s="162">
        <f t="shared" si="2289"/>
        <v>29485</v>
      </c>
      <c r="AC211" s="165">
        <f t="shared" si="2320"/>
        <v>33712</v>
      </c>
      <c r="BI211" s="139" t="s">
        <v>32</v>
      </c>
      <c r="BJ211" s="123">
        <f>B211/B219</f>
        <v>5.4987454433555842E-2</v>
      </c>
      <c r="BK211" s="124">
        <f t="shared" ref="BK211" si="2731">C211/C219</f>
        <v>0.11452301733128072</v>
      </c>
      <c r="BL211" s="125">
        <f t="shared" ref="BL211" si="2732">D211/D219</f>
        <v>4.7490530303030305E-2</v>
      </c>
      <c r="BM211" s="126">
        <f t="shared" ref="BM211" si="2733">E211/E219</f>
        <v>9.4059510373706592E-2</v>
      </c>
      <c r="BN211" s="123">
        <f t="shared" ref="BN211" si="2734">F211/F219</f>
        <v>3.9561313409098436E-2</v>
      </c>
      <c r="BO211" s="124">
        <f t="shared" ref="BO211" si="2735">G211/G219</f>
        <v>0.10631305280635166</v>
      </c>
      <c r="BP211" s="125">
        <f t="shared" ref="BP211" si="2736">H211/H219</f>
        <v>6.0090463307406153E-2</v>
      </c>
      <c r="BQ211" s="126">
        <f t="shared" ref="BQ211" si="2737">I211/I219</f>
        <v>0.10703885300394193</v>
      </c>
      <c r="BR211" s="123">
        <f t="shared" ref="BR211" si="2738">J211/J219</f>
        <v>7.1894663248659993E-2</v>
      </c>
      <c r="BS211" s="124">
        <f t="shared" ref="BS211" si="2739">K211/K219</f>
        <v>2.7343706242788809E-2</v>
      </c>
      <c r="BT211" s="125">
        <f t="shared" ref="BT211" si="2740">L211/L219</f>
        <v>9.4413557505526158E-2</v>
      </c>
      <c r="BU211" s="123">
        <f t="shared" ref="BU211" si="2741">M211/M219</f>
        <v>3.9395851161512369E-2</v>
      </c>
      <c r="BV211" s="127">
        <f t="shared" ref="BV211" si="2742">N211/N219</f>
        <v>8.4125929310129993E-2</v>
      </c>
      <c r="BW211" s="128">
        <f t="shared" ref="BW211" si="2743">O211/O219</f>
        <v>5.8537367578182758E-2</v>
      </c>
      <c r="BX211" s="123">
        <f t="shared" ref="BX211" si="2744">P211/P219</f>
        <v>6.2820940313437809E-2</v>
      </c>
      <c r="BY211" s="124">
        <f t="shared" ref="BY211" si="2745">Q211/Q219</f>
        <v>7.8896324806288137E-2</v>
      </c>
      <c r="BZ211" s="125">
        <f t="shared" ref="BZ211" si="2746">R211/R219</f>
        <v>5.9689195715787381E-2</v>
      </c>
      <c r="CA211" s="126">
        <f t="shared" ref="CA211" si="2747">S211/S219</f>
        <v>8.7685577756764402E-2</v>
      </c>
      <c r="CB211" s="123">
        <f t="shared" ref="CB211" si="2748">T211/T219</f>
        <v>9.4073053066850446E-2</v>
      </c>
      <c r="CC211" s="124">
        <f t="shared" ref="CC211" si="2749">U211/U219</f>
        <v>3.4520571234274045E-2</v>
      </c>
      <c r="CD211" s="125">
        <f t="shared" ref="CD211" si="2750">V211/V219</f>
        <v>0.11346164796993337</v>
      </c>
      <c r="CE211" s="126">
        <f t="shared" ref="CE211" si="2751">W211/W219</f>
        <v>5.3695917469947979E-2</v>
      </c>
      <c r="CF211" s="123">
        <f t="shared" ref="CF211" si="2752">X211/X219</f>
        <v>7.4781054512957995E-2</v>
      </c>
      <c r="CG211" s="124">
        <f t="shared" ref="CG211" si="2753">Y211/Y219</f>
        <v>5.1805566921125534E-2</v>
      </c>
      <c r="CH211" s="125">
        <f t="shared" ref="CH211" si="2754">Z211/Z219</f>
        <v>5.9933541089168575E-2</v>
      </c>
      <c r="CI211" s="123">
        <f t="shared" ref="CI211" si="2755">AA211/AA219</f>
        <v>8.9040685780434489E-2</v>
      </c>
      <c r="CJ211" s="129">
        <f t="shared" ref="CJ211" si="2756">AB211/AB219</f>
        <v>6.9306674689959283E-2</v>
      </c>
      <c r="CK211" s="130">
        <f t="shared" ref="CK211" si="2757">AC211/AC219</f>
        <v>7.9403924125348524E-2</v>
      </c>
    </row>
    <row r="212" spans="1:89" x14ac:dyDescent="0.25">
      <c r="A212" s="131" t="s">
        <v>33</v>
      </c>
      <c r="B212" s="197">
        <v>2205</v>
      </c>
      <c r="C212" s="181">
        <v>2827.5</v>
      </c>
      <c r="D212" s="182">
        <v>726</v>
      </c>
      <c r="E212" s="183">
        <v>1145.5999999999999</v>
      </c>
      <c r="F212" s="180">
        <v>1074</v>
      </c>
      <c r="G212" s="184">
        <v>2101</v>
      </c>
      <c r="H212" s="182">
        <v>2258</v>
      </c>
      <c r="I212" s="183">
        <v>3575.8</v>
      </c>
      <c r="J212" s="180">
        <v>479</v>
      </c>
      <c r="K212" s="181">
        <v>163.1</v>
      </c>
      <c r="L212" s="182">
        <v>1951</v>
      </c>
      <c r="M212" s="180">
        <v>1276.7</v>
      </c>
      <c r="N212" s="185">
        <v>2620</v>
      </c>
      <c r="O212" s="198">
        <v>2641.2</v>
      </c>
      <c r="P212" s="180">
        <v>1392</v>
      </c>
      <c r="Q212" s="181">
        <v>1783.9</v>
      </c>
      <c r="R212" s="182">
        <v>1515</v>
      </c>
      <c r="S212" s="183">
        <v>2228.1</v>
      </c>
      <c r="T212" s="180">
        <v>649</v>
      </c>
      <c r="U212" s="184">
        <v>410.2</v>
      </c>
      <c r="V212" s="182">
        <v>2966</v>
      </c>
      <c r="W212" s="199">
        <v>1902</v>
      </c>
      <c r="X212" s="180">
        <v>1177</v>
      </c>
      <c r="Y212" s="184">
        <v>718.3</v>
      </c>
      <c r="Z212" s="182">
        <v>3087</v>
      </c>
      <c r="AA212" s="180">
        <v>3527.8</v>
      </c>
      <c r="AB212" s="162">
        <f t="shared" si="2289"/>
        <v>22099</v>
      </c>
      <c r="AC212" s="165">
        <f t="shared" si="2320"/>
        <v>24301.200000000001</v>
      </c>
      <c r="BI212" s="131" t="s">
        <v>33</v>
      </c>
      <c r="BJ212" s="123">
        <f>B212/B219</f>
        <v>5.21942905837239E-2</v>
      </c>
      <c r="BK212" s="124">
        <f t="shared" ref="BK212" si="2758">C212/C219</f>
        <v>7.0206584893479654E-2</v>
      </c>
      <c r="BL212" s="125">
        <f t="shared" ref="BL212" si="2759">D212/D219</f>
        <v>3.4375000000000003E-2</v>
      </c>
      <c r="BM212" s="126">
        <f t="shared" ref="BM212" si="2760">E212/E219</f>
        <v>6.0417479721961459E-2</v>
      </c>
      <c r="BN212" s="123">
        <f t="shared" ref="BN212" si="2761">F212/F219</f>
        <v>3.5585302011199096E-2</v>
      </c>
      <c r="BO212" s="124">
        <f t="shared" ref="BO212" si="2762">G212/G219</f>
        <v>7.1777282029032038E-2</v>
      </c>
      <c r="BP212" s="125">
        <f t="shared" ref="BP212" si="2763">H212/H219</f>
        <v>4.7725735542779847E-2</v>
      </c>
      <c r="BQ212" s="126">
        <f t="shared" ref="BQ212" si="2764">I212/I219</f>
        <v>6.8193477394390509E-2</v>
      </c>
      <c r="BR212" s="123">
        <f t="shared" ref="BR212" si="2765">J212/J219</f>
        <v>5.5814495455604754E-2</v>
      </c>
      <c r="BS212" s="124">
        <f t="shared" ref="BS212" si="2766">K212/K219</f>
        <v>1.8270210930761387E-2</v>
      </c>
      <c r="BT212" s="125">
        <f t="shared" ref="BT212" si="2767">L212/L219</f>
        <v>6.5342621742916468E-2</v>
      </c>
      <c r="BU212" s="123">
        <f t="shared" ref="BU212" si="2768">M212/M219</f>
        <v>3.9873698412797559E-2</v>
      </c>
      <c r="BV212" s="127">
        <f t="shared" ref="BV212" si="2769">N212/N219</f>
        <v>5.4408771856958922E-2</v>
      </c>
      <c r="BW212" s="128">
        <f t="shared" ref="BW212" si="2770">O212/O219</f>
        <v>5.5003342433916642E-2</v>
      </c>
      <c r="BX212" s="123">
        <f t="shared" ref="BX212" si="2771">P212/P219</f>
        <v>4.6415471823941311E-2</v>
      </c>
      <c r="BY212" s="124">
        <f t="shared" ref="BY212" si="2772">Q212/Q219</f>
        <v>6.0386645137485484E-2</v>
      </c>
      <c r="BZ212" s="125">
        <f t="shared" ref="BZ212" si="2773">R212/R219</f>
        <v>4.3040995482826215E-2</v>
      </c>
      <c r="CA212" s="126">
        <f t="shared" ref="CA212" si="2774">S212/S219</f>
        <v>6.2519115455950958E-2</v>
      </c>
      <c r="CB212" s="123">
        <f t="shared" ref="CB212" si="2775">T212/T219</f>
        <v>5.5909717436250859E-2</v>
      </c>
      <c r="CC212" s="124">
        <f t="shared" ref="CC212" si="2776">U212/U219</f>
        <v>3.4869092145528718E-2</v>
      </c>
      <c r="CD212" s="125">
        <f t="shared" ref="CD212" si="2777">V212/V219</f>
        <v>8.4448493821536352E-2</v>
      </c>
      <c r="CE212" s="126">
        <f t="shared" ref="CE212" si="2778">W212/W219</f>
        <v>4.6986398154141081E-2</v>
      </c>
      <c r="CF212" s="123">
        <f t="shared" ref="CF212" si="2779">X212/X219</f>
        <v>4.2073279714030382E-2</v>
      </c>
      <c r="CG212" s="124">
        <f t="shared" ref="CG212" si="2780">Y212/Y219</f>
        <v>4.1985714452718578E-2</v>
      </c>
      <c r="CH212" s="125">
        <f t="shared" ref="CH212" si="2781">Z212/Z219</f>
        <v>5.314991133072778E-2</v>
      </c>
      <c r="CI212" s="123">
        <f t="shared" ref="CI212" si="2782">AA212/AA219</f>
        <v>5.8675208984069638E-2</v>
      </c>
      <c r="CJ212" s="129">
        <f t="shared" ref="CJ212" si="2783">AB212/AB219</f>
        <v>5.1945335050819413E-2</v>
      </c>
      <c r="CK212" s="130">
        <f t="shared" ref="CK212" si="2784">AC212/AC219</f>
        <v>5.723809447540696E-2</v>
      </c>
    </row>
    <row r="213" spans="1:89" x14ac:dyDescent="0.25">
      <c r="A213" s="139" t="s">
        <v>34</v>
      </c>
      <c r="B213" s="194">
        <v>850</v>
      </c>
      <c r="C213" s="188">
        <v>1793.8</v>
      </c>
      <c r="D213" s="189">
        <v>348</v>
      </c>
      <c r="E213" s="190">
        <v>946.5</v>
      </c>
      <c r="F213" s="187">
        <v>415</v>
      </c>
      <c r="G213" s="191">
        <v>1486.7</v>
      </c>
      <c r="H213" s="189">
        <v>1156</v>
      </c>
      <c r="I213" s="190">
        <v>2471.1</v>
      </c>
      <c r="J213" s="187">
        <v>390</v>
      </c>
      <c r="K213" s="188">
        <v>103.1</v>
      </c>
      <c r="L213" s="189">
        <v>1270</v>
      </c>
      <c r="M213" s="187">
        <v>794.4</v>
      </c>
      <c r="N213" s="192">
        <v>2124</v>
      </c>
      <c r="O213" s="195">
        <v>1899.9</v>
      </c>
      <c r="P213" s="187">
        <v>926</v>
      </c>
      <c r="Q213" s="188">
        <v>1308.5999999999999</v>
      </c>
      <c r="R213" s="189">
        <v>1126</v>
      </c>
      <c r="S213" s="190">
        <v>1754.9</v>
      </c>
      <c r="T213" s="187">
        <v>373</v>
      </c>
      <c r="U213" s="191">
        <v>289.10000000000002</v>
      </c>
      <c r="V213" s="189">
        <v>2621</v>
      </c>
      <c r="W213" s="196">
        <v>1343.6</v>
      </c>
      <c r="X213" s="187">
        <v>768</v>
      </c>
      <c r="Y213" s="191">
        <v>489.2</v>
      </c>
      <c r="Z213" s="189">
        <v>1742</v>
      </c>
      <c r="AA213" s="187">
        <v>2549.1</v>
      </c>
      <c r="AB213" s="162">
        <f t="shared" si="2289"/>
        <v>14109</v>
      </c>
      <c r="AC213" s="165">
        <f t="shared" si="2320"/>
        <v>17230</v>
      </c>
      <c r="BI213" s="139" t="s">
        <v>34</v>
      </c>
      <c r="BJ213" s="123">
        <f>B213/B219</f>
        <v>2.0120248070823275E-2</v>
      </c>
      <c r="BK213" s="124">
        <f t="shared" ref="BK213" si="2785">C213/C219</f>
        <v>4.4539901673536268E-2</v>
      </c>
      <c r="BL213" s="125">
        <f t="shared" ref="BL213" si="2786">D213/D219</f>
        <v>1.6477272727272726E-2</v>
      </c>
      <c r="BM213" s="126">
        <f t="shared" ref="BM213" si="2787">E213/E219</f>
        <v>4.9917200206735797E-2</v>
      </c>
      <c r="BN213" s="123">
        <f t="shared" ref="BN213" si="2788">F213/F219</f>
        <v>1.3750372751068553E-2</v>
      </c>
      <c r="BO213" s="124">
        <f t="shared" ref="BO213" si="2789">G213/G219</f>
        <v>5.0790711657573512E-2</v>
      </c>
      <c r="BP213" s="125">
        <f t="shared" ref="BP213" si="2790">H213/H219</f>
        <v>2.4433547514372676E-2</v>
      </c>
      <c r="BQ213" s="126">
        <f t="shared" ref="BQ213" si="2791">I213/I219</f>
        <v>4.7125930418166109E-2</v>
      </c>
      <c r="BR213" s="123">
        <f t="shared" ref="BR213" si="2792">J213/J219</f>
        <v>4.5443952458634349E-2</v>
      </c>
      <c r="BS213" s="124">
        <f t="shared" ref="BS213" si="2793">K213/K219</f>
        <v>1.1549103292222557E-2</v>
      </c>
      <c r="BT213" s="125">
        <f t="shared" ref="BT213" si="2794">L213/L219</f>
        <v>4.2534664076629376E-2</v>
      </c>
      <c r="BU213" s="123">
        <f t="shared" ref="BU213" si="2795">M213/M219</f>
        <v>2.481057885104283E-2</v>
      </c>
      <c r="BV213" s="127">
        <f t="shared" ref="BV213" si="2796">N213/N219</f>
        <v>4.4108485276404867E-2</v>
      </c>
      <c r="BW213" s="128">
        <f t="shared" ref="BW213" si="2797">O213/O219</f>
        <v>3.9565671017037042E-2</v>
      </c>
      <c r="BX213" s="123">
        <f t="shared" ref="BX213" si="2798">P213/P219</f>
        <v>3.0876958986328775E-2</v>
      </c>
      <c r="BY213" s="124">
        <f t="shared" ref="BY213" si="2799">Q213/Q219</f>
        <v>4.4297305805770217E-2</v>
      </c>
      <c r="BZ213" s="125">
        <f t="shared" ref="BZ213" si="2800">R213/R219</f>
        <v>3.1989545157532884E-2</v>
      </c>
      <c r="CA213" s="126">
        <f t="shared" ref="CA213" si="2801">S213/S219</f>
        <v>4.9241414529710675E-2</v>
      </c>
      <c r="CB213" s="123">
        <f t="shared" ref="CB213" si="2802">T213/T219</f>
        <v>3.213301171605789E-2</v>
      </c>
      <c r="CC213" s="124">
        <f t="shared" ref="CC213" si="2803">U213/U219</f>
        <v>2.4574974498469904E-2</v>
      </c>
      <c r="CD213" s="125">
        <f t="shared" ref="CD213" si="2804">V213/V219</f>
        <v>7.4625590797790561E-2</v>
      </c>
      <c r="CE213" s="126">
        <f t="shared" ref="CE213" si="2805">W213/W219</f>
        <v>3.3191863596164016E-2</v>
      </c>
      <c r="CF213" s="123">
        <f t="shared" ref="CF213" si="2806">X213/X219</f>
        <v>2.745308310991957E-2</v>
      </c>
      <c r="CG213" s="124">
        <f t="shared" ref="CG213" si="2807">Y213/Y219</f>
        <v>2.8594475163956464E-2</v>
      </c>
      <c r="CH213" s="125">
        <f t="shared" ref="CH213" si="2808">Z213/Z219</f>
        <v>2.9992596546202718E-2</v>
      </c>
      <c r="CI213" s="123">
        <f t="shared" ref="CI213" si="2809">AA213/AA219</f>
        <v>4.2397237717923891E-2</v>
      </c>
      <c r="CJ213" s="129">
        <f t="shared" ref="CJ213" si="2810">AB213/AB219</f>
        <v>3.3164248709534869E-2</v>
      </c>
      <c r="CK213" s="130">
        <f t="shared" ref="CK213" si="2811">AC213/AC219</f>
        <v>4.058286701114603E-2</v>
      </c>
    </row>
    <row r="214" spans="1:89" x14ac:dyDescent="0.25">
      <c r="A214" s="131" t="s">
        <v>35</v>
      </c>
      <c r="B214" s="197">
        <v>0</v>
      </c>
      <c r="C214" s="181">
        <v>986</v>
      </c>
      <c r="D214" s="182">
        <v>3</v>
      </c>
      <c r="E214" s="183">
        <v>546</v>
      </c>
      <c r="F214" s="180">
        <v>11</v>
      </c>
      <c r="G214" s="184">
        <v>968</v>
      </c>
      <c r="H214" s="182">
        <v>75</v>
      </c>
      <c r="I214" s="183">
        <v>1105</v>
      </c>
      <c r="J214" s="180">
        <v>72</v>
      </c>
      <c r="K214" s="181">
        <v>48</v>
      </c>
      <c r="L214" s="182">
        <v>728</v>
      </c>
      <c r="M214" s="180">
        <v>169</v>
      </c>
      <c r="N214" s="185">
        <v>507</v>
      </c>
      <c r="O214" s="198">
        <v>270</v>
      </c>
      <c r="P214" s="180">
        <v>172</v>
      </c>
      <c r="Q214" s="181">
        <v>160</v>
      </c>
      <c r="R214" s="182">
        <v>180</v>
      </c>
      <c r="S214" s="183">
        <v>138</v>
      </c>
      <c r="T214" s="180">
        <v>34</v>
      </c>
      <c r="U214" s="184">
        <v>13</v>
      </c>
      <c r="V214" s="182">
        <v>174</v>
      </c>
      <c r="W214" s="199">
        <v>30</v>
      </c>
      <c r="X214" s="180">
        <v>67</v>
      </c>
      <c r="Y214" s="184">
        <v>15</v>
      </c>
      <c r="Z214" s="182">
        <v>61</v>
      </c>
      <c r="AA214" s="180">
        <v>115</v>
      </c>
      <c r="AB214" s="162">
        <f t="shared" si="2289"/>
        <v>2084</v>
      </c>
      <c r="AC214" s="165">
        <f t="shared" si="2320"/>
        <v>4563</v>
      </c>
      <c r="BI214" s="131" t="s">
        <v>35</v>
      </c>
      <c r="BJ214" s="123">
        <f>B214/B219</f>
        <v>0</v>
      </c>
      <c r="BK214" s="124">
        <f t="shared" ref="BK214" si="2812">C214/C219</f>
        <v>2.4482296270546749E-2</v>
      </c>
      <c r="BL214" s="125">
        <f t="shared" ref="BL214" si="2813">D214/D219</f>
        <v>1.4204545454545454E-4</v>
      </c>
      <c r="BM214" s="126">
        <f t="shared" ref="BM214" si="2814">E214/E219</f>
        <v>2.8795342116088477E-2</v>
      </c>
      <c r="BN214" s="123">
        <f t="shared" ref="BN214" si="2815">F214/F219</f>
        <v>3.6446771147410624E-4</v>
      </c>
      <c r="BO214" s="124">
        <f t="shared" ref="BO214" si="2816">G214/G219</f>
        <v>3.3070161353690154E-2</v>
      </c>
      <c r="BP214" s="125">
        <f t="shared" ref="BP214" si="2817">H214/H219</f>
        <v>1.5852215082854243E-3</v>
      </c>
      <c r="BQ214" s="126">
        <f t="shared" ref="BQ214" si="2818">I214/I219</f>
        <v>2.1073268225516389E-2</v>
      </c>
      <c r="BR214" s="123">
        <f t="shared" ref="BR214" si="2819">J214/J219</f>
        <v>8.3896527615940335E-3</v>
      </c>
      <c r="BS214" s="124">
        <f t="shared" ref="BS214" si="2820">K214/K219</f>
        <v>5.3768861108310648E-3</v>
      </c>
      <c r="BT214" s="125">
        <f t="shared" ref="BT214" si="2821">L214/L219</f>
        <v>2.4382075155737155E-2</v>
      </c>
      <c r="BU214" s="123">
        <f t="shared" ref="BU214" si="2822">M214/M219</f>
        <v>5.2781820566795545E-3</v>
      </c>
      <c r="BV214" s="127">
        <f t="shared" ref="BV214" si="2823">N214/N219</f>
        <v>1.052872035552602E-2</v>
      </c>
      <c r="BW214" s="128">
        <f t="shared" ref="BW214" si="2824">O214/O219</f>
        <v>5.6227860280014747E-3</v>
      </c>
      <c r="BX214" s="123">
        <f t="shared" ref="BX214" si="2825">P214/P219</f>
        <v>5.7352450816938981E-3</v>
      </c>
      <c r="BY214" s="124">
        <f t="shared" ref="BY214" si="2826">Q214/Q219</f>
        <v>5.4161462088669074E-3</v>
      </c>
      <c r="BZ214" s="125">
        <f t="shared" ref="BZ214" si="2827">R214/R219</f>
        <v>5.1137816415239073E-3</v>
      </c>
      <c r="CA214" s="126">
        <f t="shared" ref="CA214" si="2828">S214/S219</f>
        <v>3.8721951137387161E-3</v>
      </c>
      <c r="CB214" s="123">
        <f t="shared" ref="CB214" si="2829">T214/T219</f>
        <v>2.9290144727773951E-3</v>
      </c>
      <c r="CC214" s="124">
        <f t="shared" ref="CC214" si="2830">U214/U219</f>
        <v>1.1050663039782384E-3</v>
      </c>
      <c r="CD214" s="125">
        <f t="shared" ref="CD214" si="2831">V214/V219</f>
        <v>4.9541597858891858E-3</v>
      </c>
      <c r="CE214" s="126">
        <f t="shared" ref="CE214" si="2832">W214/W219</f>
        <v>7.4111038098014328E-4</v>
      </c>
      <c r="CF214" s="123">
        <f t="shared" ref="CF214" si="2833">X214/X219</f>
        <v>2.3949955317247541E-3</v>
      </c>
      <c r="CG214" s="124">
        <f t="shared" ref="CG214" si="2834">Y214/Y219</f>
        <v>8.7677254182205017E-4</v>
      </c>
      <c r="CH214" s="125">
        <f t="shared" ref="CH214" si="2835">Z214/Z219</f>
        <v>1.0502573991494637E-3</v>
      </c>
      <c r="CI214" s="123">
        <f t="shared" ref="CI214" si="2836">AA214/AA219</f>
        <v>1.9127073624264437E-3</v>
      </c>
      <c r="CJ214" s="129">
        <f t="shared" ref="CJ214" si="2837">AB214/AB219</f>
        <v>4.8985962372011249E-3</v>
      </c>
      <c r="CK214" s="130">
        <f t="shared" ref="CK214" si="2838">AC214/AC219</f>
        <v>1.0747511443520565E-2</v>
      </c>
    </row>
    <row r="215" spans="1:89" x14ac:dyDescent="0.25">
      <c r="A215" s="139" t="s">
        <v>36</v>
      </c>
      <c r="B215" s="194"/>
      <c r="C215" s="188"/>
      <c r="D215" s="189"/>
      <c r="E215" s="190"/>
      <c r="F215" s="187"/>
      <c r="G215" s="191"/>
      <c r="H215" s="189"/>
      <c r="I215" s="190"/>
      <c r="J215" s="187"/>
      <c r="K215" s="191"/>
      <c r="L215" s="189"/>
      <c r="M215" s="187"/>
      <c r="N215" s="192"/>
      <c r="O215" s="195"/>
      <c r="P215" s="187"/>
      <c r="Q215" s="191"/>
      <c r="R215" s="189"/>
      <c r="S215" s="190"/>
      <c r="T215" s="187"/>
      <c r="U215" s="191"/>
      <c r="V215" s="189"/>
      <c r="W215" s="190"/>
      <c r="X215" s="187"/>
      <c r="Y215" s="191"/>
      <c r="Z215" s="189"/>
      <c r="AA215" s="187"/>
      <c r="AB215" s="162">
        <f t="shared" si="2289"/>
        <v>0</v>
      </c>
      <c r="AC215" s="165">
        <f t="shared" si="2320"/>
        <v>0</v>
      </c>
      <c r="BI215" s="139" t="s">
        <v>36</v>
      </c>
      <c r="BJ215" s="123">
        <f>B215/B219</f>
        <v>0</v>
      </c>
      <c r="BK215" s="124">
        <f t="shared" ref="BK215" si="2839">C215/C219</f>
        <v>0</v>
      </c>
      <c r="BL215" s="125">
        <f t="shared" ref="BL215" si="2840">D215/D219</f>
        <v>0</v>
      </c>
      <c r="BM215" s="126">
        <f t="shared" ref="BM215" si="2841">E215/E219</f>
        <v>0</v>
      </c>
      <c r="BN215" s="123">
        <f t="shared" ref="BN215" si="2842">F215/F219</f>
        <v>0</v>
      </c>
      <c r="BO215" s="124">
        <f t="shared" ref="BO215" si="2843">G215/G219</f>
        <v>0</v>
      </c>
      <c r="BP215" s="125">
        <f t="shared" ref="BP215" si="2844">H215/H219</f>
        <v>0</v>
      </c>
      <c r="BQ215" s="126">
        <f t="shared" ref="BQ215" si="2845">I215/I219</f>
        <v>0</v>
      </c>
      <c r="BR215" s="123">
        <f t="shared" ref="BR215" si="2846">J215/J219</f>
        <v>0</v>
      </c>
      <c r="BS215" s="124">
        <f t="shared" ref="BS215" si="2847">K215/K219</f>
        <v>0</v>
      </c>
      <c r="BT215" s="125">
        <f t="shared" ref="BT215" si="2848">L215/L219</f>
        <v>0</v>
      </c>
      <c r="BU215" s="123">
        <f t="shared" ref="BU215" si="2849">M215/M219</f>
        <v>0</v>
      </c>
      <c r="BV215" s="127">
        <f t="shared" ref="BV215" si="2850">N215/N219</f>
        <v>0</v>
      </c>
      <c r="BW215" s="128">
        <f t="shared" ref="BW215" si="2851">O215/O219</f>
        <v>0</v>
      </c>
      <c r="BX215" s="123">
        <f t="shared" ref="BX215" si="2852">P215/P219</f>
        <v>0</v>
      </c>
      <c r="BY215" s="124">
        <f t="shared" ref="BY215" si="2853">Q215/Q219</f>
        <v>0</v>
      </c>
      <c r="BZ215" s="125">
        <f t="shared" ref="BZ215" si="2854">R215/R219</f>
        <v>0</v>
      </c>
      <c r="CA215" s="126">
        <f t="shared" ref="CA215" si="2855">S215/S219</f>
        <v>0</v>
      </c>
      <c r="CB215" s="123">
        <f t="shared" ref="CB215" si="2856">T215/T219</f>
        <v>0</v>
      </c>
      <c r="CC215" s="124">
        <f t="shared" ref="CC215" si="2857">U215/U219</f>
        <v>0</v>
      </c>
      <c r="CD215" s="125">
        <f t="shared" ref="CD215" si="2858">V215/V219</f>
        <v>0</v>
      </c>
      <c r="CE215" s="126">
        <f t="shared" ref="CE215" si="2859">W215/W219</f>
        <v>0</v>
      </c>
      <c r="CF215" s="123">
        <f t="shared" ref="CF215" si="2860">X215/X219</f>
        <v>0</v>
      </c>
      <c r="CG215" s="124">
        <f t="shared" ref="CG215" si="2861">Y215/Y219</f>
        <v>0</v>
      </c>
      <c r="CH215" s="125">
        <f t="shared" ref="CH215" si="2862">Z215/Z219</f>
        <v>0</v>
      </c>
      <c r="CI215" s="123">
        <f t="shared" ref="CI215" si="2863">AA215/AA219</f>
        <v>0</v>
      </c>
      <c r="CJ215" s="129">
        <f t="shared" ref="CJ215" si="2864">AB215/AB219</f>
        <v>0</v>
      </c>
      <c r="CK215" s="130">
        <f t="shared" ref="CK215" si="2865">AC215/AC219</f>
        <v>0</v>
      </c>
    </row>
    <row r="216" spans="1:89" x14ac:dyDescent="0.25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2">
        <f t="shared" si="2289"/>
        <v>0</v>
      </c>
      <c r="AC216" s="165">
        <f t="shared" si="2320"/>
        <v>0</v>
      </c>
      <c r="BI216" s="131" t="s">
        <v>37</v>
      </c>
      <c r="BJ216" s="123">
        <f>B216/B219</f>
        <v>0</v>
      </c>
      <c r="BK216" s="124">
        <f t="shared" ref="BK216" si="2866">C216/C219</f>
        <v>0</v>
      </c>
      <c r="BL216" s="125">
        <f t="shared" ref="BL216" si="2867">D216/D219</f>
        <v>0</v>
      </c>
      <c r="BM216" s="126">
        <f t="shared" ref="BM216" si="2868">E216/E219</f>
        <v>0</v>
      </c>
      <c r="BN216" s="123">
        <f t="shared" ref="BN216" si="2869">F216/F219</f>
        <v>0</v>
      </c>
      <c r="BO216" s="124">
        <f t="shared" ref="BO216" si="2870">G216/G219</f>
        <v>0</v>
      </c>
      <c r="BP216" s="125">
        <f t="shared" ref="BP216" si="2871">H216/H219</f>
        <v>0</v>
      </c>
      <c r="BQ216" s="126">
        <f t="shared" ref="BQ216" si="2872">I216/I219</f>
        <v>0</v>
      </c>
      <c r="BR216" s="123">
        <f t="shared" ref="BR216" si="2873">J216/J219</f>
        <v>0</v>
      </c>
      <c r="BS216" s="124">
        <f t="shared" ref="BS216" si="2874">K216/K219</f>
        <v>0</v>
      </c>
      <c r="BT216" s="125">
        <f t="shared" ref="BT216" si="2875">L216/L219</f>
        <v>0</v>
      </c>
      <c r="BU216" s="123">
        <f t="shared" ref="BU216" si="2876">M216/M219</f>
        <v>0</v>
      </c>
      <c r="BV216" s="127">
        <f t="shared" ref="BV216" si="2877">N216/N219</f>
        <v>0</v>
      </c>
      <c r="BW216" s="128">
        <f t="shared" ref="BW216" si="2878">O216/O219</f>
        <v>0</v>
      </c>
      <c r="BX216" s="123">
        <f t="shared" ref="BX216" si="2879">P216/P219</f>
        <v>0</v>
      </c>
      <c r="BY216" s="124">
        <f t="shared" ref="BY216" si="2880">Q216/Q219</f>
        <v>0</v>
      </c>
      <c r="BZ216" s="125">
        <f t="shared" ref="BZ216" si="2881">R216/R219</f>
        <v>0</v>
      </c>
      <c r="CA216" s="126">
        <f t="shared" ref="CA216" si="2882">S216/S219</f>
        <v>0</v>
      </c>
      <c r="CB216" s="123">
        <f t="shared" ref="CB216" si="2883">T216/T219</f>
        <v>0</v>
      </c>
      <c r="CC216" s="124">
        <f t="shared" ref="CC216" si="2884">U216/U219</f>
        <v>0</v>
      </c>
      <c r="CD216" s="125">
        <f t="shared" ref="CD216" si="2885">V216/V219</f>
        <v>0</v>
      </c>
      <c r="CE216" s="126">
        <f t="shared" ref="CE216" si="2886">W216/W219</f>
        <v>0</v>
      </c>
      <c r="CF216" s="123">
        <f t="shared" ref="CF216" si="2887">X216/X219</f>
        <v>0</v>
      </c>
      <c r="CG216" s="124">
        <f t="shared" ref="CG216" si="2888">Y216/Y219</f>
        <v>0</v>
      </c>
      <c r="CH216" s="125">
        <f t="shared" ref="CH216" si="2889">Z216/Z219</f>
        <v>0</v>
      </c>
      <c r="CI216" s="123">
        <f t="shared" ref="CI216" si="2890">AA216/AA219</f>
        <v>0</v>
      </c>
      <c r="CJ216" s="129">
        <f t="shared" ref="CJ216" si="2891">AB216/AB219</f>
        <v>0</v>
      </c>
      <c r="CK216" s="130">
        <f t="shared" ref="CK216" si="2892">AC216/AC219</f>
        <v>0</v>
      </c>
    </row>
    <row r="217" spans="1:89" x14ac:dyDescent="0.25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2">
        <f t="shared" si="2289"/>
        <v>0</v>
      </c>
      <c r="AC217" s="165">
        <f t="shared" si="2320"/>
        <v>0</v>
      </c>
      <c r="BI217" s="139" t="s">
        <v>38</v>
      </c>
      <c r="BJ217" s="123">
        <f>B217/B219</f>
        <v>0</v>
      </c>
      <c r="BK217" s="124">
        <f t="shared" ref="BK217" si="2893">C217/C219</f>
        <v>0</v>
      </c>
      <c r="BL217" s="125">
        <f t="shared" ref="BL217" si="2894">D217/D219</f>
        <v>0</v>
      </c>
      <c r="BM217" s="126">
        <f t="shared" ref="BM217" si="2895">E217/E219</f>
        <v>0</v>
      </c>
      <c r="BN217" s="123">
        <f t="shared" ref="BN217" si="2896">F217/F219</f>
        <v>0</v>
      </c>
      <c r="BO217" s="124">
        <f t="shared" ref="BO217" si="2897">G217/G219</f>
        <v>0</v>
      </c>
      <c r="BP217" s="125">
        <f t="shared" ref="BP217" si="2898">H217/H219</f>
        <v>0</v>
      </c>
      <c r="BQ217" s="126">
        <f t="shared" ref="BQ217" si="2899">I217/I219</f>
        <v>0</v>
      </c>
      <c r="BR217" s="123">
        <f t="shared" ref="BR217" si="2900">J217/J219</f>
        <v>0</v>
      </c>
      <c r="BS217" s="124">
        <f t="shared" ref="BS217" si="2901">K217/K219</f>
        <v>0</v>
      </c>
      <c r="BT217" s="125">
        <f t="shared" ref="BT217" si="2902">L217/L219</f>
        <v>0</v>
      </c>
      <c r="BU217" s="123">
        <f t="shared" ref="BU217" si="2903">M217/M219</f>
        <v>0</v>
      </c>
      <c r="BV217" s="127">
        <f t="shared" ref="BV217" si="2904">N217/N219</f>
        <v>0</v>
      </c>
      <c r="BW217" s="128">
        <f t="shared" ref="BW217" si="2905">O217/O219</f>
        <v>0</v>
      </c>
      <c r="BX217" s="123">
        <f t="shared" ref="BX217" si="2906">P217/P219</f>
        <v>0</v>
      </c>
      <c r="BY217" s="124">
        <f t="shared" ref="BY217" si="2907">Q217/Q219</f>
        <v>0</v>
      </c>
      <c r="BZ217" s="125">
        <f t="shared" ref="BZ217" si="2908">R217/R219</f>
        <v>0</v>
      </c>
      <c r="CA217" s="126">
        <f t="shared" ref="CA217" si="2909">S217/S219</f>
        <v>0</v>
      </c>
      <c r="CB217" s="123">
        <f t="shared" ref="CB217" si="2910">T217/T219</f>
        <v>0</v>
      </c>
      <c r="CC217" s="124">
        <f t="shared" ref="CC217" si="2911">U217/U219</f>
        <v>0</v>
      </c>
      <c r="CD217" s="125">
        <f t="shared" ref="CD217" si="2912">V217/V219</f>
        <v>0</v>
      </c>
      <c r="CE217" s="126">
        <f t="shared" ref="CE217" si="2913">W217/W219</f>
        <v>0</v>
      </c>
      <c r="CF217" s="123">
        <f t="shared" ref="CF217" si="2914">X217/X219</f>
        <v>0</v>
      </c>
      <c r="CG217" s="124">
        <f t="shared" ref="CG217" si="2915">Y217/Y219</f>
        <v>0</v>
      </c>
      <c r="CH217" s="125">
        <f t="shared" ref="CH217" si="2916">Z217/Z219</f>
        <v>0</v>
      </c>
      <c r="CI217" s="123">
        <f t="shared" ref="CI217" si="2917">AA217/AA219</f>
        <v>0</v>
      </c>
      <c r="CJ217" s="129">
        <f t="shared" ref="CJ217" si="2918">AB217/AB219</f>
        <v>0</v>
      </c>
      <c r="CK217" s="130">
        <f t="shared" ref="CK217" si="2919">AC217/AC219</f>
        <v>0</v>
      </c>
    </row>
    <row r="218" spans="1:89" ht="13.8" thickBot="1" x14ac:dyDescent="0.3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2">
        <f t="shared" si="2289"/>
        <v>0</v>
      </c>
      <c r="AC218" s="165">
        <f t="shared" si="2320"/>
        <v>0</v>
      </c>
      <c r="BI218" s="131" t="s">
        <v>39</v>
      </c>
      <c r="BJ218" s="123">
        <f>B218/B219</f>
        <v>0</v>
      </c>
      <c r="BK218" s="124">
        <f t="shared" ref="BK218" si="2920">C218/C219</f>
        <v>0</v>
      </c>
      <c r="BL218" s="125">
        <f t="shared" ref="BL218" si="2921">D218/D219</f>
        <v>0</v>
      </c>
      <c r="BM218" s="126">
        <f t="shared" ref="BM218" si="2922">E218/E219</f>
        <v>0</v>
      </c>
      <c r="BN218" s="123">
        <f t="shared" ref="BN218" si="2923">F218/F219</f>
        <v>0</v>
      </c>
      <c r="BO218" s="124">
        <f t="shared" ref="BO218" si="2924">G218/G219</f>
        <v>0</v>
      </c>
      <c r="BP218" s="125">
        <f t="shared" ref="BP218" si="2925">H218/H219</f>
        <v>0</v>
      </c>
      <c r="BQ218" s="126">
        <f t="shared" ref="BQ218" si="2926">I218/I219</f>
        <v>0</v>
      </c>
      <c r="BR218" s="123">
        <f t="shared" ref="BR218" si="2927">J218/J219</f>
        <v>0</v>
      </c>
      <c r="BS218" s="124">
        <f t="shared" ref="BS218" si="2928">K218/K219</f>
        <v>0</v>
      </c>
      <c r="BT218" s="125">
        <f t="shared" ref="BT218" si="2929">L218/L219</f>
        <v>0</v>
      </c>
      <c r="BU218" s="123">
        <f t="shared" ref="BU218" si="2930">M218/M219</f>
        <v>0</v>
      </c>
      <c r="BV218" s="127">
        <f t="shared" ref="BV218" si="2931">N218/N219</f>
        <v>0</v>
      </c>
      <c r="BW218" s="128">
        <f t="shared" ref="BW218" si="2932">O218/O219</f>
        <v>0</v>
      </c>
      <c r="BX218" s="123">
        <f t="shared" ref="BX218" si="2933">P218/P219</f>
        <v>0</v>
      </c>
      <c r="BY218" s="124">
        <f t="shared" ref="BY218" si="2934">Q218/Q219</f>
        <v>0</v>
      </c>
      <c r="BZ218" s="125">
        <f t="shared" ref="BZ218" si="2935">R218/R219</f>
        <v>0</v>
      </c>
      <c r="CA218" s="126">
        <f t="shared" ref="CA218" si="2936">S218/S219</f>
        <v>0</v>
      </c>
      <c r="CB218" s="123">
        <f t="shared" ref="CB218" si="2937">T218/T219</f>
        <v>0</v>
      </c>
      <c r="CC218" s="124">
        <f t="shared" ref="CC218" si="2938">U218/U219</f>
        <v>0</v>
      </c>
      <c r="CD218" s="125">
        <f t="shared" ref="CD218" si="2939">V218/V219</f>
        <v>0</v>
      </c>
      <c r="CE218" s="126">
        <f t="shared" ref="CE218" si="2940">W218/W219</f>
        <v>0</v>
      </c>
      <c r="CF218" s="123">
        <f t="shared" ref="CF218" si="2941">X218/X219</f>
        <v>0</v>
      </c>
      <c r="CG218" s="124">
        <f t="shared" ref="CG218" si="2942">Y218/Y219</f>
        <v>0</v>
      </c>
      <c r="CH218" s="125">
        <f t="shared" ref="CH218" si="2943">Z218/Z219</f>
        <v>0</v>
      </c>
      <c r="CI218" s="123">
        <f t="shared" ref="CI218" si="2944">AA218/AA219</f>
        <v>0</v>
      </c>
      <c r="CJ218" s="129">
        <f t="shared" ref="CJ218" si="2945">AB218/AB219</f>
        <v>0</v>
      </c>
      <c r="CK218" s="130">
        <f t="shared" ref="CK218" si="2946">AC218/AC219</f>
        <v>0</v>
      </c>
    </row>
    <row r="219" spans="1:89" ht="14.25" customHeight="1" thickTop="1" thickBot="1" x14ac:dyDescent="0.3">
      <c r="A219" s="251" t="s">
        <v>13</v>
      </c>
      <c r="B219" s="14">
        <f t="shared" ref="B219" si="2947">SUM(B196:B218)</f>
        <v>42246</v>
      </c>
      <c r="C219" s="1">
        <f t="shared" ref="C219" si="2948">SUM(C196:C218)</f>
        <v>40274.000000000007</v>
      </c>
      <c r="D219" s="14">
        <f t="shared" ref="D219" si="2949">SUM(D196:D218)</f>
        <v>21120</v>
      </c>
      <c r="E219" s="1">
        <f t="shared" ref="E219" si="2950">SUM(E196:E218)</f>
        <v>18961.399999999998</v>
      </c>
      <c r="F219" s="14">
        <f t="shared" ref="F219" si="2951">SUM(F196:F218)</f>
        <v>30181</v>
      </c>
      <c r="G219" s="1">
        <f t="shared" ref="G219" si="2952">SUM(G196:G218)</f>
        <v>29271.100000000002</v>
      </c>
      <c r="H219" s="14">
        <f t="shared" ref="H219" si="2953">SUM(H196:H218)</f>
        <v>47312</v>
      </c>
      <c r="I219" s="1">
        <f t="shared" ref="I219" si="2954">SUM(I196:I218)</f>
        <v>52436.1</v>
      </c>
      <c r="J219" s="14">
        <f t="shared" ref="J219" si="2955">SUM(J196:J218)</f>
        <v>8582</v>
      </c>
      <c r="K219" s="1">
        <f t="shared" ref="K219" si="2956">SUM(K196:K218)</f>
        <v>8927.1</v>
      </c>
      <c r="L219" s="14">
        <f t="shared" ref="L219" si="2957">SUM(L196:L218)</f>
        <v>29858</v>
      </c>
      <c r="M219" s="1">
        <f t="shared" ref="M219" si="2958">SUM(M196:M218)</f>
        <v>32018.600000000002</v>
      </c>
      <c r="N219" s="14">
        <f t="shared" ref="N219" si="2959">SUM(N196:N218)</f>
        <v>48154</v>
      </c>
      <c r="O219" s="1">
        <f t="shared" ref="O219" si="2960">SUM(O196:O218)</f>
        <v>48018.9</v>
      </c>
      <c r="P219" s="14">
        <f t="shared" ref="P219" si="2961">SUM(P196:P218)</f>
        <v>29990</v>
      </c>
      <c r="Q219" s="1">
        <f t="shared" ref="Q219" si="2962">SUM(Q196:Q218)</f>
        <v>29541.300000000003</v>
      </c>
      <c r="R219" s="14">
        <f t="shared" ref="R219" si="2963">SUM(R196:R218)</f>
        <v>35199</v>
      </c>
      <c r="S219" s="1">
        <f t="shared" ref="S219" si="2964">SUM(S196:S218)</f>
        <v>35638.700000000004</v>
      </c>
      <c r="T219" s="14">
        <f t="shared" ref="T219" si="2965">SUM(T196:T218)</f>
        <v>11608</v>
      </c>
      <c r="U219" s="1">
        <f t="shared" ref="U219" si="2966">SUM(U196:U218)</f>
        <v>11764.000000000004</v>
      </c>
      <c r="V219" s="14">
        <f t="shared" ref="V219" si="2967">SUM(V196:V218)</f>
        <v>35122</v>
      </c>
      <c r="W219" s="1">
        <f t="shared" ref="W219" si="2968">SUM(W196:W218)</f>
        <v>40479.799999999996</v>
      </c>
      <c r="X219" s="14">
        <f t="shared" ref="X219" si="2969">SUM(X196:X218)</f>
        <v>27975</v>
      </c>
      <c r="Y219" s="1">
        <f t="shared" ref="Y219" si="2970">SUM(Y196:Y218)</f>
        <v>17108.2</v>
      </c>
      <c r="Z219" s="14">
        <f t="shared" ref="Z219" si="2971">SUM(Z196:Z218)</f>
        <v>58081</v>
      </c>
      <c r="AA219" s="1">
        <f t="shared" ref="AA219" si="2972">SUM(AA196:AA218)</f>
        <v>60124.200000000004</v>
      </c>
      <c r="AB219" s="166">
        <f t="shared" ref="AB219:AC219" si="2973">SUM(AB195:AB218)</f>
        <v>425428</v>
      </c>
      <c r="AC219" s="167">
        <f t="shared" si="2973"/>
        <v>424563.40000000008</v>
      </c>
      <c r="BI219" s="251" t="s">
        <v>13</v>
      </c>
      <c r="BJ219" s="147">
        <f>SUM(BJ195:BJ218)</f>
        <v>0.99999999999999989</v>
      </c>
      <c r="BK219" s="148">
        <f t="shared" ref="BK219:CK219" si="2974">SUM(BK195:BK218)</f>
        <v>0.99999999999999967</v>
      </c>
      <c r="BL219" s="147">
        <f t="shared" si="2974"/>
        <v>1.0000000000000002</v>
      </c>
      <c r="BM219" s="148">
        <f t="shared" si="2974"/>
        <v>1.0000000000000002</v>
      </c>
      <c r="BN219" s="147">
        <f t="shared" si="2974"/>
        <v>1</v>
      </c>
      <c r="BO219" s="148">
        <f t="shared" si="2974"/>
        <v>0.99999999999999989</v>
      </c>
      <c r="BP219" s="147">
        <f t="shared" si="2974"/>
        <v>0.99999999999999989</v>
      </c>
      <c r="BQ219" s="148">
        <f t="shared" si="2974"/>
        <v>0.99999999999999978</v>
      </c>
      <c r="BR219" s="147">
        <f t="shared" si="2974"/>
        <v>1</v>
      </c>
      <c r="BS219" s="148">
        <f t="shared" si="2974"/>
        <v>1</v>
      </c>
      <c r="BT219" s="147">
        <f t="shared" si="2974"/>
        <v>1</v>
      </c>
      <c r="BU219" s="148">
        <f t="shared" si="2974"/>
        <v>0.99999999999999967</v>
      </c>
      <c r="BV219" s="147">
        <f t="shared" si="2974"/>
        <v>1</v>
      </c>
      <c r="BW219" s="148">
        <f t="shared" si="2974"/>
        <v>1</v>
      </c>
      <c r="BX219" s="147">
        <f t="shared" si="2974"/>
        <v>1</v>
      </c>
      <c r="BY219" s="148">
        <f t="shared" si="2974"/>
        <v>0.99999999999999978</v>
      </c>
      <c r="BZ219" s="147">
        <f t="shared" si="2974"/>
        <v>1</v>
      </c>
      <c r="CA219" s="148">
        <f t="shared" si="2974"/>
        <v>0.99999999999999989</v>
      </c>
      <c r="CB219" s="147">
        <f t="shared" si="2974"/>
        <v>1</v>
      </c>
      <c r="CC219" s="148">
        <f t="shared" si="2974"/>
        <v>0.99999999999999956</v>
      </c>
      <c r="CD219" s="147">
        <f t="shared" si="2974"/>
        <v>1</v>
      </c>
      <c r="CE219" s="148">
        <f t="shared" si="2974"/>
        <v>1</v>
      </c>
      <c r="CF219" s="147">
        <f t="shared" si="2974"/>
        <v>1</v>
      </c>
      <c r="CG219" s="148">
        <f t="shared" si="2974"/>
        <v>0.99999999999999978</v>
      </c>
      <c r="CH219" s="147">
        <f t="shared" si="2974"/>
        <v>0.99999999999999989</v>
      </c>
      <c r="CI219" s="148">
        <f t="shared" si="2974"/>
        <v>0.99999999999999989</v>
      </c>
      <c r="CJ219" s="147">
        <f t="shared" si="2974"/>
        <v>1</v>
      </c>
      <c r="CK219" s="148">
        <f t="shared" si="2974"/>
        <v>0.99999999999999978</v>
      </c>
    </row>
    <row r="220" spans="1:89" ht="13.8" thickTop="1" x14ac:dyDescent="0.25">
      <c r="A220" s="178"/>
    </row>
    <row r="222" spans="1:89" x14ac:dyDescent="0.25">
      <c r="A222" s="294">
        <f>+A191+1</f>
        <v>45177</v>
      </c>
      <c r="B222" s="294"/>
      <c r="C222" s="294"/>
      <c r="D222" s="294"/>
      <c r="BI222" s="299">
        <f>+BI191+1</f>
        <v>45177</v>
      </c>
      <c r="BJ222" s="299"/>
      <c r="BK222" s="299"/>
      <c r="BL222" s="299"/>
    </row>
    <row r="223" spans="1:89" ht="13.8" thickBot="1" x14ac:dyDescent="0.3">
      <c r="AE223" t="s">
        <v>84</v>
      </c>
    </row>
    <row r="224" spans="1:89" ht="14.4" thickTop="1" thickBot="1" x14ac:dyDescent="0.3">
      <c r="A224" s="292" t="s">
        <v>0</v>
      </c>
      <c r="B224" s="290" t="s">
        <v>1</v>
      </c>
      <c r="C224" s="291"/>
      <c r="D224" s="290" t="s">
        <v>2</v>
      </c>
      <c r="E224" s="291"/>
      <c r="F224" s="290" t="s">
        <v>3</v>
      </c>
      <c r="G224" s="291"/>
      <c r="H224" s="290" t="s">
        <v>4</v>
      </c>
      <c r="I224" s="291"/>
      <c r="J224" s="290" t="s">
        <v>5</v>
      </c>
      <c r="K224" s="291"/>
      <c r="L224" s="290" t="s">
        <v>6</v>
      </c>
      <c r="M224" s="291"/>
      <c r="N224" s="290" t="s">
        <v>7</v>
      </c>
      <c r="O224" s="291"/>
      <c r="P224" s="290" t="s">
        <v>8</v>
      </c>
      <c r="Q224" s="291"/>
      <c r="R224" s="290" t="s">
        <v>9</v>
      </c>
      <c r="S224" s="291"/>
      <c r="T224" s="290" t="s">
        <v>10</v>
      </c>
      <c r="U224" s="291"/>
      <c r="V224" s="290" t="s">
        <v>11</v>
      </c>
      <c r="W224" s="291"/>
      <c r="X224" s="290" t="s">
        <v>12</v>
      </c>
      <c r="Y224" s="291"/>
      <c r="Z224" s="297" t="s">
        <v>40</v>
      </c>
      <c r="AA224" s="298"/>
      <c r="AB224" s="295" t="s">
        <v>41</v>
      </c>
      <c r="AC224" s="296"/>
      <c r="AE224" s="292" t="s">
        <v>0</v>
      </c>
      <c r="AF224" s="290" t="s">
        <v>1</v>
      </c>
      <c r="AG224" s="291"/>
      <c r="AH224" s="290" t="s">
        <v>2</v>
      </c>
      <c r="AI224" s="291"/>
      <c r="AJ224" s="290" t="s">
        <v>3</v>
      </c>
      <c r="AK224" s="291"/>
      <c r="AL224" s="290" t="s">
        <v>4</v>
      </c>
      <c r="AM224" s="291"/>
      <c r="AN224" s="290" t="s">
        <v>5</v>
      </c>
      <c r="AO224" s="291"/>
      <c r="AP224" s="290" t="s">
        <v>6</v>
      </c>
      <c r="AQ224" s="291"/>
      <c r="AR224" s="290" t="s">
        <v>7</v>
      </c>
      <c r="AS224" s="291"/>
      <c r="AT224" s="290" t="s">
        <v>8</v>
      </c>
      <c r="AU224" s="291"/>
      <c r="AV224" s="290" t="s">
        <v>9</v>
      </c>
      <c r="AW224" s="291"/>
      <c r="AX224" s="290" t="s">
        <v>10</v>
      </c>
      <c r="AY224" s="291"/>
      <c r="AZ224" s="290" t="s">
        <v>11</v>
      </c>
      <c r="BA224" s="291"/>
      <c r="BB224" s="290" t="s">
        <v>12</v>
      </c>
      <c r="BC224" s="291"/>
      <c r="BD224" s="297" t="s">
        <v>40</v>
      </c>
      <c r="BE224" s="298"/>
      <c r="BF224" s="295" t="s">
        <v>41</v>
      </c>
      <c r="BG224" s="296"/>
      <c r="BI224" s="292" t="s">
        <v>0</v>
      </c>
      <c r="BJ224" s="290" t="s">
        <v>1</v>
      </c>
      <c r="BK224" s="291"/>
      <c r="BL224" s="290" t="s">
        <v>2</v>
      </c>
      <c r="BM224" s="291"/>
      <c r="BN224" s="290" t="s">
        <v>3</v>
      </c>
      <c r="BO224" s="291"/>
      <c r="BP224" s="290" t="s">
        <v>4</v>
      </c>
      <c r="BQ224" s="291"/>
      <c r="BR224" s="290" t="s">
        <v>5</v>
      </c>
      <c r="BS224" s="291"/>
      <c r="BT224" s="290" t="s">
        <v>6</v>
      </c>
      <c r="BU224" s="291"/>
      <c r="BV224" s="290" t="s">
        <v>7</v>
      </c>
      <c r="BW224" s="291"/>
      <c r="BX224" s="290" t="s">
        <v>8</v>
      </c>
      <c r="BY224" s="291"/>
      <c r="BZ224" s="290" t="s">
        <v>9</v>
      </c>
      <c r="CA224" s="291"/>
      <c r="CB224" s="290" t="s">
        <v>10</v>
      </c>
      <c r="CC224" s="291"/>
      <c r="CD224" s="290" t="s">
        <v>11</v>
      </c>
      <c r="CE224" s="291"/>
      <c r="CF224" s="290" t="s">
        <v>12</v>
      </c>
      <c r="CG224" s="291"/>
      <c r="CH224" s="297" t="s">
        <v>40</v>
      </c>
      <c r="CI224" s="298"/>
      <c r="CJ224" s="290" t="s">
        <v>41</v>
      </c>
      <c r="CK224" s="291"/>
    </row>
    <row r="225" spans="1:89" ht="15" thickTop="1" thickBot="1" x14ac:dyDescent="0.35">
      <c r="A225" s="293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68" t="s">
        <v>14</v>
      </c>
      <c r="AC225" s="169" t="s">
        <v>15</v>
      </c>
      <c r="AE225" s="293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68" t="s">
        <v>14</v>
      </c>
      <c r="BG225" s="169" t="s">
        <v>15</v>
      </c>
      <c r="BI225" s="293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8" thickTop="1" x14ac:dyDescent="0.25">
      <c r="A226" s="119" t="s">
        <v>16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1"/>
      <c r="AA226" s="176"/>
      <c r="AB226" s="162">
        <f t="shared" ref="AB226:AB249" si="2975">B226+D226+F226+H226+J226+L226+N226+P226+R226+T226+V226+X226+Z226</f>
        <v>0</v>
      </c>
      <c r="AC226" s="163">
        <f>C226+E226+G226+I226+K226+M226+O226+Q226+S226+U226+W226+Y226+AA226</f>
        <v>0</v>
      </c>
      <c r="AE226" s="254" t="str">
        <f>$AE$9</f>
        <v>07:00 - 07:59</v>
      </c>
      <c r="AF226" s="120">
        <f t="shared" ref="AF226:AO227" si="2976">SUMIF($A$9:$A$32,$AE226,B$226:B$249)</f>
        <v>5055</v>
      </c>
      <c r="AG226" s="177">
        <f t="shared" si="2976"/>
        <v>1748.7</v>
      </c>
      <c r="AH226" s="121">
        <f t="shared" si="2976"/>
        <v>1974</v>
      </c>
      <c r="AI226" s="172">
        <f t="shared" si="2976"/>
        <v>1558.7</v>
      </c>
      <c r="AJ226" s="120">
        <f t="shared" si="2976"/>
        <v>3596</v>
      </c>
      <c r="AK226" s="122">
        <f t="shared" si="2976"/>
        <v>1804.7</v>
      </c>
      <c r="AL226" s="121">
        <f t="shared" si="2976"/>
        <v>4193</v>
      </c>
      <c r="AM226" s="172">
        <f t="shared" si="2976"/>
        <v>3043.2</v>
      </c>
      <c r="AN226" s="120">
        <f t="shared" si="2976"/>
        <v>364</v>
      </c>
      <c r="AO226" s="122">
        <f t="shared" si="2976"/>
        <v>1360.5</v>
      </c>
      <c r="AP226" s="121">
        <f t="shared" ref="AP226:AY227" si="2977">SUMIF($A$9:$A$32,$AE226,L$226:L$249)</f>
        <v>1367</v>
      </c>
      <c r="AQ226" s="120">
        <f t="shared" si="2977"/>
        <v>4401.6000000000004</v>
      </c>
      <c r="AR226" s="171">
        <f t="shared" si="2977"/>
        <v>3184</v>
      </c>
      <c r="AS226" s="173">
        <f t="shared" si="2977"/>
        <v>5245.9</v>
      </c>
      <c r="AT226" s="120">
        <f t="shared" si="2977"/>
        <v>2772</v>
      </c>
      <c r="AU226" s="122">
        <f t="shared" si="2977"/>
        <v>2701</v>
      </c>
      <c r="AV226" s="121">
        <f t="shared" si="2977"/>
        <v>3520</v>
      </c>
      <c r="AW226" s="172">
        <f t="shared" si="2977"/>
        <v>2441</v>
      </c>
      <c r="AX226" s="120">
        <f t="shared" si="2977"/>
        <v>503</v>
      </c>
      <c r="AY226" s="122">
        <f t="shared" si="2977"/>
        <v>2076.8000000000002</v>
      </c>
      <c r="AZ226" s="121">
        <f t="shared" ref="AZ226:BE227" si="2978">SUMIF($A$9:$A$32,$AE226,V$226:V$249)</f>
        <v>1633</v>
      </c>
      <c r="BA226" s="172">
        <f t="shared" si="2978"/>
        <v>4257.7</v>
      </c>
      <c r="BB226" s="120">
        <f t="shared" si="2978"/>
        <v>2249</v>
      </c>
      <c r="BC226" s="122">
        <f t="shared" si="2978"/>
        <v>2261.9</v>
      </c>
      <c r="BD226" s="21">
        <f t="shared" si="2978"/>
        <v>5791</v>
      </c>
      <c r="BE226" s="176">
        <f t="shared" si="2978"/>
        <v>3715.3</v>
      </c>
      <c r="BF226" s="162">
        <f>AF226+AH226+AJ226+AL226+AN226+AP226+AR226+AT226+AV226+AX226+AZ226+BB226+BD226</f>
        <v>36201</v>
      </c>
      <c r="BG226" s="163">
        <f>AG226+AI226+AK226+AM226+AO226+AQ226+AS226+AU226+AW226+AY226+BA226+BC226+BE226</f>
        <v>36617</v>
      </c>
      <c r="BI226" s="119" t="s">
        <v>16</v>
      </c>
      <c r="BJ226" s="123">
        <f>B226/B250</f>
        <v>0</v>
      </c>
      <c r="BK226" s="124">
        <f t="shared" ref="BK226" si="2979">C226/C250</f>
        <v>0</v>
      </c>
      <c r="BL226" s="125">
        <f t="shared" ref="BL226" si="2980">D226/D250</f>
        <v>0</v>
      </c>
      <c r="BM226" s="126">
        <f t="shared" ref="BM226" si="2981">E226/E250</f>
        <v>0</v>
      </c>
      <c r="BN226" s="123">
        <f t="shared" ref="BN226" si="2982">F226/F250</f>
        <v>0</v>
      </c>
      <c r="BO226" s="124">
        <f t="shared" ref="BO226" si="2983">G226/G250</f>
        <v>0</v>
      </c>
      <c r="BP226" s="125">
        <f t="shared" ref="BP226" si="2984">H226/H250</f>
        <v>0</v>
      </c>
      <c r="BQ226" s="126">
        <f t="shared" ref="BQ226" si="2985">I226/I250</f>
        <v>0</v>
      </c>
      <c r="BR226" s="123">
        <f t="shared" ref="BR226" si="2986">J226/J250</f>
        <v>0</v>
      </c>
      <c r="BS226" s="124">
        <f t="shared" ref="BS226" si="2987">K226/K250</f>
        <v>0</v>
      </c>
      <c r="BT226" s="125">
        <f t="shared" ref="BT226" si="2988">L226/L250</f>
        <v>0</v>
      </c>
      <c r="BU226" s="123">
        <f t="shared" ref="BU226" si="2989">M226/M250</f>
        <v>0</v>
      </c>
      <c r="BV226" s="127">
        <f t="shared" ref="BV226" si="2990">N226/N250</f>
        <v>0</v>
      </c>
      <c r="BW226" s="128">
        <f t="shared" ref="BW226" si="2991">O226/O250</f>
        <v>0</v>
      </c>
      <c r="BX226" s="123">
        <f t="shared" ref="BX226" si="2992">P226/P250</f>
        <v>0</v>
      </c>
      <c r="BY226" s="124">
        <f t="shared" ref="BY226" si="2993">Q226/Q250</f>
        <v>0</v>
      </c>
      <c r="BZ226" s="125">
        <f t="shared" ref="BZ226" si="2994">R226/R250</f>
        <v>0</v>
      </c>
      <c r="CA226" s="126">
        <f t="shared" ref="CA226" si="2995">S226/S250</f>
        <v>0</v>
      </c>
      <c r="CB226" s="123">
        <f t="shared" ref="CB226" si="2996">T226/T250</f>
        <v>0</v>
      </c>
      <c r="CC226" s="124">
        <f t="shared" ref="CC226" si="2997">U226/U250</f>
        <v>0</v>
      </c>
      <c r="CD226" s="125">
        <f t="shared" ref="CD226" si="2998">V226/V250</f>
        <v>0</v>
      </c>
      <c r="CE226" s="126">
        <f t="shared" ref="CE226" si="2999">W226/W250</f>
        <v>0</v>
      </c>
      <c r="CF226" s="123">
        <f t="shared" ref="CF226" si="3000">X226/X250</f>
        <v>0</v>
      </c>
      <c r="CG226" s="124">
        <f t="shared" ref="CG226" si="3001">Y226/Y250</f>
        <v>0</v>
      </c>
      <c r="CH226" s="125">
        <f t="shared" ref="CH226" si="3002">Z226/Z250</f>
        <v>0</v>
      </c>
      <c r="CI226" s="123">
        <f t="shared" ref="CI226" si="3003">AA226/AA250</f>
        <v>0</v>
      </c>
      <c r="CJ226" s="129">
        <f t="shared" ref="CJ226" si="3004">AB226/AB250</f>
        <v>0</v>
      </c>
      <c r="CK226" s="130">
        <f t="shared" ref="CK226" si="3005">AC226/AC250</f>
        <v>0</v>
      </c>
    </row>
    <row r="227" spans="1:89" x14ac:dyDescent="0.25">
      <c r="A227" s="131" t="s">
        <v>17</v>
      </c>
      <c r="B227" s="180">
        <v>501</v>
      </c>
      <c r="C227" s="181">
        <v>0</v>
      </c>
      <c r="D227" s="182">
        <v>392</v>
      </c>
      <c r="E227" s="183">
        <v>3</v>
      </c>
      <c r="F227" s="180">
        <v>663</v>
      </c>
      <c r="G227" s="184">
        <v>11</v>
      </c>
      <c r="H227" s="182">
        <v>537</v>
      </c>
      <c r="I227" s="183">
        <v>48</v>
      </c>
      <c r="J227" s="180">
        <v>19</v>
      </c>
      <c r="K227" s="184">
        <v>35</v>
      </c>
      <c r="L227" s="182">
        <v>48</v>
      </c>
      <c r="M227" s="180">
        <v>129</v>
      </c>
      <c r="N227" s="185">
        <v>206</v>
      </c>
      <c r="O227" s="186">
        <v>167</v>
      </c>
      <c r="P227" s="180">
        <v>106</v>
      </c>
      <c r="Q227" s="184">
        <v>121</v>
      </c>
      <c r="R227" s="182">
        <v>58</v>
      </c>
      <c r="S227" s="183">
        <v>132</v>
      </c>
      <c r="T227" s="180">
        <v>2</v>
      </c>
      <c r="U227" s="184">
        <v>51</v>
      </c>
      <c r="V227" s="182">
        <v>24</v>
      </c>
      <c r="W227" s="183">
        <v>93</v>
      </c>
      <c r="X227" s="180">
        <v>3</v>
      </c>
      <c r="Y227" s="184">
        <v>66</v>
      </c>
      <c r="Z227" s="182">
        <v>0</v>
      </c>
      <c r="AA227" s="180">
        <v>157</v>
      </c>
      <c r="AB227" s="162">
        <f t="shared" si="2975"/>
        <v>2559</v>
      </c>
      <c r="AC227" s="165">
        <f t="shared" ref="AC227:AC249" si="3006">SUM(C227,E227,G227,I227,K227,M227,O227,Q227,S227,U227,W227,Y227,AA227)</f>
        <v>1013</v>
      </c>
      <c r="AE227" s="256" t="str">
        <f>$AE$10</f>
        <v>08:00 - 08:59</v>
      </c>
      <c r="AF227" s="120">
        <f t="shared" si="2976"/>
        <v>3842</v>
      </c>
      <c r="AG227" s="181">
        <f t="shared" si="2976"/>
        <v>1525.5</v>
      </c>
      <c r="AH227" s="182">
        <f t="shared" si="2976"/>
        <v>1900</v>
      </c>
      <c r="AI227" s="183">
        <f t="shared" si="2976"/>
        <v>1213.4000000000001</v>
      </c>
      <c r="AJ227" s="180">
        <f t="shared" si="2976"/>
        <v>2841</v>
      </c>
      <c r="AK227" s="184">
        <f t="shared" si="2976"/>
        <v>1495.5</v>
      </c>
      <c r="AL227" s="182">
        <f t="shared" si="2976"/>
        <v>3591</v>
      </c>
      <c r="AM227" s="183">
        <f t="shared" si="2976"/>
        <v>2593.9</v>
      </c>
      <c r="AN227" s="180">
        <f t="shared" si="2976"/>
        <v>311</v>
      </c>
      <c r="AO227" s="184">
        <f t="shared" si="2976"/>
        <v>1157.4000000000001</v>
      </c>
      <c r="AP227" s="182">
        <f t="shared" si="2977"/>
        <v>1082</v>
      </c>
      <c r="AQ227" s="180">
        <f t="shared" si="2977"/>
        <v>4262.5</v>
      </c>
      <c r="AR227" s="185">
        <f t="shared" si="2977"/>
        <v>2866</v>
      </c>
      <c r="AS227" s="186">
        <f t="shared" si="2977"/>
        <v>4696.6000000000004</v>
      </c>
      <c r="AT227" s="180">
        <f t="shared" si="2977"/>
        <v>2012</v>
      </c>
      <c r="AU227" s="184">
        <f t="shared" si="2977"/>
        <v>2363.8000000000002</v>
      </c>
      <c r="AV227" s="182">
        <f t="shared" si="2977"/>
        <v>3059</v>
      </c>
      <c r="AW227" s="183">
        <f t="shared" si="2977"/>
        <v>2003.7</v>
      </c>
      <c r="AX227" s="180">
        <f t="shared" si="2977"/>
        <v>404</v>
      </c>
      <c r="AY227" s="184">
        <f t="shared" si="2977"/>
        <v>1537.6</v>
      </c>
      <c r="AZ227" s="182">
        <f t="shared" si="2978"/>
        <v>1198</v>
      </c>
      <c r="BA227" s="183">
        <f t="shared" si="2978"/>
        <v>3662.3</v>
      </c>
      <c r="BB227" s="180">
        <f t="shared" si="2978"/>
        <v>1912</v>
      </c>
      <c r="BC227" s="184">
        <f t="shared" si="2978"/>
        <v>1995.7</v>
      </c>
      <c r="BD227" s="182">
        <f t="shared" si="2978"/>
        <v>4322</v>
      </c>
      <c r="BE227" s="180">
        <f t="shared" si="2978"/>
        <v>3246.1</v>
      </c>
      <c r="BF227" s="164">
        <f>SUM(AF227,AH227,AJ227,AL227,AN227,AP227,AR227,AT227,AV227,AX227,AZ227,BB227,BD227)</f>
        <v>29340</v>
      </c>
      <c r="BG227" s="165">
        <f>SUM(AG227,AI227,AK227,AM227,AO227,AQ227,AS227,AU227,AW227,AY227,BA227,BC227,BE227)</f>
        <v>31753.999999999996</v>
      </c>
      <c r="BI227" s="131" t="s">
        <v>17</v>
      </c>
      <c r="BJ227" s="123">
        <f>B227/B250</f>
        <v>1.1839213554836117E-2</v>
      </c>
      <c r="BK227" s="124">
        <f t="shared" ref="BK227" si="3007">C227/C250</f>
        <v>0</v>
      </c>
      <c r="BL227" s="125">
        <f t="shared" ref="BL227" si="3008">D227/D250</f>
        <v>1.8532526475037822E-2</v>
      </c>
      <c r="BM227" s="126">
        <f t="shared" ref="BM227" si="3009">E227/E250</f>
        <v>1.5812276651592299E-4</v>
      </c>
      <c r="BN227" s="123">
        <f t="shared" ref="BN227" si="3010">F227/F250</f>
        <v>2.1692186886533175E-2</v>
      </c>
      <c r="BO227" s="124">
        <f t="shared" ref="BO227" si="3011">G227/G250</f>
        <v>3.6761511365990919E-4</v>
      </c>
      <c r="BP227" s="125">
        <f t="shared" ref="BP227" si="3012">H227/H250</f>
        <v>1.1103070402150316E-2</v>
      </c>
      <c r="BQ227" s="126">
        <f t="shared" ref="BQ227" si="3013">I227/I250</f>
        <v>8.7897599296819209E-4</v>
      </c>
      <c r="BR227" s="123">
        <f t="shared" ref="BR227" si="3014">J227/J250</f>
        <v>2.1657357802348115E-3</v>
      </c>
      <c r="BS227" s="124">
        <f t="shared" ref="BS227" si="3015">K227/K250</f>
        <v>3.9000690869381103E-3</v>
      </c>
      <c r="BT227" s="125">
        <f t="shared" ref="BT227" si="3016">L227/L250</f>
        <v>1.574389923904487E-3</v>
      </c>
      <c r="BU227" s="123">
        <f t="shared" ref="BU227" si="3017">M227/M250</f>
        <v>4.0058255261139451E-3</v>
      </c>
      <c r="BV227" s="127">
        <f t="shared" ref="BV227" si="3018">N227/N250</f>
        <v>4.3788793469943035E-3</v>
      </c>
      <c r="BW227" s="128">
        <f t="shared" ref="BW227" si="3019">O227/O250</f>
        <v>3.4104461762159161E-3</v>
      </c>
      <c r="BX227" s="123">
        <f t="shared" ref="BX227" si="3020">P227/P250</f>
        <v>3.472222222222222E-3</v>
      </c>
      <c r="BY227" s="124">
        <f t="shared" ref="BY227" si="3021">Q227/Q250</f>
        <v>4.3029106879322911E-3</v>
      </c>
      <c r="BZ227" s="125">
        <f t="shared" ref="BZ227" si="3022">R227/R250</f>
        <v>1.6058030399512722E-3</v>
      </c>
      <c r="CA227" s="126">
        <f t="shared" ref="CA227" si="3023">S227/S250</f>
        <v>3.8205167538342653E-3</v>
      </c>
      <c r="CB227" s="123">
        <f t="shared" ref="CB227" si="3024">T227/T250</f>
        <v>1.7691287041132243E-4</v>
      </c>
      <c r="CC227" s="124">
        <f t="shared" ref="CC227" si="3025">U227/U250</f>
        <v>4.5228002341214223E-3</v>
      </c>
      <c r="CD227" s="125">
        <f t="shared" ref="CD227" si="3026">V227/V250</f>
        <v>7.061939090775342E-4</v>
      </c>
      <c r="CE227" s="126">
        <f t="shared" ref="CE227" si="3027">W227/W250</f>
        <v>2.2793447251551421E-3</v>
      </c>
      <c r="CF227" s="123">
        <f t="shared" ref="CF227" si="3028">X227/X250</f>
        <v>1.0418837257762034E-4</v>
      </c>
      <c r="CG227" s="124">
        <f t="shared" ref="CG227" si="3029">Y227/Y250</f>
        <v>3.9379709902803723E-3</v>
      </c>
      <c r="CH227" s="125">
        <f t="shared" ref="CH227" si="3030">Z227/Z250</f>
        <v>0</v>
      </c>
      <c r="CI227" s="123">
        <f t="shared" ref="CI227" si="3031">AA227/AA250</f>
        <v>2.5333367756593126E-3</v>
      </c>
      <c r="CJ227" s="129">
        <f t="shared" ref="CJ227" si="3032">AB227/AB250</f>
        <v>5.9615747503197446E-3</v>
      </c>
      <c r="CK227" s="130">
        <f t="shared" ref="CK227" si="3033">AC227/AC250</f>
        <v>2.3663369990922422E-3</v>
      </c>
    </row>
    <row r="228" spans="1:89" ht="13.8" thickBot="1" x14ac:dyDescent="0.3">
      <c r="A228" s="139" t="s">
        <v>18</v>
      </c>
      <c r="B228" s="187">
        <v>2386</v>
      </c>
      <c r="C228" s="188">
        <v>644</v>
      </c>
      <c r="D228" s="189">
        <v>1396</v>
      </c>
      <c r="E228" s="190">
        <v>401</v>
      </c>
      <c r="F228" s="187">
        <v>2310</v>
      </c>
      <c r="G228" s="191">
        <v>629</v>
      </c>
      <c r="H228" s="189">
        <v>2439</v>
      </c>
      <c r="I228" s="190">
        <v>1035</v>
      </c>
      <c r="J228" s="187">
        <v>114</v>
      </c>
      <c r="K228" s="191">
        <v>398</v>
      </c>
      <c r="L228" s="189">
        <v>731</v>
      </c>
      <c r="M228" s="187">
        <v>1520</v>
      </c>
      <c r="N228" s="192">
        <v>1954</v>
      </c>
      <c r="O228" s="193">
        <v>2156</v>
      </c>
      <c r="P228" s="187">
        <v>1135</v>
      </c>
      <c r="Q228" s="191">
        <v>1124</v>
      </c>
      <c r="R228" s="189">
        <v>1644</v>
      </c>
      <c r="S228" s="190">
        <v>1199</v>
      </c>
      <c r="T228" s="187">
        <v>199</v>
      </c>
      <c r="U228" s="191">
        <v>632</v>
      </c>
      <c r="V228" s="189">
        <v>884</v>
      </c>
      <c r="W228" s="190">
        <v>1385</v>
      </c>
      <c r="X228" s="187">
        <v>1087</v>
      </c>
      <c r="Y228" s="191">
        <v>949</v>
      </c>
      <c r="Z228" s="189">
        <v>2857</v>
      </c>
      <c r="AA228" s="187">
        <v>1704</v>
      </c>
      <c r="AB228" s="162">
        <f t="shared" si="2975"/>
        <v>19136</v>
      </c>
      <c r="AC228" s="165">
        <f t="shared" si="3006"/>
        <v>13776</v>
      </c>
      <c r="AE228" s="254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18</v>
      </c>
      <c r="BJ228" s="123">
        <f>B228/B250</f>
        <v>5.6383959165347261E-2</v>
      </c>
      <c r="BK228" s="124">
        <f t="shared" ref="BK228" si="3034">C228/C250</f>
        <v>1.5723654333527029E-2</v>
      </c>
      <c r="BL228" s="125">
        <f t="shared" ref="BL228" si="3035">D228/D250</f>
        <v>6.5998487140695922E-2</v>
      </c>
      <c r="BM228" s="126">
        <f t="shared" ref="BM228" si="3036">E228/E250</f>
        <v>2.1135743124295038E-2</v>
      </c>
      <c r="BN228" s="123">
        <f t="shared" ref="BN228" si="3037">F228/F250</f>
        <v>7.557911268158618E-2</v>
      </c>
      <c r="BO228" s="124">
        <f t="shared" ref="BO228" si="3038">G228/G250</f>
        <v>2.1020900590189351E-2</v>
      </c>
      <c r="BP228" s="125">
        <f t="shared" ref="BP228" si="3039">H228/H250</f>
        <v>5.0429029256693889E-2</v>
      </c>
      <c r="BQ228" s="126">
        <f t="shared" ref="BQ228" si="3040">I228/I250</f>
        <v>1.8952919848376642E-2</v>
      </c>
      <c r="BR228" s="123">
        <f t="shared" ref="BR228" si="3041">J228/J250</f>
        <v>1.2994414681408868E-2</v>
      </c>
      <c r="BS228" s="124">
        <f t="shared" ref="BS228" si="3042">K228/K250</f>
        <v>4.4349357045753372E-2</v>
      </c>
      <c r="BT228" s="125">
        <f t="shared" ref="BT228" si="3043">L228/L250</f>
        <v>2.3976646549462084E-2</v>
      </c>
      <c r="BU228" s="123">
        <f t="shared" ref="BU228" si="3044">M228/M250</f>
        <v>4.7200424803823228E-2</v>
      </c>
      <c r="BV228" s="127">
        <f t="shared" ref="BV228" si="3045">N228/N250</f>
        <v>4.1535583708868291E-2</v>
      </c>
      <c r="BW228" s="128">
        <f t="shared" ref="BW228" si="3046">O228/O250</f>
        <v>4.4029472789949196E-2</v>
      </c>
      <c r="BX228" s="123">
        <f t="shared" ref="BX228" si="3047">P228/P250</f>
        <v>3.7178983228511528E-2</v>
      </c>
      <c r="BY228" s="124">
        <f t="shared" ref="BY228" si="3048">Q228/Q250</f>
        <v>3.9970839778809053E-2</v>
      </c>
      <c r="BZ228" s="125">
        <f t="shared" ref="BZ228" si="3049">R228/R250</f>
        <v>4.5516210304825715E-2</v>
      </c>
      <c r="CA228" s="126">
        <f t="shared" ref="CA228" si="3050">S228/S250</f>
        <v>3.470302718066124E-2</v>
      </c>
      <c r="CB228" s="123">
        <f t="shared" ref="CB228" si="3051">T228/T250</f>
        <v>1.760283060592658E-2</v>
      </c>
      <c r="CC228" s="124">
        <f t="shared" ref="CC228" si="3052">U228/U250</f>
        <v>5.6047249960092915E-2</v>
      </c>
      <c r="CD228" s="125">
        <f t="shared" ref="CD228" si="3053">V228/V250</f>
        <v>2.6011475651022509E-2</v>
      </c>
      <c r="CE228" s="126">
        <f t="shared" ref="CE228" si="3054">W228/W250</f>
        <v>3.3945080046665292E-2</v>
      </c>
      <c r="CF228" s="123">
        <f t="shared" ref="CF228" si="3055">X228/X250</f>
        <v>3.7750920330624438E-2</v>
      </c>
      <c r="CG228" s="124">
        <f t="shared" ref="CG228" si="3056">Y228/Y250</f>
        <v>5.6623249542061715E-2</v>
      </c>
      <c r="CH228" s="125">
        <f t="shared" ref="CH228" si="3057">Z228/Z250</f>
        <v>4.7763938811334949E-2</v>
      </c>
      <c r="CI228" s="123">
        <f t="shared" ref="CI228" si="3058">AA228/AA250</f>
        <v>2.7495578762569865E-2</v>
      </c>
      <c r="CJ228" s="129">
        <f t="shared" ref="CJ228" si="3059">AB228/AB250</f>
        <v>4.458018539355945E-2</v>
      </c>
      <c r="CK228" s="130">
        <f t="shared" ref="CK228" si="3060">AC228/AC250</f>
        <v>3.2180314412136944E-2</v>
      </c>
    </row>
    <row r="229" spans="1:89" ht="14.4" thickTop="1" thickBot="1" x14ac:dyDescent="0.3">
      <c r="A229" s="131" t="s">
        <v>19</v>
      </c>
      <c r="B229" s="180">
        <v>4831</v>
      </c>
      <c r="C229" s="181">
        <v>1932.4</v>
      </c>
      <c r="D229" s="182">
        <v>1946</v>
      </c>
      <c r="E229" s="183">
        <v>1168.3</v>
      </c>
      <c r="F229" s="180">
        <v>3291</v>
      </c>
      <c r="G229" s="184">
        <v>1582.4</v>
      </c>
      <c r="H229" s="182">
        <v>4129</v>
      </c>
      <c r="I229" s="183">
        <v>2586.6</v>
      </c>
      <c r="J229" s="180">
        <v>295</v>
      </c>
      <c r="K229" s="184">
        <v>971.2</v>
      </c>
      <c r="L229" s="182">
        <v>1192</v>
      </c>
      <c r="M229" s="180">
        <v>3001.7</v>
      </c>
      <c r="N229" s="185">
        <v>3190</v>
      </c>
      <c r="O229" s="186">
        <v>3882</v>
      </c>
      <c r="P229" s="180">
        <v>2289</v>
      </c>
      <c r="Q229" s="184">
        <v>2383.5</v>
      </c>
      <c r="R229" s="182">
        <v>3039</v>
      </c>
      <c r="S229" s="183">
        <v>2195.5</v>
      </c>
      <c r="T229" s="180">
        <v>437</v>
      </c>
      <c r="U229" s="184">
        <v>1559.4</v>
      </c>
      <c r="V229" s="182">
        <v>1651</v>
      </c>
      <c r="W229" s="183">
        <v>3469.8</v>
      </c>
      <c r="X229" s="180">
        <v>2207</v>
      </c>
      <c r="Y229" s="184">
        <v>1661.4</v>
      </c>
      <c r="Z229" s="182">
        <v>4485</v>
      </c>
      <c r="AA229" s="180">
        <v>3281.8</v>
      </c>
      <c r="AB229" s="162">
        <f t="shared" si="2975"/>
        <v>32982</v>
      </c>
      <c r="AC229" s="165">
        <f t="shared" si="3006"/>
        <v>29676.000000000004</v>
      </c>
      <c r="AE229" s="251" t="s">
        <v>13</v>
      </c>
      <c r="AF229" s="14">
        <f t="shared" ref="AF229:BG229" si="3061">SUM(AF226:AF228)</f>
        <v>8897</v>
      </c>
      <c r="AG229" s="1">
        <f t="shared" si="3061"/>
        <v>3274.2</v>
      </c>
      <c r="AH229" s="14">
        <f t="shared" si="3061"/>
        <v>3874</v>
      </c>
      <c r="AI229" s="1">
        <f t="shared" si="3061"/>
        <v>2772.1000000000004</v>
      </c>
      <c r="AJ229" s="14">
        <f t="shared" si="3061"/>
        <v>6437</v>
      </c>
      <c r="AK229" s="1">
        <f t="shared" si="3061"/>
        <v>3300.2</v>
      </c>
      <c r="AL229" s="14">
        <f t="shared" si="3061"/>
        <v>7784</v>
      </c>
      <c r="AM229" s="1">
        <f t="shared" si="3061"/>
        <v>5637.1</v>
      </c>
      <c r="AN229" s="14">
        <f t="shared" si="3061"/>
        <v>675</v>
      </c>
      <c r="AO229" s="1">
        <f t="shared" si="3061"/>
        <v>2517.9</v>
      </c>
      <c r="AP229" s="14">
        <f t="shared" si="3061"/>
        <v>2449</v>
      </c>
      <c r="AQ229" s="1">
        <f t="shared" si="3061"/>
        <v>8664.1</v>
      </c>
      <c r="AR229" s="14">
        <f t="shared" si="3061"/>
        <v>6050</v>
      </c>
      <c r="AS229" s="1">
        <f t="shared" si="3061"/>
        <v>9942.5</v>
      </c>
      <c r="AT229" s="14">
        <f t="shared" si="3061"/>
        <v>4784</v>
      </c>
      <c r="AU229" s="1">
        <f t="shared" si="3061"/>
        <v>5064.8</v>
      </c>
      <c r="AV229" s="14">
        <f t="shared" si="3061"/>
        <v>6579</v>
      </c>
      <c r="AW229" s="1">
        <f t="shared" si="3061"/>
        <v>4444.7</v>
      </c>
      <c r="AX229" s="14">
        <f t="shared" si="3061"/>
        <v>907</v>
      </c>
      <c r="AY229" s="1">
        <f t="shared" si="3061"/>
        <v>3614.4</v>
      </c>
      <c r="AZ229" s="14">
        <f t="shared" si="3061"/>
        <v>2831</v>
      </c>
      <c r="BA229" s="1">
        <f t="shared" si="3061"/>
        <v>7920</v>
      </c>
      <c r="BB229" s="14">
        <f t="shared" si="3061"/>
        <v>4161</v>
      </c>
      <c r="BC229" s="1">
        <f t="shared" si="3061"/>
        <v>4257.6000000000004</v>
      </c>
      <c r="BD229" s="14">
        <f t="shared" si="3061"/>
        <v>10113</v>
      </c>
      <c r="BE229" s="1">
        <f t="shared" si="3061"/>
        <v>6961.4</v>
      </c>
      <c r="BF229" s="166">
        <f t="shared" si="3061"/>
        <v>65541</v>
      </c>
      <c r="BG229" s="167">
        <f t="shared" si="3061"/>
        <v>68371</v>
      </c>
      <c r="BI229" s="131" t="s">
        <v>19</v>
      </c>
      <c r="BJ229" s="123">
        <f>B229/B250</f>
        <v>0.11416215705272113</v>
      </c>
      <c r="BK229" s="124">
        <f t="shared" ref="BK229" si="3062">C229/C250</f>
        <v>4.718072924550875E-2</v>
      </c>
      <c r="BL229" s="125">
        <f t="shared" ref="BL229" si="3063">D229/D250</f>
        <v>9.2000756429652039E-2</v>
      </c>
      <c r="BM229" s="126">
        <f t="shared" ref="BM229" si="3064">E229/E250</f>
        <v>6.1578276040184267E-2</v>
      </c>
      <c r="BN229" s="123">
        <f t="shared" ref="BN229" si="3065">F229/F250</f>
        <v>0.10767569689831175</v>
      </c>
      <c r="BO229" s="124">
        <f t="shared" ref="BO229" si="3066">G229/G250</f>
        <v>5.2883105077767299E-2</v>
      </c>
      <c r="BP229" s="125">
        <f t="shared" ref="BP229" si="3067">H229/H250</f>
        <v>8.5371653054895066E-2</v>
      </c>
      <c r="BQ229" s="126">
        <f t="shared" ref="BQ229" si="3068">I229/I250</f>
        <v>4.7365818821073449E-2</v>
      </c>
      <c r="BR229" s="123">
        <f t="shared" ref="BR229" si="3069">J229/J250</f>
        <v>3.3625897640487859E-2</v>
      </c>
      <c r="BS229" s="124">
        <f t="shared" ref="BS229" si="3070">K229/K250</f>
        <v>0.10822134563526552</v>
      </c>
      <c r="BT229" s="125">
        <f t="shared" ref="BT229" si="3071">L229/L250</f>
        <v>3.9097349776961429E-2</v>
      </c>
      <c r="BU229" s="123">
        <f t="shared" ref="BU229" si="3072">M229/M250</f>
        <v>9.3211523114234335E-2</v>
      </c>
      <c r="BV229" s="127">
        <f t="shared" ref="BV229" si="3073">N229/N250</f>
        <v>6.780885979083412E-2</v>
      </c>
      <c r="BW229" s="128">
        <f t="shared" ref="BW229" si="3074">O229/O250</f>
        <v>7.9277557221977171E-2</v>
      </c>
      <c r="BX229" s="123">
        <f t="shared" ref="BX229" si="3075">P229/P250</f>
        <v>7.4980345911949686E-2</v>
      </c>
      <c r="BY229" s="124">
        <f t="shared" ref="BY229" si="3076">Q229/Q250</f>
        <v>8.4760228303195184E-2</v>
      </c>
      <c r="BZ229" s="125">
        <f t="shared" ref="BZ229" si="3077">R229/R250</f>
        <v>8.413854204158476E-2</v>
      </c>
      <c r="CA229" s="126">
        <f t="shared" ref="CA229" si="3078">S229/S250</f>
        <v>6.3545034341235831E-2</v>
      </c>
      <c r="CB229" s="123">
        <f t="shared" ref="CB229" si="3079">T229/T250</f>
        <v>3.8655462184873951E-2</v>
      </c>
      <c r="CC229" s="124">
        <f t="shared" ref="CC229" si="3080">U229/U250</f>
        <v>0.13829126833507738</v>
      </c>
      <c r="CD229" s="125">
        <f t="shared" ref="CD229" si="3081">V229/V250</f>
        <v>4.8580255995292039E-2</v>
      </c>
      <c r="CE229" s="126">
        <f t="shared" ref="CE229" si="3082">W229/W250</f>
        <v>8.5041616423046376E-2</v>
      </c>
      <c r="CF229" s="123">
        <f t="shared" ref="CF229" si="3083">X229/X250</f>
        <v>7.6647912759602699E-2</v>
      </c>
      <c r="CG229" s="124">
        <f t="shared" ref="CG229" si="3084">Y229/Y250</f>
        <v>9.9129469746239554E-2</v>
      </c>
      <c r="CH229" s="125">
        <f t="shared" ref="CH229" si="3085">Z229/Z250</f>
        <v>7.4981192008693465E-2</v>
      </c>
      <c r="CI229" s="123">
        <f t="shared" ref="CI229" si="3086">AA229/AA250</f>
        <v>5.2954806562794478E-2</v>
      </c>
      <c r="CJ229" s="129">
        <f t="shared" ref="CJ229" si="3087">AB229/AB250</f>
        <v>7.6836521459572413E-2</v>
      </c>
      <c r="CK229" s="130">
        <f t="shared" ref="CK229" si="3088">AC229/AC250</f>
        <v>6.9322227823357729E-2</v>
      </c>
    </row>
    <row r="230" spans="1:89" ht="13.8" thickTop="1" x14ac:dyDescent="0.25">
      <c r="A230" s="139" t="s">
        <v>20</v>
      </c>
      <c r="B230" s="266">
        <v>5055</v>
      </c>
      <c r="C230" s="267">
        <v>1748.7</v>
      </c>
      <c r="D230" s="268">
        <v>1974</v>
      </c>
      <c r="E230" s="269">
        <v>1558.7</v>
      </c>
      <c r="F230" s="266">
        <v>3596</v>
      </c>
      <c r="G230" s="270">
        <v>1804.7</v>
      </c>
      <c r="H230" s="268">
        <v>4193</v>
      </c>
      <c r="I230" s="269">
        <v>3043.2</v>
      </c>
      <c r="J230" s="266">
        <v>364</v>
      </c>
      <c r="K230" s="270">
        <v>1360.5</v>
      </c>
      <c r="L230" s="268">
        <v>1367</v>
      </c>
      <c r="M230" s="266">
        <v>4401.6000000000004</v>
      </c>
      <c r="N230" s="271">
        <v>3184</v>
      </c>
      <c r="O230" s="272">
        <v>5245.9</v>
      </c>
      <c r="P230" s="266">
        <v>2772</v>
      </c>
      <c r="Q230" s="270">
        <v>2701</v>
      </c>
      <c r="R230" s="268">
        <v>3520</v>
      </c>
      <c r="S230" s="269">
        <v>2441</v>
      </c>
      <c r="T230" s="266">
        <v>503</v>
      </c>
      <c r="U230" s="270">
        <v>2076.8000000000002</v>
      </c>
      <c r="V230" s="268">
        <v>1633</v>
      </c>
      <c r="W230" s="269">
        <v>4257.7</v>
      </c>
      <c r="X230" s="266">
        <v>2249</v>
      </c>
      <c r="Y230" s="270">
        <v>2261.9</v>
      </c>
      <c r="Z230" s="268">
        <v>5791</v>
      </c>
      <c r="AA230" s="266">
        <v>3715.3</v>
      </c>
      <c r="AB230" s="286">
        <f t="shared" si="2975"/>
        <v>36201</v>
      </c>
      <c r="AC230" s="287">
        <f t="shared" si="3006"/>
        <v>36617</v>
      </c>
      <c r="BI230" s="139" t="s">
        <v>20</v>
      </c>
      <c r="BJ230" s="123">
        <f>B230/B250</f>
        <v>0.11945553796346622</v>
      </c>
      <c r="BK230" s="124">
        <f t="shared" ref="BK230" si="3089">C230/C250</f>
        <v>4.2695581262482483E-2</v>
      </c>
      <c r="BL230" s="125">
        <f t="shared" ref="BL230" si="3090">D230/D250</f>
        <v>9.3324508320726168E-2</v>
      </c>
      <c r="BM230" s="126">
        <f t="shared" ref="BM230" si="3091">E230/E250</f>
        <v>8.2155318722789722E-2</v>
      </c>
      <c r="BN230" s="123">
        <f t="shared" ref="BN230" si="3092">F230/F250</f>
        <v>0.11765475723072896</v>
      </c>
      <c r="BO230" s="124">
        <f t="shared" ref="BO230" si="3093">G230/G250</f>
        <v>6.031227232927619E-2</v>
      </c>
      <c r="BP230" s="125">
        <f t="shared" ref="BP230" si="3094">H230/H250</f>
        <v>8.6694924015300323E-2</v>
      </c>
      <c r="BQ230" s="126">
        <f t="shared" ref="BQ230" si="3095">I230/I250</f>
        <v>5.5727077954183371E-2</v>
      </c>
      <c r="BR230" s="123">
        <f t="shared" ref="BR230" si="3096">J230/J250</f>
        <v>4.1490938105551121E-2</v>
      </c>
      <c r="BS230" s="124">
        <f t="shared" ref="BS230" si="3097">K230/K250</f>
        <v>0.15160125693655141</v>
      </c>
      <c r="BT230" s="125">
        <f t="shared" ref="BT230" si="3098">L230/L250</f>
        <v>4.4837313041196536E-2</v>
      </c>
      <c r="BU230" s="123">
        <f t="shared" ref="BU230" si="3099">M230/M250</f>
        <v>0.13668249330033444</v>
      </c>
      <c r="BV230" s="127">
        <f t="shared" ref="BV230" si="3100">N230/N250</f>
        <v>6.7681319615678942E-2</v>
      </c>
      <c r="BW230" s="128">
        <f t="shared" ref="BW230" si="3101">O230/O250</f>
        <v>0.10713089578329985</v>
      </c>
      <c r="BX230" s="123">
        <f t="shared" ref="BX230" si="3102">P230/P250</f>
        <v>9.0801886792452824E-2</v>
      </c>
      <c r="BY230" s="124">
        <f t="shared" ref="BY230" si="3103">Q230/Q250</f>
        <v>9.6050923703348084E-2</v>
      </c>
      <c r="BZ230" s="125">
        <f t="shared" ref="BZ230" si="3104">R230/R250</f>
        <v>9.7455632769456513E-2</v>
      </c>
      <c r="CA230" s="126">
        <f t="shared" ref="CA230" si="3105">S230/S250</f>
        <v>7.0650616637192742E-2</v>
      </c>
      <c r="CB230" s="123">
        <f t="shared" ref="CB230" si="3106">T230/T250</f>
        <v>4.449358690844759E-2</v>
      </c>
      <c r="CC230" s="124">
        <f t="shared" ref="CC230" si="3107">U230/U250</f>
        <v>0.18417552012202687</v>
      </c>
      <c r="CD230" s="125">
        <f t="shared" ref="CD230" si="3108">V230/V250</f>
        <v>4.8050610563483892E-2</v>
      </c>
      <c r="CE230" s="126">
        <f t="shared" ref="CE230" si="3109">W230/W250</f>
        <v>0.104352322970893</v>
      </c>
      <c r="CF230" s="123">
        <f t="shared" ref="CF230" si="3110">X230/X250</f>
        <v>7.8106549975689374E-2</v>
      </c>
      <c r="CG230" s="124">
        <f t="shared" ref="CG230" si="3111">Y230/Y250</f>
        <v>0.1349590391350784</v>
      </c>
      <c r="CH230" s="125">
        <f t="shared" ref="CH230" si="3112">Z230/Z250</f>
        <v>9.6815180138761184E-2</v>
      </c>
      <c r="CI230" s="123">
        <f t="shared" ref="CI230" si="3113">AA230/AA250</f>
        <v>5.9949720526159524E-2</v>
      </c>
      <c r="CJ230" s="129">
        <f t="shared" ref="CJ230" si="3114">AB230/AB250</f>
        <v>8.4335665313139921E-2</v>
      </c>
      <c r="CK230" s="130">
        <f t="shared" ref="CK230" si="3115">AC230/AC250</f>
        <v>8.5536191407463602E-2</v>
      </c>
    </row>
    <row r="231" spans="1:89" ht="13.8" thickBot="1" x14ac:dyDescent="0.3">
      <c r="A231" s="131" t="s">
        <v>21</v>
      </c>
      <c r="B231" s="273">
        <v>3842</v>
      </c>
      <c r="C231" s="274">
        <v>1525.5</v>
      </c>
      <c r="D231" s="275">
        <v>1900</v>
      </c>
      <c r="E231" s="276">
        <v>1213.4000000000001</v>
      </c>
      <c r="F231" s="273">
        <v>2841</v>
      </c>
      <c r="G231" s="277">
        <v>1495.5</v>
      </c>
      <c r="H231" s="275">
        <v>3591</v>
      </c>
      <c r="I231" s="276">
        <v>2593.9</v>
      </c>
      <c r="J231" s="273">
        <v>311</v>
      </c>
      <c r="K231" s="277">
        <v>1157.4000000000001</v>
      </c>
      <c r="L231" s="275">
        <v>1082</v>
      </c>
      <c r="M231" s="273">
        <v>4262.5</v>
      </c>
      <c r="N231" s="278">
        <v>2866</v>
      </c>
      <c r="O231" s="279">
        <v>4696.6000000000004</v>
      </c>
      <c r="P231" s="273">
        <v>2012</v>
      </c>
      <c r="Q231" s="277">
        <v>2363.8000000000002</v>
      </c>
      <c r="R231" s="275">
        <v>3059</v>
      </c>
      <c r="S231" s="276">
        <v>2003.7</v>
      </c>
      <c r="T231" s="273">
        <v>404</v>
      </c>
      <c r="U231" s="277">
        <v>1537.6</v>
      </c>
      <c r="V231" s="275">
        <v>1198</v>
      </c>
      <c r="W231" s="276">
        <v>3662.3</v>
      </c>
      <c r="X231" s="273">
        <v>1912</v>
      </c>
      <c r="Y231" s="277">
        <v>1995.7</v>
      </c>
      <c r="Z231" s="275">
        <v>4322</v>
      </c>
      <c r="AA231" s="273">
        <v>3246.1</v>
      </c>
      <c r="AB231" s="286">
        <f t="shared" si="2975"/>
        <v>29340</v>
      </c>
      <c r="AC231" s="287">
        <f t="shared" si="3006"/>
        <v>31753.999999999996</v>
      </c>
      <c r="AE231" t="s">
        <v>85</v>
      </c>
      <c r="BI231" s="131" t="s">
        <v>21</v>
      </c>
      <c r="BJ231" s="123">
        <f>B231/B250</f>
        <v>9.0790935085190344E-2</v>
      </c>
      <c r="BK231" s="124">
        <f t="shared" ref="BK231" si="3116">C231/C250</f>
        <v>3.724601659285013E-2</v>
      </c>
      <c r="BL231" s="125">
        <f t="shared" ref="BL231" si="3117">D231/D250</f>
        <v>8.982602118003026E-2</v>
      </c>
      <c r="BM231" s="126">
        <f t="shared" ref="BM231" si="3118">E231/E250</f>
        <v>6.3955388296806984E-2</v>
      </c>
      <c r="BN231" s="123">
        <f t="shared" ref="BN231" si="3119">F231/F250</f>
        <v>9.2952493129171573E-2</v>
      </c>
      <c r="BO231" s="124">
        <f t="shared" ref="BO231" si="3120">G231/G250</f>
        <v>4.997894567985401E-2</v>
      </c>
      <c r="BP231" s="125">
        <f t="shared" ref="BP231" si="3121">H231/H250</f>
        <v>7.4247906543988426E-2</v>
      </c>
      <c r="BQ231" s="126">
        <f t="shared" ref="BQ231" si="3122">I231/I250</f>
        <v>4.7499496420004034E-2</v>
      </c>
      <c r="BR231" s="123">
        <f t="shared" ref="BR231" si="3123">J231/J250</f>
        <v>3.5449675139632965E-2</v>
      </c>
      <c r="BS231" s="124">
        <f t="shared" ref="BS231" si="3124">K231/K250</f>
        <v>0.12896971317777625</v>
      </c>
      <c r="BT231" s="125">
        <f t="shared" ref="BT231" si="3125">L231/L250</f>
        <v>3.5489372868013645E-2</v>
      </c>
      <c r="BU231" s="123">
        <f t="shared" ref="BU231" si="3126">M231/M250</f>
        <v>0.1323630333725635</v>
      </c>
      <c r="BV231" s="127">
        <f t="shared" ref="BV231" si="3127">N231/N250</f>
        <v>6.0921690332454724E-2</v>
      </c>
      <c r="BW231" s="128">
        <f t="shared" ref="BW231" si="3128">O231/O250</f>
        <v>9.5913182701890254E-2</v>
      </c>
      <c r="BX231" s="123">
        <f t="shared" ref="BX231" si="3129">P231/P250</f>
        <v>6.5906708595387845E-2</v>
      </c>
      <c r="BY231" s="124">
        <f t="shared" ref="BY231" si="3130">Q231/Q250</f>
        <v>8.4059671769705385E-2</v>
      </c>
      <c r="BZ231" s="125">
        <f t="shared" ref="BZ231" si="3131">R231/R250</f>
        <v>8.4692267227774856E-2</v>
      </c>
      <c r="CA231" s="126">
        <f t="shared" ref="CA231" si="3132">S231/S250</f>
        <v>5.7993707724679676E-2</v>
      </c>
      <c r="CB231" s="123">
        <f t="shared" ref="CB231" si="3133">T231/T250</f>
        <v>3.5736399823087128E-2</v>
      </c>
      <c r="CC231" s="124">
        <f t="shared" ref="CC231" si="3134">U231/U250</f>
        <v>0.13635799294088427</v>
      </c>
      <c r="CD231" s="125">
        <f t="shared" ref="CD231" si="3135">V231/V250</f>
        <v>3.5250845961453579E-2</v>
      </c>
      <c r="CE231" s="126">
        <f t="shared" ref="CE231" si="3136">W231/W250</f>
        <v>8.9759614913286864E-2</v>
      </c>
      <c r="CF231" s="123">
        <f t="shared" ref="CF231" si="3137">X231/X250</f>
        <v>6.6402722789470028E-2</v>
      </c>
      <c r="CG231" s="124">
        <f t="shared" ref="CG231" si="3138">Y231/Y250</f>
        <v>0.1190758894742809</v>
      </c>
      <c r="CH231" s="125">
        <f t="shared" ref="CH231" si="3139">Z231/Z250</f>
        <v>7.2256123046058676E-2</v>
      </c>
      <c r="CI231" s="123">
        <f t="shared" ref="CI231" si="3140">AA231/AA250</f>
        <v>5.2378754824634999E-2</v>
      </c>
      <c r="CJ231" s="129">
        <f t="shared" ref="CJ231" si="3141">AB231/AB250</f>
        <v>6.8351935589832477E-2</v>
      </c>
      <c r="CK231" s="130">
        <f t="shared" ref="CK231" si="3142">AC231/AC250</f>
        <v>7.4176372230182669E-2</v>
      </c>
    </row>
    <row r="232" spans="1:89" ht="14.4" thickTop="1" thickBot="1" x14ac:dyDescent="0.3">
      <c r="A232" s="139" t="s">
        <v>22</v>
      </c>
      <c r="B232" s="187">
        <v>2830</v>
      </c>
      <c r="C232" s="188">
        <v>1485.8</v>
      </c>
      <c r="D232" s="189">
        <v>1343</v>
      </c>
      <c r="E232" s="190">
        <v>951.6</v>
      </c>
      <c r="F232" s="187">
        <v>2036</v>
      </c>
      <c r="G232" s="191">
        <v>1084.5999999999999</v>
      </c>
      <c r="H232" s="189">
        <v>3209</v>
      </c>
      <c r="I232" s="190">
        <v>2202.1999999999998</v>
      </c>
      <c r="J232" s="187">
        <v>303</v>
      </c>
      <c r="K232" s="191">
        <v>931.5</v>
      </c>
      <c r="L232" s="189">
        <v>841</v>
      </c>
      <c r="M232" s="187">
        <v>2765.6</v>
      </c>
      <c r="N232" s="192">
        <v>2211</v>
      </c>
      <c r="O232" s="193">
        <v>3555.1</v>
      </c>
      <c r="P232" s="187">
        <v>1364</v>
      </c>
      <c r="Q232" s="191">
        <v>1643.9</v>
      </c>
      <c r="R232" s="189">
        <v>2227</v>
      </c>
      <c r="S232" s="190">
        <v>1676.9</v>
      </c>
      <c r="T232" s="187">
        <v>294</v>
      </c>
      <c r="U232" s="191">
        <v>783.6</v>
      </c>
      <c r="V232" s="189">
        <v>921</v>
      </c>
      <c r="W232" s="190">
        <v>3314.8</v>
      </c>
      <c r="X232" s="187">
        <v>1470</v>
      </c>
      <c r="Y232" s="191">
        <v>1219.8</v>
      </c>
      <c r="Z232" s="189">
        <v>4144</v>
      </c>
      <c r="AA232" s="187">
        <v>2905.5</v>
      </c>
      <c r="AB232" s="162">
        <f t="shared" si="2975"/>
        <v>23193</v>
      </c>
      <c r="AC232" s="165">
        <f t="shared" si="3006"/>
        <v>24520.899999999998</v>
      </c>
      <c r="AE232" s="292" t="s">
        <v>0</v>
      </c>
      <c r="AF232" s="290" t="s">
        <v>1</v>
      </c>
      <c r="AG232" s="291"/>
      <c r="AH232" s="290" t="s">
        <v>2</v>
      </c>
      <c r="AI232" s="291"/>
      <c r="AJ232" s="290" t="s">
        <v>3</v>
      </c>
      <c r="AK232" s="291"/>
      <c r="AL232" s="290" t="s">
        <v>4</v>
      </c>
      <c r="AM232" s="291"/>
      <c r="AN232" s="290" t="s">
        <v>5</v>
      </c>
      <c r="AO232" s="291"/>
      <c r="AP232" s="290" t="s">
        <v>6</v>
      </c>
      <c r="AQ232" s="291"/>
      <c r="AR232" s="290" t="s">
        <v>7</v>
      </c>
      <c r="AS232" s="291"/>
      <c r="AT232" s="290" t="s">
        <v>8</v>
      </c>
      <c r="AU232" s="291"/>
      <c r="AV232" s="290" t="s">
        <v>9</v>
      </c>
      <c r="AW232" s="291"/>
      <c r="AX232" s="290" t="s">
        <v>10</v>
      </c>
      <c r="AY232" s="291"/>
      <c r="AZ232" s="290" t="s">
        <v>11</v>
      </c>
      <c r="BA232" s="291"/>
      <c r="BB232" s="290" t="s">
        <v>12</v>
      </c>
      <c r="BC232" s="291"/>
      <c r="BD232" s="297" t="s">
        <v>40</v>
      </c>
      <c r="BE232" s="298"/>
      <c r="BF232" s="295" t="s">
        <v>41</v>
      </c>
      <c r="BG232" s="296"/>
      <c r="BI232" s="139" t="s">
        <v>22</v>
      </c>
      <c r="BJ232" s="123">
        <f>B232/B250</f>
        <v>6.6876196327716991E-2</v>
      </c>
      <c r="BK232" s="124">
        <f t="shared" ref="BK232" si="3143">C232/C250</f>
        <v>3.6276716783780215E-2</v>
      </c>
      <c r="BL232" s="125">
        <f t="shared" ref="BL232" si="3144">D232/D250</f>
        <v>6.3492813918305593E-2</v>
      </c>
      <c r="BM232" s="126">
        <f t="shared" ref="BM232" si="3145">E232/E250</f>
        <v>5.0156541538850768E-2</v>
      </c>
      <c r="BN232" s="123">
        <f t="shared" ref="BN232" si="3146">F232/F250</f>
        <v>6.6614317497709727E-2</v>
      </c>
      <c r="BO232" s="124">
        <f t="shared" ref="BO232" si="3147">G232/G250</f>
        <v>3.6246850206867041E-2</v>
      </c>
      <c r="BP232" s="125">
        <f t="shared" ref="BP232" si="3148">H232/H250</f>
        <v>6.6349632999069569E-2</v>
      </c>
      <c r="BQ232" s="126">
        <f t="shared" ref="BQ232" si="3149">I232/I250</f>
        <v>4.0326686077386507E-2</v>
      </c>
      <c r="BR232" s="123">
        <f t="shared" ref="BR232" si="3150">J232/J250</f>
        <v>3.4537786390060415E-2</v>
      </c>
      <c r="BS232" s="124">
        <f t="shared" ref="BS232" si="3151">K232/K250</f>
        <v>0.10379755298522428</v>
      </c>
      <c r="BT232" s="125">
        <f t="shared" ref="BT232" si="3152">L232/L250</f>
        <v>2.7584623458409865E-2</v>
      </c>
      <c r="BU232" s="123">
        <f t="shared" ref="BU232" si="3153">M232/M250</f>
        <v>8.5879930814114158E-2</v>
      </c>
      <c r="BV232" s="127">
        <f t="shared" ref="BV232" si="3154">N232/N250</f>
        <v>4.6998554544681576E-2</v>
      </c>
      <c r="BW232" s="128">
        <f t="shared" ref="BW232" si="3155">O232/O250</f>
        <v>7.2601659886617986E-2</v>
      </c>
      <c r="BX232" s="123">
        <f t="shared" ref="BX232" si="3156">P232/P250</f>
        <v>4.468029350104822E-2</v>
      </c>
      <c r="BY232" s="124">
        <f t="shared" ref="BY232" si="3157">Q232/Q250</f>
        <v>5.8459131238775983E-2</v>
      </c>
      <c r="BZ232" s="125">
        <f t="shared" ref="BZ232" si="3158">R232/R250</f>
        <v>6.1657299482266954E-2</v>
      </c>
      <c r="CA232" s="126">
        <f t="shared" ref="CA232" si="3159">S232/S250</f>
        <v>4.8535034428065754E-2</v>
      </c>
      <c r="CB232" s="123">
        <f t="shared" ref="CB232" si="3160">T232/T250</f>
        <v>2.6006191950464396E-2</v>
      </c>
      <c r="CC232" s="124">
        <f t="shared" ref="CC232" si="3161">U232/U250</f>
        <v>6.9491495361912681E-2</v>
      </c>
      <c r="CD232" s="125">
        <f t="shared" ref="CD232" si="3162">V232/V250</f>
        <v>2.7100191260850375E-2</v>
      </c>
      <c r="CE232" s="126">
        <f t="shared" ref="CE232" si="3163">W232/W250</f>
        <v>8.1242708547787812E-2</v>
      </c>
      <c r="CF232" s="123">
        <f t="shared" ref="CF232" si="3164">X232/X250</f>
        <v>5.1052302563033967E-2</v>
      </c>
      <c r="CG232" s="124">
        <f t="shared" ref="CG232" si="3165">Y232/Y250</f>
        <v>7.2780863847636323E-2</v>
      </c>
      <c r="CH232" s="125">
        <f t="shared" ref="CH232" si="3166">Z232/Z250</f>
        <v>6.9280280866003505E-2</v>
      </c>
      <c r="CI232" s="123">
        <f t="shared" ref="CI232" si="3167">AA232/AA250</f>
        <v>4.6882866252726967E-2</v>
      </c>
      <c r="CJ232" s="129">
        <f t="shared" ref="CJ232" si="3168">AB232/AB250</f>
        <v>5.4031576078220331E-2</v>
      </c>
      <c r="CK232" s="130">
        <f t="shared" ref="CK232" si="3169">AC232/AC250</f>
        <v>5.7280071985232925E-2</v>
      </c>
    </row>
    <row r="233" spans="1:89" ht="15" thickTop="1" thickBot="1" x14ac:dyDescent="0.35">
      <c r="A233" s="131" t="s">
        <v>23</v>
      </c>
      <c r="B233" s="180">
        <v>1937</v>
      </c>
      <c r="C233" s="181">
        <v>1399.5</v>
      </c>
      <c r="D233" s="182">
        <v>957</v>
      </c>
      <c r="E233" s="183">
        <v>724.8</v>
      </c>
      <c r="F233" s="180">
        <v>1653</v>
      </c>
      <c r="G233" s="184">
        <v>854.1</v>
      </c>
      <c r="H233" s="182">
        <v>2540</v>
      </c>
      <c r="I233" s="183">
        <v>1882.3</v>
      </c>
      <c r="J233" s="180">
        <v>326</v>
      </c>
      <c r="K233" s="184">
        <v>661.9</v>
      </c>
      <c r="L233" s="182">
        <v>816</v>
      </c>
      <c r="M233" s="180">
        <v>1977.7</v>
      </c>
      <c r="N233" s="185">
        <v>1635</v>
      </c>
      <c r="O233" s="186">
        <v>2683.4</v>
      </c>
      <c r="P233" s="180">
        <v>1187</v>
      </c>
      <c r="Q233" s="184">
        <v>1136.5999999999999</v>
      </c>
      <c r="R233" s="182">
        <v>1739</v>
      </c>
      <c r="S233" s="183">
        <v>1366.8</v>
      </c>
      <c r="T233" s="180">
        <v>332</v>
      </c>
      <c r="U233" s="184">
        <v>537.6</v>
      </c>
      <c r="V233" s="182">
        <v>873</v>
      </c>
      <c r="W233" s="183">
        <v>2201.9</v>
      </c>
      <c r="X233" s="180">
        <v>1091</v>
      </c>
      <c r="Y233" s="184">
        <v>717.1</v>
      </c>
      <c r="Z233" s="182">
        <v>2916</v>
      </c>
      <c r="AA233" s="180">
        <v>2794.2</v>
      </c>
      <c r="AB233" s="162">
        <f t="shared" si="2975"/>
        <v>18002</v>
      </c>
      <c r="AC233" s="165">
        <f t="shared" si="3006"/>
        <v>18937.899999999998</v>
      </c>
      <c r="AE233" s="293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68" t="s">
        <v>14</v>
      </c>
      <c r="BG233" s="169" t="s">
        <v>15</v>
      </c>
      <c r="BI233" s="131" t="s">
        <v>23</v>
      </c>
      <c r="BJ233" s="123">
        <f>B233/B250</f>
        <v>4.5773566179076963E-2</v>
      </c>
      <c r="BK233" s="124">
        <f t="shared" ref="BK233" si="3170">C233/C250</f>
        <v>3.4169649440638321E-2</v>
      </c>
      <c r="BL233" s="125">
        <f t="shared" ref="BL233" si="3171">D233/D250</f>
        <v>4.5243948562783659E-2</v>
      </c>
      <c r="BM233" s="126">
        <f t="shared" ref="BM233" si="3172">E233/E250</f>
        <v>3.8202460390246988E-2</v>
      </c>
      <c r="BN233" s="123">
        <f t="shared" ref="BN233" si="3173">F233/F250</f>
        <v>5.4083235178641539E-2</v>
      </c>
      <c r="BO233" s="124">
        <f t="shared" ref="BO233" si="3174">G233/G250</f>
        <v>2.8543642597902583E-2</v>
      </c>
      <c r="BP233" s="125">
        <f t="shared" ref="BP233" si="3175">H233/H250</f>
        <v>5.2517316241083425E-2</v>
      </c>
      <c r="BQ233" s="126">
        <f t="shared" ref="BQ233" si="3176">I233/I250</f>
        <v>3.4468677324250581E-2</v>
      </c>
      <c r="BR233" s="123">
        <f t="shared" ref="BR233" si="3177">J233/J250</f>
        <v>3.7159466545081503E-2</v>
      </c>
      <c r="BS233" s="124">
        <f t="shared" ref="BS233" si="3178">K233/K250</f>
        <v>7.3755877961266716E-2</v>
      </c>
      <c r="BT233" s="125">
        <f t="shared" ref="BT233" si="3179">L233/L250</f>
        <v>2.6764628706376279E-2</v>
      </c>
      <c r="BU233" s="123">
        <f t="shared" ref="BU233" si="3180">M233/M250</f>
        <v>6.1413342193763952E-2</v>
      </c>
      <c r="BV233" s="127">
        <f t="shared" ref="BV233" si="3181">N233/N250</f>
        <v>3.4754697729784879E-2</v>
      </c>
      <c r="BW233" s="128">
        <f t="shared" ref="BW233" si="3182">O233/O250</f>
        <v>5.4799947720106525E-2</v>
      </c>
      <c r="BX233" s="123">
        <f t="shared" ref="BX233" si="3183">P233/P250</f>
        <v>3.888233752620545E-2</v>
      </c>
      <c r="BY233" s="124">
        <f t="shared" ref="BY233" si="3184">Q233/Q250</f>
        <v>4.0418911470279685E-2</v>
      </c>
      <c r="BZ233" s="125">
        <f t="shared" ref="BZ233" si="3185">R233/R250</f>
        <v>4.8146404939228664E-2</v>
      </c>
      <c r="CA233" s="126">
        <f t="shared" ref="CA233" si="3186">S233/S250</f>
        <v>3.9559714387429348E-2</v>
      </c>
      <c r="CB233" s="123">
        <f t="shared" ref="CB233" si="3187">T233/T250</f>
        <v>2.9367536488279521E-2</v>
      </c>
      <c r="CC233" s="124">
        <f t="shared" ref="CC233" si="3188">U233/U250</f>
        <v>4.7675635409091699E-2</v>
      </c>
      <c r="CD233" s="125">
        <f t="shared" ref="CD233" si="3189">V233/V250</f>
        <v>2.5687803442695306E-2</v>
      </c>
      <c r="CE233" s="126">
        <f t="shared" ref="CE233" si="3190">W233/W250</f>
        <v>5.3966550003431271E-2</v>
      </c>
      <c r="CF233" s="123">
        <f t="shared" ref="CF233" si="3191">X233/X250</f>
        <v>3.7889838160727926E-2</v>
      </c>
      <c r="CG233" s="124">
        <f t="shared" ref="CG233" si="3192">Y233/Y250</f>
        <v>4.2786651471667499E-2</v>
      </c>
      <c r="CH233" s="125">
        <f t="shared" ref="CH233" si="3193">Z233/Z250</f>
        <v>4.8750313466521776E-2</v>
      </c>
      <c r="CI233" s="123">
        <f t="shared" ref="CI233" si="3194">AA233/AA250</f>
        <v>4.5086940245523892E-2</v>
      </c>
      <c r="CJ233" s="129">
        <f t="shared" ref="CJ233" si="3195">AB233/AB250</f>
        <v>4.1938362116161018E-2</v>
      </c>
      <c r="CK233" s="130">
        <f t="shared" ref="CK233" si="3196">AC233/AC250</f>
        <v>4.4238354842160876E-2</v>
      </c>
    </row>
    <row r="234" spans="1:89" ht="13.8" thickTop="1" x14ac:dyDescent="0.25">
      <c r="A234" s="139" t="s">
        <v>24</v>
      </c>
      <c r="B234" s="194">
        <v>1922</v>
      </c>
      <c r="C234" s="188">
        <v>1495.6</v>
      </c>
      <c r="D234" s="189">
        <v>986</v>
      </c>
      <c r="E234" s="190">
        <v>698.8</v>
      </c>
      <c r="F234" s="187">
        <v>1626</v>
      </c>
      <c r="G234" s="191">
        <v>944</v>
      </c>
      <c r="H234" s="189">
        <v>2553</v>
      </c>
      <c r="I234" s="190">
        <v>2014.3</v>
      </c>
      <c r="J234" s="187">
        <v>365</v>
      </c>
      <c r="K234" s="191">
        <v>482.6</v>
      </c>
      <c r="L234" s="189">
        <v>882</v>
      </c>
      <c r="M234" s="187">
        <v>1762.9</v>
      </c>
      <c r="N234" s="192">
        <v>1850</v>
      </c>
      <c r="O234" s="195">
        <v>2592.8000000000002</v>
      </c>
      <c r="P234" s="187">
        <v>1183</v>
      </c>
      <c r="Q234" s="191">
        <v>1079.2</v>
      </c>
      <c r="R234" s="189">
        <v>1773</v>
      </c>
      <c r="S234" s="190">
        <v>1265.5999999999999</v>
      </c>
      <c r="T234" s="187">
        <v>323</v>
      </c>
      <c r="U234" s="191">
        <v>404.6</v>
      </c>
      <c r="V234" s="189">
        <v>882</v>
      </c>
      <c r="W234" s="196">
        <v>2408.5</v>
      </c>
      <c r="X234" s="187">
        <v>1205</v>
      </c>
      <c r="Y234" s="191">
        <v>710.8</v>
      </c>
      <c r="Z234" s="189">
        <v>3164</v>
      </c>
      <c r="AA234" s="187">
        <v>2423.3000000000002</v>
      </c>
      <c r="AB234" s="162">
        <f t="shared" si="2975"/>
        <v>18714</v>
      </c>
      <c r="AC234" s="165">
        <f t="shared" si="3006"/>
        <v>18283</v>
      </c>
      <c r="AE234" s="254" t="str">
        <f>$AE$17</f>
        <v>17:00 - 17:59</v>
      </c>
      <c r="AF234" s="120">
        <f t="shared" ref="AF234:AO235" si="3197">SUMIF($A$9:$A$32,$AE234,B$226:B$249)</f>
        <v>2297</v>
      </c>
      <c r="AG234" s="177">
        <f t="shared" si="3197"/>
        <v>4695</v>
      </c>
      <c r="AH234" s="121">
        <f t="shared" si="3197"/>
        <v>1788</v>
      </c>
      <c r="AI234" s="172">
        <f t="shared" si="3197"/>
        <v>1667.4</v>
      </c>
      <c r="AJ234" s="120">
        <f t="shared" si="3197"/>
        <v>1696</v>
      </c>
      <c r="AK234" s="122">
        <f t="shared" si="3197"/>
        <v>3508.7</v>
      </c>
      <c r="AL234" s="121">
        <f t="shared" si="3197"/>
        <v>2997</v>
      </c>
      <c r="AM234" s="172">
        <f t="shared" si="3197"/>
        <v>5932.3</v>
      </c>
      <c r="AN234" s="120">
        <f t="shared" si="3197"/>
        <v>1446</v>
      </c>
      <c r="AO234" s="122">
        <f t="shared" si="3197"/>
        <v>346.1</v>
      </c>
      <c r="AP234" s="121">
        <f t="shared" ref="AP234:AY235" si="3198">SUMIF($A$9:$A$32,$AE234,L$226:L$249)</f>
        <v>4084</v>
      </c>
      <c r="AQ234" s="120">
        <f t="shared" si="3198"/>
        <v>1198.2</v>
      </c>
      <c r="AR234" s="171">
        <f t="shared" si="3198"/>
        <v>3689</v>
      </c>
      <c r="AS234" s="173">
        <f t="shared" si="3198"/>
        <v>2921.7</v>
      </c>
      <c r="AT234" s="120">
        <f t="shared" si="3198"/>
        <v>2733</v>
      </c>
      <c r="AU234" s="122">
        <f t="shared" si="3198"/>
        <v>1906.5</v>
      </c>
      <c r="AV234" s="121">
        <f t="shared" si="3198"/>
        <v>2726</v>
      </c>
      <c r="AW234" s="172">
        <f t="shared" si="3198"/>
        <v>2740.8</v>
      </c>
      <c r="AX234" s="120">
        <f t="shared" si="3198"/>
        <v>1810</v>
      </c>
      <c r="AY234" s="122">
        <f t="shared" si="3198"/>
        <v>371.1</v>
      </c>
      <c r="AZ234" s="121">
        <f t="shared" ref="AZ234:BE235" si="3199">SUMIF($A$9:$A$32,$AE234,V$226:V$249)</f>
        <v>4121</v>
      </c>
      <c r="BA234" s="172">
        <f t="shared" si="3199"/>
        <v>2392.6</v>
      </c>
      <c r="BB234" s="120">
        <f t="shared" si="3199"/>
        <v>2811</v>
      </c>
      <c r="BC234" s="122">
        <f t="shared" si="3199"/>
        <v>854.2</v>
      </c>
      <c r="BD234" s="21">
        <f t="shared" si="3199"/>
        <v>4205</v>
      </c>
      <c r="BE234" s="176">
        <f t="shared" si="3199"/>
        <v>5583.3</v>
      </c>
      <c r="BF234" s="162">
        <f>AF234+AH234+AJ234+AL234+AN234+AP234+AR234+AT234+AV234+AX234+AZ234+BB234+BD234</f>
        <v>36403</v>
      </c>
      <c r="BG234" s="163">
        <f>AG234+AI234+AK234+AM234+AO234+AQ234+AS234+AU234+AW234+AY234+BA234+BC234+BE234</f>
        <v>34117.899999999994</v>
      </c>
      <c r="BI234" s="139" t="s">
        <v>24</v>
      </c>
      <c r="BJ234" s="123">
        <f>B234/B250</f>
        <v>4.5419098707375288E-2</v>
      </c>
      <c r="BK234" s="124">
        <f t="shared" ref="BK234" si="3200">C234/C250</f>
        <v>3.6515989784507805E-2</v>
      </c>
      <c r="BL234" s="125">
        <f t="shared" ref="BL234" si="3201">D234/D250</f>
        <v>4.6614977307110436E-2</v>
      </c>
      <c r="BM234" s="126">
        <f t="shared" ref="BM234" si="3202">E234/E250</f>
        <v>3.6832063080442325E-2</v>
      </c>
      <c r="BN234" s="123">
        <f t="shared" ref="BN234" si="3203">F234/F250</f>
        <v>5.319984295249313E-2</v>
      </c>
      <c r="BO234" s="124">
        <f t="shared" ref="BO234" si="3204">G234/G250</f>
        <v>3.1548060663177661E-2</v>
      </c>
      <c r="BP234" s="125">
        <f t="shared" ref="BP234" si="3205">H234/H250</f>
        <v>5.2786105654915746E-2</v>
      </c>
      <c r="BQ234" s="126">
        <f t="shared" ref="BQ234" si="3206">I234/I250</f>
        <v>3.6885861304913108E-2</v>
      </c>
      <c r="BR234" s="123">
        <f t="shared" ref="BR234" si="3207">J234/J250</f>
        <v>4.1604924199247689E-2</v>
      </c>
      <c r="BS234" s="124">
        <f t="shared" ref="BS234" si="3208">K234/K250</f>
        <v>5.3776381181609489E-2</v>
      </c>
      <c r="BT234" s="125">
        <f t="shared" ref="BT234" si="3209">L234/L250</f>
        <v>2.8929414851744949E-2</v>
      </c>
      <c r="BU234" s="123">
        <f t="shared" ref="BU234" si="3210">M234/M250</f>
        <v>5.4743176899118409E-2</v>
      </c>
      <c r="BV234" s="127">
        <f t="shared" ref="BV234" si="3211">N234/N250</f>
        <v>3.9324887339511949E-2</v>
      </c>
      <c r="BW234" s="128">
        <f t="shared" ref="BW234" si="3212">O234/O250</f>
        <v>5.2949729614925917E-2</v>
      </c>
      <c r="BX234" s="123">
        <f t="shared" ref="BX234" si="3213">P234/P250</f>
        <v>3.8751310272536685E-2</v>
      </c>
      <c r="BY234" s="124">
        <f t="shared" ref="BY234" si="3214">Q234/Q250</f>
        <v>3.8377695986913464E-2</v>
      </c>
      <c r="BZ234" s="125">
        <f t="shared" ref="BZ234" si="3215">R234/R250</f>
        <v>4.9087737755751822E-2</v>
      </c>
      <c r="CA234" s="126">
        <f t="shared" ref="CA234" si="3216">S234/S250</f>
        <v>3.6630651542823071E-2</v>
      </c>
      <c r="CB234" s="123">
        <f t="shared" ref="CB234" si="3217">T234/T250</f>
        <v>2.8571428571428571E-2</v>
      </c>
      <c r="CC234" s="124">
        <f t="shared" ref="CC234" si="3218">U234/U250</f>
        <v>3.5880881857363281E-2</v>
      </c>
      <c r="CD234" s="125">
        <f t="shared" ref="CD234" si="3219">V234/V250</f>
        <v>2.5952626158599383E-2</v>
      </c>
      <c r="CE234" s="126">
        <f t="shared" ref="CE234" si="3220">W234/W250</f>
        <v>5.9030126564904944E-2</v>
      </c>
      <c r="CF234" s="123">
        <f t="shared" ref="CF234" si="3221">X234/X250</f>
        <v>4.18489963186775E-2</v>
      </c>
      <c r="CG234" s="124">
        <f t="shared" ref="CG234" si="3222">Y234/Y250</f>
        <v>4.2410754240777095E-2</v>
      </c>
      <c r="CH234" s="125">
        <f t="shared" ref="CH234" si="3223">Z234/Z250</f>
        <v>5.2896430661205383E-2</v>
      </c>
      <c r="CI234" s="123">
        <f t="shared" ref="CI234" si="3224">AA234/AA250</f>
        <v>3.9102133811816646E-2</v>
      </c>
      <c r="CJ234" s="129">
        <f t="shared" ref="CJ234" si="3225">AB234/AB250</f>
        <v>4.3597073027543454E-2</v>
      </c>
      <c r="CK234" s="130">
        <f t="shared" ref="CK234" si="3226">AC234/AC250</f>
        <v>4.2708528484110032E-2</v>
      </c>
    </row>
    <row r="235" spans="1:89" x14ac:dyDescent="0.25">
      <c r="A235" s="131" t="s">
        <v>25</v>
      </c>
      <c r="B235" s="197">
        <v>2029</v>
      </c>
      <c r="C235" s="181">
        <v>1543</v>
      </c>
      <c r="D235" s="182">
        <v>1044</v>
      </c>
      <c r="E235" s="183">
        <v>765</v>
      </c>
      <c r="F235" s="180">
        <v>1406</v>
      </c>
      <c r="G235" s="184">
        <v>860.2</v>
      </c>
      <c r="H235" s="182">
        <v>2567</v>
      </c>
      <c r="I235" s="183">
        <v>2115</v>
      </c>
      <c r="J235" s="180">
        <v>356</v>
      </c>
      <c r="K235" s="181">
        <v>410.5</v>
      </c>
      <c r="L235" s="182">
        <v>873</v>
      </c>
      <c r="M235" s="180">
        <v>1794.2</v>
      </c>
      <c r="N235" s="185">
        <v>1937</v>
      </c>
      <c r="O235" s="198">
        <v>2254.9</v>
      </c>
      <c r="P235" s="180">
        <v>1345</v>
      </c>
      <c r="Q235" s="181">
        <v>1215.5</v>
      </c>
      <c r="R235" s="182">
        <v>1773</v>
      </c>
      <c r="S235" s="183">
        <v>1396.8</v>
      </c>
      <c r="T235" s="189">
        <v>351</v>
      </c>
      <c r="U235" s="180">
        <v>444.6</v>
      </c>
      <c r="V235" s="182">
        <v>1011</v>
      </c>
      <c r="W235" s="199">
        <v>2365.6999999999998</v>
      </c>
      <c r="X235" s="180">
        <v>1050</v>
      </c>
      <c r="Y235" s="184">
        <v>642.9</v>
      </c>
      <c r="Z235" s="182">
        <v>3080</v>
      </c>
      <c r="AA235" s="180">
        <v>2740.6</v>
      </c>
      <c r="AB235" s="162">
        <f t="shared" si="2975"/>
        <v>18822</v>
      </c>
      <c r="AC235" s="165">
        <f t="shared" si="3006"/>
        <v>18548.899999999998</v>
      </c>
      <c r="AE235" s="256" t="str">
        <f>$AE$18</f>
        <v>18:00 - 18:59</v>
      </c>
      <c r="AF235" s="120">
        <f t="shared" si="3197"/>
        <v>2293</v>
      </c>
      <c r="AG235" s="181">
        <f t="shared" si="3197"/>
        <v>4917.5</v>
      </c>
      <c r="AH235" s="182">
        <f t="shared" si="3197"/>
        <v>1381</v>
      </c>
      <c r="AI235" s="183">
        <f t="shared" si="3197"/>
        <v>1477.5</v>
      </c>
      <c r="AJ235" s="180">
        <f t="shared" si="3197"/>
        <v>1596</v>
      </c>
      <c r="AK235" s="184">
        <f t="shared" si="3197"/>
        <v>2959.9</v>
      </c>
      <c r="AL235" s="182">
        <f t="shared" si="3197"/>
        <v>3267</v>
      </c>
      <c r="AM235" s="183">
        <f t="shared" si="3197"/>
        <v>5725.8</v>
      </c>
      <c r="AN235" s="180">
        <f t="shared" si="3197"/>
        <v>908</v>
      </c>
      <c r="AO235" s="184">
        <f t="shared" si="3197"/>
        <v>285.10000000000002</v>
      </c>
      <c r="AP235" s="182">
        <f t="shared" si="3198"/>
        <v>3927</v>
      </c>
      <c r="AQ235" s="180">
        <f t="shared" si="3198"/>
        <v>1188.3</v>
      </c>
      <c r="AR235" s="185">
        <f t="shared" si="3198"/>
        <v>4053</v>
      </c>
      <c r="AS235" s="186">
        <f t="shared" si="3198"/>
        <v>2855.9</v>
      </c>
      <c r="AT235" s="180">
        <f t="shared" si="3198"/>
        <v>3074</v>
      </c>
      <c r="AU235" s="184">
        <f t="shared" si="3198"/>
        <v>2185.8000000000002</v>
      </c>
      <c r="AV235" s="182">
        <f t="shared" si="3198"/>
        <v>2614</v>
      </c>
      <c r="AW235" s="183">
        <f t="shared" si="3198"/>
        <v>3768.2</v>
      </c>
      <c r="AX235" s="180">
        <f t="shared" si="3198"/>
        <v>1661</v>
      </c>
      <c r="AY235" s="184">
        <f t="shared" si="3198"/>
        <v>370.1</v>
      </c>
      <c r="AZ235" s="182">
        <f t="shared" si="3199"/>
        <v>4189</v>
      </c>
      <c r="BA235" s="183">
        <f t="shared" si="3199"/>
        <v>2548.6999999999998</v>
      </c>
      <c r="BB235" s="180">
        <f t="shared" si="3199"/>
        <v>3102</v>
      </c>
      <c r="BC235" s="184">
        <f t="shared" si="3199"/>
        <v>990.3</v>
      </c>
      <c r="BD235" s="182">
        <f t="shared" si="3199"/>
        <v>3981</v>
      </c>
      <c r="BE235" s="180">
        <f t="shared" si="3199"/>
        <v>6808.8</v>
      </c>
      <c r="BF235" s="164">
        <f>SUM(AF235,AH235,AJ235,AL235,AN235,AP235,AR235,AT235,AV235,AX235,AZ235,BB235,BD235)</f>
        <v>36046</v>
      </c>
      <c r="BG235" s="165">
        <f>SUM(AG235,AI235,AK235,AM235,AO235,AQ235,AS235,AU235,AW235,AY235,BA235,BC235,BE235)</f>
        <v>36081.9</v>
      </c>
      <c r="BI235" s="131" t="s">
        <v>25</v>
      </c>
      <c r="BJ235" s="123">
        <f>B235/B250</f>
        <v>4.7947633338847273E-2</v>
      </c>
      <c r="BK235" s="124">
        <f t="shared" ref="BK235" si="3227">C235/C250</f>
        <v>3.7673289808435102E-2</v>
      </c>
      <c r="BL235" s="125">
        <f t="shared" ref="BL235" si="3228">D235/D250</f>
        <v>4.9357034795763997E-2</v>
      </c>
      <c r="BM235" s="126">
        <f t="shared" ref="BM235" si="3229">E235/E250</f>
        <v>4.0321305461560361E-2</v>
      </c>
      <c r="BN235" s="123">
        <f t="shared" ref="BN235" si="3230">F235/F250</f>
        <v>4.6001832220913495E-2</v>
      </c>
      <c r="BO235" s="124">
        <f t="shared" ref="BO235" si="3231">G235/G250</f>
        <v>2.8747501888204897E-2</v>
      </c>
      <c r="BP235" s="125">
        <f t="shared" ref="BP235" si="3232">H235/H250</f>
        <v>5.3075571177504395E-2</v>
      </c>
      <c r="BQ235" s="126">
        <f t="shared" ref="BQ235" si="3233">I235/I250</f>
        <v>3.8729879690160965E-2</v>
      </c>
      <c r="BR235" s="123">
        <f t="shared" ref="BR235" si="3234">J235/J250</f>
        <v>4.0579049355978572E-2</v>
      </c>
      <c r="BS235" s="124">
        <f t="shared" ref="BS235" si="3235">K235/K250</f>
        <v>4.5742238862516979E-2</v>
      </c>
      <c r="BT235" s="125">
        <f t="shared" ref="BT235" si="3236">L235/L250</f>
        <v>2.8634216741012859E-2</v>
      </c>
      <c r="BU235" s="123">
        <f t="shared" ref="BU235" si="3237">M235/M250</f>
        <v>5.5715133015144504E-2</v>
      </c>
      <c r="BV235" s="127">
        <f t="shared" ref="BV235" si="3238">N235/N250</f>
        <v>4.1174219879261967E-2</v>
      </c>
      <c r="BW235" s="128">
        <f t="shared" ref="BW235" si="3239">O235/O250</f>
        <v>4.6049192112271077E-2</v>
      </c>
      <c r="BX235" s="123">
        <f t="shared" ref="BX235" si="3240">P235/P250</f>
        <v>4.4057914046121596E-2</v>
      </c>
      <c r="BY235" s="124">
        <f t="shared" ref="BY235" si="3241">Q235/Q250</f>
        <v>4.3224693728774383E-2</v>
      </c>
      <c r="BZ235" s="125">
        <f t="shared" ref="BZ235" si="3242">R235/R250</f>
        <v>4.9087737755751822E-2</v>
      </c>
      <c r="CA235" s="126">
        <f t="shared" ref="CA235" si="3243">S235/S250</f>
        <v>4.0428013649664404E-2</v>
      </c>
      <c r="CB235" s="123">
        <f t="shared" ref="CB235" si="3244">T235/T250</f>
        <v>3.1048208757187085E-2</v>
      </c>
      <c r="CC235" s="124">
        <f t="shared" ref="CC235" si="3245">U235/U250</f>
        <v>3.9428176158634989E-2</v>
      </c>
      <c r="CD235" s="125">
        <f t="shared" ref="CD235" si="3246">V235/V250</f>
        <v>2.9748418419891128E-2</v>
      </c>
      <c r="CE235" s="126">
        <f t="shared" ref="CE235" si="3247">W235/W250</f>
        <v>5.7981137809672255E-2</v>
      </c>
      <c r="CF235" s="123">
        <f t="shared" ref="CF235" si="3248">X235/X250</f>
        <v>3.646593040216712E-2</v>
      </c>
      <c r="CG235" s="124">
        <f t="shared" ref="CG235" si="3249">Y235/Y250</f>
        <v>3.8359417418958354E-2</v>
      </c>
      <c r="CH235" s="125">
        <f t="shared" ref="CH235" si="3250">Z235/Z250</f>
        <v>5.1492100643651256E-2</v>
      </c>
      <c r="CI235" s="123">
        <f t="shared" ref="CI235" si="3251">AA235/AA250</f>
        <v>4.4222055843133198E-2</v>
      </c>
      <c r="CJ235" s="129">
        <f t="shared" ref="CJ235" si="3252">AB235/AB250</f>
        <v>4.3848675244438542E-2</v>
      </c>
      <c r="CK235" s="130">
        <f t="shared" ref="CK235" si="3253">AC235/AC250</f>
        <v>4.3329662746754274E-2</v>
      </c>
    </row>
    <row r="236" spans="1:89" ht="13.8" thickBot="1" x14ac:dyDescent="0.3">
      <c r="A236" s="139" t="s">
        <v>26</v>
      </c>
      <c r="B236" s="194">
        <v>1873</v>
      </c>
      <c r="C236" s="188">
        <v>1463.4</v>
      </c>
      <c r="D236" s="189">
        <v>864</v>
      </c>
      <c r="E236" s="190">
        <v>723.2</v>
      </c>
      <c r="F236" s="187">
        <v>1370</v>
      </c>
      <c r="G236" s="191">
        <v>927.5</v>
      </c>
      <c r="H236" s="189">
        <v>2354</v>
      </c>
      <c r="I236" s="190">
        <v>2262.5</v>
      </c>
      <c r="J236" s="187">
        <v>377</v>
      </c>
      <c r="K236" s="188">
        <v>362.7</v>
      </c>
      <c r="L236" s="189">
        <v>993</v>
      </c>
      <c r="M236" s="187">
        <v>1467.4</v>
      </c>
      <c r="N236" s="192">
        <v>1818</v>
      </c>
      <c r="O236" s="195">
        <v>2060.1999999999998</v>
      </c>
      <c r="P236" s="187">
        <v>1270</v>
      </c>
      <c r="Q236" s="188">
        <v>1154.8</v>
      </c>
      <c r="R236" s="189">
        <v>1629</v>
      </c>
      <c r="S236" s="190">
        <v>1354.3</v>
      </c>
      <c r="T236" s="187">
        <v>358</v>
      </c>
      <c r="U236" s="191">
        <v>448.8</v>
      </c>
      <c r="V236" s="189">
        <v>1071</v>
      </c>
      <c r="W236" s="196">
        <v>1918.8</v>
      </c>
      <c r="X236" s="187">
        <v>1049</v>
      </c>
      <c r="Y236" s="191">
        <v>621.1</v>
      </c>
      <c r="Z236" s="189">
        <v>2711</v>
      </c>
      <c r="AA236" s="187">
        <v>2997.5</v>
      </c>
      <c r="AB236" s="162">
        <f t="shared" si="2975"/>
        <v>17737</v>
      </c>
      <c r="AC236" s="165">
        <f t="shared" si="3006"/>
        <v>17762.199999999997</v>
      </c>
      <c r="AE236" s="254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26</v>
      </c>
      <c r="BJ236" s="123">
        <f>B236/B250</f>
        <v>4.4261171633149798E-2</v>
      </c>
      <c r="BK236" s="124">
        <f t="shared" ref="BK236" si="3254">C236/C250</f>
        <v>3.5729807067831458E-2</v>
      </c>
      <c r="BL236" s="125">
        <f t="shared" ref="BL236" si="3255">D236/D250</f>
        <v>4.084720121028744E-2</v>
      </c>
      <c r="BM236" s="126">
        <f t="shared" ref="BM236" si="3256">E236/E250</f>
        <v>3.8118128248105169E-2</v>
      </c>
      <c r="BN236" s="123">
        <f t="shared" ref="BN236" si="3257">F236/F250</f>
        <v>4.4823975919382281E-2</v>
      </c>
      <c r="BO236" s="124">
        <f t="shared" ref="BO236" si="3258">G236/G250</f>
        <v>3.0996637992687794E-2</v>
      </c>
      <c r="BP236" s="125">
        <f t="shared" ref="BP236" si="3259">H236/H250</f>
        <v>4.8671560012405662E-2</v>
      </c>
      <c r="BQ236" s="126">
        <f t="shared" ref="BQ236" si="3260">I236/I250</f>
        <v>4.1430899668552804E-2</v>
      </c>
      <c r="BR236" s="123">
        <f t="shared" ref="BR236" si="3261">J236/J250</f>
        <v>4.2972757323606517E-2</v>
      </c>
      <c r="BS236" s="124">
        <f t="shared" ref="BS236" si="3262">K236/K250</f>
        <v>4.0415858795212929E-2</v>
      </c>
      <c r="BT236" s="125">
        <f t="shared" ref="BT236" si="3263">L236/L250</f>
        <v>3.2570191550774077E-2</v>
      </c>
      <c r="BU236" s="123">
        <f t="shared" ref="BU236" si="3264">M236/M250</f>
        <v>4.5567041682322507E-2</v>
      </c>
      <c r="BV236" s="127">
        <f t="shared" ref="BV236" si="3265">N236/N250</f>
        <v>3.8644673072017688E-2</v>
      </c>
      <c r="BW236" s="128">
        <f t="shared" ref="BW236" si="3266">O236/O250</f>
        <v>4.2073061151137903E-2</v>
      </c>
      <c r="BX236" s="123">
        <f t="shared" ref="BX236" si="3267">P236/P250</f>
        <v>4.1601153039832285E-2</v>
      </c>
      <c r="BY236" s="124">
        <f t="shared" ref="BY236" si="3268">Q236/Q250</f>
        <v>4.106612613573727E-2</v>
      </c>
      <c r="BZ236" s="125">
        <f t="shared" ref="BZ236" si="3269">R236/R250</f>
        <v>4.5100916415183143E-2</v>
      </c>
      <c r="CA236" s="126">
        <f t="shared" ref="CA236" si="3270">S236/S250</f>
        <v>3.9197923028164737E-2</v>
      </c>
      <c r="CB236" s="123">
        <f t="shared" ref="CB236" si="3271">T236/T250</f>
        <v>3.1667403803626711E-2</v>
      </c>
      <c r="CC236" s="124">
        <f t="shared" ref="CC236" si="3272">U236/U250</f>
        <v>3.9800642060268517E-2</v>
      </c>
      <c r="CD236" s="125">
        <f t="shared" ref="CD236" si="3273">V236/V250</f>
        <v>3.1513903192584965E-2</v>
      </c>
      <c r="CE236" s="126">
        <f t="shared" ref="CE236" si="3274">W236/W250</f>
        <v>4.702802858739448E-2</v>
      </c>
      <c r="CF236" s="123">
        <f t="shared" ref="CF236" si="3275">X236/X250</f>
        <v>3.6431200944641244E-2</v>
      </c>
      <c r="CG236" s="124">
        <f t="shared" ref="CG236" si="3276">Y236/Y250</f>
        <v>3.7058693667623321E-2</v>
      </c>
      <c r="CH236" s="125">
        <f t="shared" ref="CH236" si="3277">Z236/Z250</f>
        <v>4.5323079495109921E-2</v>
      </c>
      <c r="CI236" s="123">
        <f t="shared" ref="CI236" si="3278">AA236/AA250</f>
        <v>4.8367369331457258E-2</v>
      </c>
      <c r="CJ236" s="129">
        <f t="shared" ref="CJ236" si="3279">AB236/AB250</f>
        <v>4.1321004824705472E-2</v>
      </c>
      <c r="CK236" s="130">
        <f t="shared" ref="CK236" si="3280">AC236/AC250</f>
        <v>4.1491955622187771E-2</v>
      </c>
    </row>
    <row r="237" spans="1:89" ht="14.4" thickTop="1" thickBot="1" x14ac:dyDescent="0.3">
      <c r="A237" s="131" t="s">
        <v>27</v>
      </c>
      <c r="B237" s="197">
        <v>1550</v>
      </c>
      <c r="C237" s="181">
        <v>1934.3</v>
      </c>
      <c r="D237" s="182">
        <v>815</v>
      </c>
      <c r="E237" s="183">
        <v>764.6</v>
      </c>
      <c r="F237" s="180">
        <v>1143</v>
      </c>
      <c r="G237" s="184">
        <v>1164.8</v>
      </c>
      <c r="H237" s="182">
        <v>2038</v>
      </c>
      <c r="I237" s="183">
        <v>2328.6999999999998</v>
      </c>
      <c r="J237" s="180">
        <v>467</v>
      </c>
      <c r="K237" s="181">
        <v>353.3</v>
      </c>
      <c r="L237" s="182">
        <v>1246</v>
      </c>
      <c r="M237" s="180">
        <v>1221.9000000000001</v>
      </c>
      <c r="N237" s="185">
        <v>2037</v>
      </c>
      <c r="O237" s="198">
        <v>1917.3</v>
      </c>
      <c r="P237" s="180">
        <v>1426</v>
      </c>
      <c r="Q237" s="181">
        <v>1089.8</v>
      </c>
      <c r="R237" s="182">
        <v>1403</v>
      </c>
      <c r="S237" s="183">
        <v>1475.2</v>
      </c>
      <c r="T237" s="180">
        <v>492</v>
      </c>
      <c r="U237" s="184">
        <v>342.3</v>
      </c>
      <c r="V237" s="182">
        <v>1265</v>
      </c>
      <c r="W237" s="199">
        <v>1627.1</v>
      </c>
      <c r="X237" s="180">
        <v>1167</v>
      </c>
      <c r="Y237" s="184">
        <v>611.4</v>
      </c>
      <c r="Z237" s="182">
        <v>2763</v>
      </c>
      <c r="AA237" s="180">
        <v>3047.4</v>
      </c>
      <c r="AB237" s="162">
        <f t="shared" si="2975"/>
        <v>17812</v>
      </c>
      <c r="AC237" s="165">
        <f t="shared" si="3006"/>
        <v>17878.099999999999</v>
      </c>
      <c r="AE237" s="251" t="s">
        <v>13</v>
      </c>
      <c r="AF237" s="14">
        <f t="shared" ref="AF237:BG237" si="3281">SUM(AF234:AF236)</f>
        <v>4590</v>
      </c>
      <c r="AG237" s="1">
        <f t="shared" si="3281"/>
        <v>9612.5</v>
      </c>
      <c r="AH237" s="14">
        <f t="shared" si="3281"/>
        <v>3169</v>
      </c>
      <c r="AI237" s="1">
        <f t="shared" si="3281"/>
        <v>3144.9</v>
      </c>
      <c r="AJ237" s="14">
        <f t="shared" si="3281"/>
        <v>3292</v>
      </c>
      <c r="AK237" s="1">
        <f t="shared" si="3281"/>
        <v>6468.6</v>
      </c>
      <c r="AL237" s="14">
        <f t="shared" si="3281"/>
        <v>6264</v>
      </c>
      <c r="AM237" s="1">
        <f t="shared" si="3281"/>
        <v>11658.1</v>
      </c>
      <c r="AN237" s="14">
        <f t="shared" si="3281"/>
        <v>2354</v>
      </c>
      <c r="AO237" s="1">
        <f t="shared" si="3281"/>
        <v>631.20000000000005</v>
      </c>
      <c r="AP237" s="14">
        <f t="shared" si="3281"/>
        <v>8011</v>
      </c>
      <c r="AQ237" s="1">
        <f t="shared" si="3281"/>
        <v>2386.5</v>
      </c>
      <c r="AR237" s="14">
        <f t="shared" si="3281"/>
        <v>7742</v>
      </c>
      <c r="AS237" s="1">
        <f t="shared" si="3281"/>
        <v>5777.6</v>
      </c>
      <c r="AT237" s="14">
        <f t="shared" si="3281"/>
        <v>5807</v>
      </c>
      <c r="AU237" s="1">
        <f t="shared" si="3281"/>
        <v>4092.3</v>
      </c>
      <c r="AV237" s="14">
        <f t="shared" si="3281"/>
        <v>5340</v>
      </c>
      <c r="AW237" s="1">
        <f t="shared" si="3281"/>
        <v>6509</v>
      </c>
      <c r="AX237" s="14">
        <f t="shared" si="3281"/>
        <v>3471</v>
      </c>
      <c r="AY237" s="1">
        <f t="shared" si="3281"/>
        <v>741.2</v>
      </c>
      <c r="AZ237" s="14">
        <f t="shared" si="3281"/>
        <v>8310</v>
      </c>
      <c r="BA237" s="1">
        <f t="shared" si="3281"/>
        <v>4941.2999999999993</v>
      </c>
      <c r="BB237" s="14">
        <f t="shared" si="3281"/>
        <v>5913</v>
      </c>
      <c r="BC237" s="1">
        <f t="shared" si="3281"/>
        <v>1844.5</v>
      </c>
      <c r="BD237" s="14">
        <f t="shared" si="3281"/>
        <v>8186</v>
      </c>
      <c r="BE237" s="1">
        <f t="shared" si="3281"/>
        <v>12392.1</v>
      </c>
      <c r="BF237" s="166">
        <f t="shared" si="3281"/>
        <v>72449</v>
      </c>
      <c r="BG237" s="167">
        <f t="shared" si="3281"/>
        <v>70199.799999999988</v>
      </c>
      <c r="BI237" s="131" t="s">
        <v>27</v>
      </c>
      <c r="BJ237" s="123">
        <f>B237/B250</f>
        <v>3.6628305409173618E-2</v>
      </c>
      <c r="BK237" s="124">
        <f t="shared" ref="BK237" si="3282">C237/C250</f>
        <v>4.7227118908915115E-2</v>
      </c>
      <c r="BL237" s="125">
        <f t="shared" ref="BL237" si="3283">D237/D250</f>
        <v>3.8530635400907717E-2</v>
      </c>
      <c r="BM237" s="126">
        <f t="shared" ref="BM237" si="3284">E237/E250</f>
        <v>4.0300222426024906E-2</v>
      </c>
      <c r="BN237" s="123">
        <f t="shared" ref="BN237" si="3285">F237/F250</f>
        <v>3.7396937573616021E-2</v>
      </c>
      <c r="BO237" s="124">
        <f t="shared" ref="BO237" si="3286">G237/G250</f>
        <v>3.8927098581005654E-2</v>
      </c>
      <c r="BP237" s="125">
        <f t="shared" ref="BP237" si="3287">H237/H250</f>
        <v>4.2137909645404738E-2</v>
      </c>
      <c r="BQ237" s="126">
        <f t="shared" ref="BQ237" si="3288">I237/I250</f>
        <v>4.2643154058854764E-2</v>
      </c>
      <c r="BR237" s="123">
        <f t="shared" ref="BR237" si="3289">J237/J250</f>
        <v>5.3231505756297731E-2</v>
      </c>
      <c r="BS237" s="124">
        <f t="shared" ref="BS237" si="3290">K237/K250</f>
        <v>3.9368411669006696E-2</v>
      </c>
      <c r="BT237" s="125">
        <f t="shared" ref="BT237" si="3291">L237/L250</f>
        <v>4.0868538441353977E-2</v>
      </c>
      <c r="BU237" s="123">
        <f t="shared" ref="BU237" si="3292">M237/M250</f>
        <v>3.7943552018283956E-2</v>
      </c>
      <c r="BV237" s="127">
        <f t="shared" ref="BV237" si="3293">N237/N250</f>
        <v>4.3299889465181533E-2</v>
      </c>
      <c r="BW237" s="128">
        <f t="shared" ref="BW237" si="3294">O237/O250</f>
        <v>3.9154781159633389E-2</v>
      </c>
      <c r="BX237" s="123">
        <f t="shared" ref="BX237" si="3295">P237/P250</f>
        <v>4.6711215932914045E-2</v>
      </c>
      <c r="BY237" s="124">
        <f t="shared" ref="BY237" si="3296">Q237/Q250</f>
        <v>3.875464518767447E-2</v>
      </c>
      <c r="BZ237" s="125">
        <f t="shared" ref="BZ237" si="3297">R237/R250</f>
        <v>3.8843821811235087E-2</v>
      </c>
      <c r="CA237" s="126">
        <f t="shared" ref="CA237" si="3298">S237/S250</f>
        <v>4.2697169054972034E-2</v>
      </c>
      <c r="CB237" s="123">
        <f t="shared" ref="CB237" si="3299">T237/T250</f>
        <v>4.3520566121185315E-2</v>
      </c>
      <c r="CC237" s="124">
        <f t="shared" ref="CC237" si="3300">U237/U250</f>
        <v>3.0355970983132606E-2</v>
      </c>
      <c r="CD237" s="125">
        <f t="shared" ref="CD237" si="3301">V237/V250</f>
        <v>3.7222303957628364E-2</v>
      </c>
      <c r="CE237" s="126">
        <f t="shared" ref="CE237" si="3302">W237/W250</f>
        <v>3.9878729056988513E-2</v>
      </c>
      <c r="CF237" s="123">
        <f t="shared" ref="CF237" si="3303">X237/X250</f>
        <v>4.0529276932694314E-2</v>
      </c>
      <c r="CG237" s="124">
        <f t="shared" ref="CG237" si="3304">Y237/Y250</f>
        <v>3.6479931264506354E-2</v>
      </c>
      <c r="CH237" s="125">
        <f t="shared" ref="CH237" si="3305">Z237/Z250</f>
        <v>4.6192426648833905E-2</v>
      </c>
      <c r="CI237" s="123">
        <f t="shared" ref="CI237" si="3306">AA237/AA250</f>
        <v>4.9172550892638153E-2</v>
      </c>
      <c r="CJ237" s="129">
        <f t="shared" ref="CJ237" si="3307">AB237/AB250</f>
        <v>4.1495728586438171E-2</v>
      </c>
      <c r="CK237" s="130">
        <f t="shared" ref="CK237" si="3308">AC237/AC250</f>
        <v>4.1762694475292211E-2</v>
      </c>
    </row>
    <row r="238" spans="1:89" ht="13.8" thickTop="1" x14ac:dyDescent="0.25">
      <c r="A238" s="139" t="s">
        <v>28</v>
      </c>
      <c r="B238" s="194">
        <v>1413</v>
      </c>
      <c r="C238" s="188">
        <v>2263.8000000000002</v>
      </c>
      <c r="D238" s="189">
        <v>865</v>
      </c>
      <c r="E238" s="190">
        <v>910.3</v>
      </c>
      <c r="F238" s="187">
        <v>1096</v>
      </c>
      <c r="G238" s="191">
        <v>1487.5</v>
      </c>
      <c r="H238" s="189">
        <v>2331</v>
      </c>
      <c r="I238" s="190">
        <v>2946.1</v>
      </c>
      <c r="J238" s="187">
        <v>551</v>
      </c>
      <c r="K238" s="188">
        <v>256.10000000000002</v>
      </c>
      <c r="L238" s="189">
        <v>1986</v>
      </c>
      <c r="M238" s="187">
        <v>1034.4000000000001</v>
      </c>
      <c r="N238" s="192">
        <v>2412</v>
      </c>
      <c r="O238" s="195">
        <v>1926.7</v>
      </c>
      <c r="P238" s="187">
        <v>1662</v>
      </c>
      <c r="Q238" s="188">
        <v>1106.4000000000001</v>
      </c>
      <c r="R238" s="189">
        <v>1614</v>
      </c>
      <c r="S238" s="190">
        <v>1730.7</v>
      </c>
      <c r="T238" s="187">
        <v>677</v>
      </c>
      <c r="U238" s="191">
        <v>289.10000000000002</v>
      </c>
      <c r="V238" s="189">
        <v>2049</v>
      </c>
      <c r="W238" s="196">
        <v>1565.5</v>
      </c>
      <c r="X238" s="187">
        <v>1676</v>
      </c>
      <c r="Y238" s="191">
        <v>547.20000000000005</v>
      </c>
      <c r="Z238" s="189">
        <v>2943</v>
      </c>
      <c r="AA238" s="187">
        <v>3482.3</v>
      </c>
      <c r="AB238" s="162">
        <f t="shared" si="2975"/>
        <v>21275</v>
      </c>
      <c r="AC238" s="165">
        <f t="shared" si="3006"/>
        <v>19546.100000000002</v>
      </c>
      <c r="BI238" s="139" t="s">
        <v>28</v>
      </c>
      <c r="BJ238" s="123">
        <f>B238/B250</f>
        <v>3.339083583429827E-2</v>
      </c>
      <c r="BK238" s="124">
        <f t="shared" ref="BK238" si="3309">C238/C250</f>
        <v>5.5272063168072191E-2</v>
      </c>
      <c r="BL238" s="125">
        <f t="shared" ref="BL238" si="3310">D238/D250</f>
        <v>4.0894478063540088E-2</v>
      </c>
      <c r="BM238" s="126">
        <f t="shared" ref="BM238" si="3311">E238/E250</f>
        <v>4.7979718119814892E-2</v>
      </c>
      <c r="BN238" s="123">
        <f t="shared" ref="BN238" si="3312">F238/F250</f>
        <v>3.5859180735505827E-2</v>
      </c>
      <c r="BO238" s="124">
        <f t="shared" ref="BO238" si="3313">G238/G250</f>
        <v>4.9711589233555897E-2</v>
      </c>
      <c r="BP238" s="125">
        <f t="shared" ref="BP238" si="3314">H238/H250</f>
        <v>4.8196009511010031E-2</v>
      </c>
      <c r="BQ238" s="126">
        <f t="shared" ref="BQ238" si="3315">I238/I250</f>
        <v>5.3948982768408135E-2</v>
      </c>
      <c r="BR238" s="123">
        <f t="shared" ref="BR238" si="3316">J238/J250</f>
        <v>6.2806337626809525E-2</v>
      </c>
      <c r="BS238" s="124">
        <f t="shared" ref="BS238" si="3317">K238/K250</f>
        <v>2.8537362661852861E-2</v>
      </c>
      <c r="BT238" s="125">
        <f t="shared" ref="BT238" si="3318">L238/L250</f>
        <v>6.5140383101548155E-2</v>
      </c>
      <c r="BU238" s="123">
        <f t="shared" ref="BU238" si="3319">M238/M250</f>
        <v>3.2121131195443915E-2</v>
      </c>
      <c r="BV238" s="127">
        <f t="shared" ref="BV238" si="3320">N238/N250</f>
        <v>5.1271150412379903E-2</v>
      </c>
      <c r="BW238" s="128">
        <f t="shared" ref="BW238" si="3321">O238/O250</f>
        <v>3.9346746393504224E-2</v>
      </c>
      <c r="BX238" s="123">
        <f t="shared" ref="BX238" si="3322">P238/P250</f>
        <v>5.4441823899371071E-2</v>
      </c>
      <c r="BY238" s="124">
        <f t="shared" ref="BY238" si="3323">Q238/Q250</f>
        <v>3.9344961860564361E-2</v>
      </c>
      <c r="BZ238" s="125">
        <f t="shared" ref="BZ238" si="3324">R238/R250</f>
        <v>4.4685622525540578E-2</v>
      </c>
      <c r="CA238" s="126">
        <f t="shared" ref="CA238" si="3325">S238/S250</f>
        <v>5.0092184438340633E-2</v>
      </c>
      <c r="CB238" s="123">
        <f t="shared" ref="CB238" si="3326">T238/T250</f>
        <v>5.9885006634232643E-2</v>
      </c>
      <c r="CC238" s="124">
        <f t="shared" ref="CC238" si="3327">U238/U250</f>
        <v>2.5638069562441239E-2</v>
      </c>
      <c r="CD238" s="125">
        <f t="shared" ref="CD238" si="3328">V238/V250</f>
        <v>6.0291304987494486E-2</v>
      </c>
      <c r="CE238" s="126">
        <f t="shared" ref="CE238" si="3329">W238/W250</f>
        <v>3.8368969540111562E-2</v>
      </c>
      <c r="CF238" s="123">
        <f t="shared" ref="CF238" si="3330">X238/X250</f>
        <v>5.8206570813363896E-2</v>
      </c>
      <c r="CG238" s="124">
        <f t="shared" ref="CG238" si="3331">Y238/Y250</f>
        <v>3.2649359483051817E-2</v>
      </c>
      <c r="CH238" s="125">
        <f t="shared" ref="CH238" si="3332">Z238/Z250</f>
        <v>4.920170525787846E-2</v>
      </c>
      <c r="CI238" s="123">
        <f t="shared" ref="CI238" si="3333">AA238/AA250</f>
        <v>5.6190055120244747E-2</v>
      </c>
      <c r="CJ238" s="129">
        <f t="shared" ref="CJ238" si="3334">AB238/AB250</f>
        <v>4.9563307078176071E-2</v>
      </c>
      <c r="CK238" s="130">
        <f t="shared" ref="CK238" si="3335">AC238/AC250</f>
        <v>4.5659091429375E-2</v>
      </c>
    </row>
    <row r="239" spans="1:89" x14ac:dyDescent="0.25">
      <c r="A239" s="131" t="s">
        <v>29</v>
      </c>
      <c r="B239" s="197">
        <v>2026</v>
      </c>
      <c r="C239" s="181">
        <v>3322.1</v>
      </c>
      <c r="D239" s="182">
        <v>1395</v>
      </c>
      <c r="E239" s="183">
        <v>1088.4000000000001</v>
      </c>
      <c r="F239" s="180">
        <v>1568</v>
      </c>
      <c r="G239" s="184">
        <v>2168.9</v>
      </c>
      <c r="H239" s="182">
        <v>2645</v>
      </c>
      <c r="I239" s="183">
        <v>3846.5</v>
      </c>
      <c r="J239" s="180">
        <v>932</v>
      </c>
      <c r="K239" s="181">
        <v>323.10000000000002</v>
      </c>
      <c r="L239" s="182">
        <v>3064</v>
      </c>
      <c r="M239" s="180">
        <v>1059.3</v>
      </c>
      <c r="N239" s="185">
        <v>3308</v>
      </c>
      <c r="O239" s="198">
        <v>2201.8000000000002</v>
      </c>
      <c r="P239" s="180">
        <v>2304</v>
      </c>
      <c r="Q239" s="181">
        <v>1309.5</v>
      </c>
      <c r="R239" s="182">
        <v>2069</v>
      </c>
      <c r="S239" s="183">
        <v>2494.9</v>
      </c>
      <c r="T239" s="180">
        <v>1455</v>
      </c>
      <c r="U239" s="184">
        <v>315.10000000000002</v>
      </c>
      <c r="V239" s="182">
        <v>2670</v>
      </c>
      <c r="W239" s="199">
        <v>1815.7</v>
      </c>
      <c r="X239" s="180">
        <v>2269</v>
      </c>
      <c r="Y239" s="184">
        <v>699.3</v>
      </c>
      <c r="Z239" s="182">
        <v>3515</v>
      </c>
      <c r="AA239" s="180">
        <v>4359.3999999999996</v>
      </c>
      <c r="AB239" s="162">
        <f t="shared" si="2975"/>
        <v>29220</v>
      </c>
      <c r="AC239" s="165">
        <f t="shared" si="3006"/>
        <v>25004</v>
      </c>
      <c r="BI239" s="131" t="s">
        <v>29</v>
      </c>
      <c r="BJ239" s="123">
        <f>B239/B250</f>
        <v>4.7876739844506938E-2</v>
      </c>
      <c r="BK239" s="124">
        <f t="shared" ref="BK239" si="3336">C239/C250</f>
        <v>8.1111105685419474E-2</v>
      </c>
      <c r="BL239" s="125">
        <f t="shared" ref="BL239" si="3337">D239/D250</f>
        <v>6.5951210287443274E-2</v>
      </c>
      <c r="BM239" s="126">
        <f t="shared" ref="BM239" si="3338">E239/E250</f>
        <v>5.7366939691976863E-2</v>
      </c>
      <c r="BN239" s="123">
        <f t="shared" ref="BN239" si="3339">F239/F250</f>
        <v>5.1302185577803951E-2</v>
      </c>
      <c r="BO239" s="124">
        <f t="shared" ref="BO239" si="3340">G239/G250</f>
        <v>7.2483674546997917E-2</v>
      </c>
      <c r="BP239" s="125">
        <f t="shared" ref="BP239" si="3341">H239/H250</f>
        <v>5.4688307660498293E-2</v>
      </c>
      <c r="BQ239" s="126">
        <f t="shared" ref="BQ239" si="3342">I239/I250</f>
        <v>7.0437107436503138E-2</v>
      </c>
      <c r="BR239" s="123">
        <f t="shared" ref="BR239" si="3343">J239/J250</f>
        <v>0.10623503932520233</v>
      </c>
      <c r="BS239" s="124">
        <f t="shared" ref="BS239" si="3344">K239/K250</f>
        <v>3.6003209199705816E-2</v>
      </c>
      <c r="BT239" s="125">
        <f t="shared" ref="BT239" si="3345">L239/L250</f>
        <v>0.10049855680923642</v>
      </c>
      <c r="BU239" s="123">
        <f t="shared" ref="BU239" si="3346">M239/M250</f>
        <v>3.289434868071707E-2</v>
      </c>
      <c r="BV239" s="127">
        <f t="shared" ref="BV239" si="3347">N239/N250</f>
        <v>7.0317149902219198E-2</v>
      </c>
      <c r="BW239" s="128">
        <f t="shared" ref="BW239" si="3348">O239/O250</f>
        <v>4.4964792759234762E-2</v>
      </c>
      <c r="BX239" s="123">
        <f t="shared" ref="BX239" si="3349">P239/P250</f>
        <v>7.5471698113207544E-2</v>
      </c>
      <c r="BY239" s="124">
        <f t="shared" ref="BY239" si="3350">Q239/Q250</f>
        <v>4.6567450792126742E-2</v>
      </c>
      <c r="BZ239" s="125">
        <f t="shared" ref="BZ239" si="3351">R239/R250</f>
        <v>5.7282870511365207E-2</v>
      </c>
      <c r="CA239" s="126">
        <f t="shared" ref="CA239" si="3352">S239/S250</f>
        <v>7.2210660978341737E-2</v>
      </c>
      <c r="CB239" s="123">
        <f t="shared" ref="CB239" si="3353">T239/T250</f>
        <v>0.12870411322423705</v>
      </c>
      <c r="CC239" s="124">
        <f t="shared" ref="CC239" si="3354">U239/U250</f>
        <v>2.7943810858267849E-2</v>
      </c>
      <c r="CD239" s="125">
        <f t="shared" ref="CD239" si="3355">V239/V250</f>
        <v>7.8564072384875686E-2</v>
      </c>
      <c r="CE239" s="126">
        <f t="shared" ref="CE239" si="3356">W239/W250</f>
        <v>4.450114212327088E-2</v>
      </c>
      <c r="CF239" s="123">
        <f t="shared" ref="CF239" si="3357">X239/X250</f>
        <v>7.8801139126206843E-2</v>
      </c>
      <c r="CG239" s="124">
        <f t="shared" ref="CG239" si="3358">Y239/Y250</f>
        <v>4.1724592628834302E-2</v>
      </c>
      <c r="CH239" s="125">
        <f t="shared" ref="CH239" si="3359">Z239/Z250</f>
        <v>5.8764523948842261E-2</v>
      </c>
      <c r="CI239" s="123">
        <f t="shared" ref="CI239" si="3360">AA239/AA250</f>
        <v>7.0342855667574561E-2</v>
      </c>
      <c r="CJ239" s="129">
        <f t="shared" ref="CJ239" si="3361">AB239/AB250</f>
        <v>6.8072377571060147E-2</v>
      </c>
      <c r="CK239" s="130">
        <f t="shared" ref="CK239" si="3362">AC239/AC250</f>
        <v>5.8408578800890835E-2</v>
      </c>
    </row>
    <row r="240" spans="1:89" x14ac:dyDescent="0.25">
      <c r="A240" s="139" t="s">
        <v>30</v>
      </c>
      <c r="B240" s="280">
        <v>2297</v>
      </c>
      <c r="C240" s="267">
        <v>4695</v>
      </c>
      <c r="D240" s="268">
        <v>1788</v>
      </c>
      <c r="E240" s="269">
        <v>1667.4</v>
      </c>
      <c r="F240" s="266">
        <v>1696</v>
      </c>
      <c r="G240" s="270">
        <v>3508.7</v>
      </c>
      <c r="H240" s="268">
        <v>2997</v>
      </c>
      <c r="I240" s="269">
        <v>5932.3</v>
      </c>
      <c r="J240" s="266">
        <v>1446</v>
      </c>
      <c r="K240" s="267">
        <v>346.1</v>
      </c>
      <c r="L240" s="268">
        <v>4084</v>
      </c>
      <c r="M240" s="266">
        <v>1198.2</v>
      </c>
      <c r="N240" s="271">
        <v>3689</v>
      </c>
      <c r="O240" s="281">
        <v>2921.7</v>
      </c>
      <c r="P240" s="266">
        <v>2733</v>
      </c>
      <c r="Q240" s="267">
        <v>1906.5</v>
      </c>
      <c r="R240" s="268">
        <v>2726</v>
      </c>
      <c r="S240" s="269">
        <v>2740.8</v>
      </c>
      <c r="T240" s="266">
        <v>1810</v>
      </c>
      <c r="U240" s="270">
        <v>371.1</v>
      </c>
      <c r="V240" s="268">
        <v>4121</v>
      </c>
      <c r="W240" s="282">
        <v>2392.6</v>
      </c>
      <c r="X240" s="266">
        <v>2811</v>
      </c>
      <c r="Y240" s="270">
        <v>854.2</v>
      </c>
      <c r="Z240" s="268">
        <v>4205</v>
      </c>
      <c r="AA240" s="266">
        <v>5583.3</v>
      </c>
      <c r="AB240" s="286">
        <f t="shared" si="2975"/>
        <v>36403</v>
      </c>
      <c r="AC240" s="287">
        <f t="shared" si="3006"/>
        <v>34117.899999999994</v>
      </c>
      <c r="BI240" s="139" t="s">
        <v>30</v>
      </c>
      <c r="BJ240" s="123">
        <f>B240/B250</f>
        <v>5.4280785499917293E-2</v>
      </c>
      <c r="BK240" s="124">
        <f t="shared" ref="BK240" si="3363">C240/C250</f>
        <v>0.11463129983836864</v>
      </c>
      <c r="BL240" s="125">
        <f t="shared" ref="BL240" si="3364">D240/D250</f>
        <v>8.453101361573373E-2</v>
      </c>
      <c r="BM240" s="126">
        <f t="shared" ref="BM240" si="3365">E240/E250</f>
        <v>8.7884633629549999E-2</v>
      </c>
      <c r="BN240" s="123">
        <f t="shared" ref="BN240" si="3366">F240/F250</f>
        <v>5.5490119094359379E-2</v>
      </c>
      <c r="BO240" s="124">
        <f t="shared" ref="BO240" si="3367">G240/G250</f>
        <v>0.11725919539077484</v>
      </c>
      <c r="BP240" s="125">
        <f t="shared" ref="BP240" si="3368">H240/H250</f>
        <v>6.1966297942727178E-2</v>
      </c>
      <c r="BQ240" s="126">
        <f t="shared" ref="BQ240" si="3369">I240/I250</f>
        <v>0.10863227673094179</v>
      </c>
      <c r="BR240" s="123">
        <f t="shared" ref="BR240" si="3370">J240/J250</f>
        <v>0.16482389148523879</v>
      </c>
      <c r="BS240" s="124">
        <f t="shared" ref="BS240" si="3371">K240/K250</f>
        <v>3.8566111742550861E-2</v>
      </c>
      <c r="BT240" s="125">
        <f t="shared" ref="BT240" si="3372">L240/L250</f>
        <v>0.13395434269220677</v>
      </c>
      <c r="BU240" s="123">
        <f t="shared" ref="BU240" si="3373">M240/M250</f>
        <v>3.7207598026276975E-2</v>
      </c>
      <c r="BV240" s="127">
        <f t="shared" ref="BV240" si="3374">N240/N250</f>
        <v>7.8415951024572744E-2</v>
      </c>
      <c r="BW240" s="128">
        <f t="shared" ref="BW240" si="3375">O240/O250</f>
        <v>5.966647061706612E-2</v>
      </c>
      <c r="BX240" s="123">
        <f t="shared" ref="BX240" si="3376">P240/P250</f>
        <v>8.9524371069182387E-2</v>
      </c>
      <c r="BY240" s="124">
        <f t="shared" ref="BY240" si="3377">Q240/Q250</f>
        <v>6.7797514268949699E-2</v>
      </c>
      <c r="BZ240" s="125">
        <f t="shared" ref="BZ240" si="3378">R240/R250</f>
        <v>7.5472742877709789E-2</v>
      </c>
      <c r="CA240" s="126">
        <f t="shared" ref="CA240" si="3379">S240/S250</f>
        <v>7.9327820597795112E-2</v>
      </c>
      <c r="CB240" s="123">
        <f t="shared" ref="CB240" si="3380">T240/T250</f>
        <v>0.16010614772224679</v>
      </c>
      <c r="CC240" s="124">
        <f t="shared" ref="CC240" si="3381">U240/U250</f>
        <v>3.2910022880048233E-2</v>
      </c>
      <c r="CD240" s="125">
        <f t="shared" ref="CD240" si="3382">V240/V250</f>
        <v>0.12125937913785494</v>
      </c>
      <c r="CE240" s="126">
        <f t="shared" ref="CE240" si="3383">W240/W250</f>
        <v>5.8640432144152613E-2</v>
      </c>
      <c r="CF240" s="123">
        <f t="shared" ref="CF240" si="3384">X240/X250</f>
        <v>9.7624505105230255E-2</v>
      </c>
      <c r="CG240" s="124">
        <f t="shared" ref="CG240" si="3385">Y240/Y250</f>
        <v>5.0966891210568091E-2</v>
      </c>
      <c r="CH240" s="125">
        <f t="shared" ref="CH240" si="3386">Z240/Z250</f>
        <v>7.0300091950179722E-2</v>
      </c>
      <c r="CI240" s="123">
        <f t="shared" ref="CI240" si="3387">AA240/AA250</f>
        <v>9.0091587385596444E-2</v>
      </c>
      <c r="CJ240" s="129">
        <f t="shared" ref="CJ240" si="3388">AB240/AB250</f>
        <v>8.4806254644739995E-2</v>
      </c>
      <c r="CK240" s="130">
        <f t="shared" ref="CK240" si="3389">AC240/AC250</f>
        <v>7.9698370287590511E-2</v>
      </c>
    </row>
    <row r="241" spans="1:89" x14ac:dyDescent="0.25">
      <c r="A241" s="131" t="s">
        <v>31</v>
      </c>
      <c r="B241" s="283">
        <v>2293</v>
      </c>
      <c r="C241" s="274">
        <v>4917.5</v>
      </c>
      <c r="D241" s="275">
        <v>1381</v>
      </c>
      <c r="E241" s="276">
        <v>1477.5</v>
      </c>
      <c r="F241" s="273">
        <v>1596</v>
      </c>
      <c r="G241" s="277">
        <v>2959.9</v>
      </c>
      <c r="H241" s="275">
        <v>3267</v>
      </c>
      <c r="I241" s="276">
        <v>5725.8</v>
      </c>
      <c r="J241" s="273">
        <v>908</v>
      </c>
      <c r="K241" s="274">
        <v>285.10000000000002</v>
      </c>
      <c r="L241" s="275">
        <v>3927</v>
      </c>
      <c r="M241" s="273">
        <v>1188.3</v>
      </c>
      <c r="N241" s="278">
        <v>4053</v>
      </c>
      <c r="O241" s="284">
        <v>2855.9</v>
      </c>
      <c r="P241" s="273">
        <v>3074</v>
      </c>
      <c r="Q241" s="274">
        <v>2185.8000000000002</v>
      </c>
      <c r="R241" s="275">
        <v>2614</v>
      </c>
      <c r="S241" s="276">
        <v>3768.2</v>
      </c>
      <c r="T241" s="273">
        <v>1661</v>
      </c>
      <c r="U241" s="277">
        <v>370.1</v>
      </c>
      <c r="V241" s="275">
        <v>4189</v>
      </c>
      <c r="W241" s="285">
        <v>2548.6999999999998</v>
      </c>
      <c r="X241" s="273">
        <v>3102</v>
      </c>
      <c r="Y241" s="277">
        <v>990.3</v>
      </c>
      <c r="Z241" s="275">
        <v>3981</v>
      </c>
      <c r="AA241" s="273">
        <v>6808.8</v>
      </c>
      <c r="AB241" s="286">
        <f t="shared" si="2975"/>
        <v>36046</v>
      </c>
      <c r="AC241" s="287">
        <f t="shared" si="3006"/>
        <v>36081.9</v>
      </c>
      <c r="BI241" s="131" t="s">
        <v>31</v>
      </c>
      <c r="BJ241" s="123">
        <f>B241/B250</f>
        <v>5.4186260840796842E-2</v>
      </c>
      <c r="BK241" s="124">
        <f t="shared" ref="BK241" si="3390">C241/C250</f>
        <v>0.12006377357937759</v>
      </c>
      <c r="BL241" s="125">
        <f t="shared" ref="BL241" si="3391">D241/D250</f>
        <v>6.5289334341906202E-2</v>
      </c>
      <c r="BM241" s="126">
        <f t="shared" ref="BM241" si="3392">E241/E250</f>
        <v>7.7875462509092067E-2</v>
      </c>
      <c r="BN241" s="123">
        <f t="shared" ref="BN241" si="3393">F241/F250</f>
        <v>5.221829603455045E-2</v>
      </c>
      <c r="BO241" s="124">
        <f t="shared" ref="BO241" si="3394">G241/G250</f>
        <v>9.8918543174724108E-2</v>
      </c>
      <c r="BP241" s="125">
        <f t="shared" ref="BP241" si="3395">H241/H250</f>
        <v>6.7548847306936832E-2</v>
      </c>
      <c r="BQ241" s="126">
        <f t="shared" ref="BQ241" si="3396">I241/I250</f>
        <v>0.10485084876119322</v>
      </c>
      <c r="BR241" s="123">
        <f t="shared" ref="BR241" si="3397">J241/J250</f>
        <v>0.10349937307648467</v>
      </c>
      <c r="BS241" s="124">
        <f t="shared" ref="BS241" si="3398">K241/K250</f>
        <v>3.1768848476744438E-2</v>
      </c>
      <c r="BT241" s="125">
        <f t="shared" ref="BT241" si="3399">L241/L250</f>
        <v>0.12880477564943585</v>
      </c>
      <c r="BU241" s="123">
        <f t="shared" ref="BU241" si="3400">M241/M250</f>
        <v>3.6900174206831018E-2</v>
      </c>
      <c r="BV241" s="127">
        <f t="shared" ref="BV241" si="3401">N241/N250</f>
        <v>8.6153388317319959E-2</v>
      </c>
      <c r="BW241" s="128">
        <f t="shared" ref="BW241" si="3402">O241/O250</f>
        <v>5.832271397997027E-2</v>
      </c>
      <c r="BX241" s="123">
        <f t="shared" ref="BX241" si="3403">P241/P250</f>
        <v>0.10069444444444445</v>
      </c>
      <c r="BY241" s="124">
        <f t="shared" ref="BY241" si="3404">Q241/Q250</f>
        <v>7.7729770096548786E-2</v>
      </c>
      <c r="BZ241" s="125">
        <f t="shared" ref="BZ241" si="3405">R241/R250</f>
        <v>7.2371881835045268E-2</v>
      </c>
      <c r="CA241" s="126">
        <f t="shared" ref="CA241" si="3406">S241/S250</f>
        <v>0.1090641759984718</v>
      </c>
      <c r="CB241" s="123">
        <f t="shared" ref="CB241" si="3407">T241/T250</f>
        <v>0.14692613887660327</v>
      </c>
      <c r="CC241" s="124">
        <f t="shared" ref="CC241" si="3408">U241/U250</f>
        <v>3.2821340522516437E-2</v>
      </c>
      <c r="CD241" s="125">
        <f t="shared" ref="CD241" si="3409">V241/V250</f>
        <v>0.12326026188024128</v>
      </c>
      <c r="CE241" s="126">
        <f t="shared" ref="CE241" si="3410">W241/W250</f>
        <v>6.2466300010783987E-2</v>
      </c>
      <c r="CF241" s="123">
        <f t="shared" ref="CF241" si="3411">X241/X250</f>
        <v>0.10773077724525942</v>
      </c>
      <c r="CG241" s="124">
        <f t="shared" ref="CG241" si="3412">Y241/Y250</f>
        <v>5.9087464722343219E-2</v>
      </c>
      <c r="CH241" s="125">
        <f t="shared" ref="CH241" si="3413">Z241/Z250</f>
        <v>6.6555211903368716E-2</v>
      </c>
      <c r="CI241" s="123">
        <f t="shared" ref="CI241" si="3414">AA241/AA250</f>
        <v>0.10986613654846579</v>
      </c>
      <c r="CJ241" s="129">
        <f t="shared" ref="CJ241" si="3415">AB241/AB250</f>
        <v>8.3974569538892346E-2</v>
      </c>
      <c r="CK241" s="130">
        <f t="shared" ref="CK241" si="3416">AC241/AC250</f>
        <v>8.4286214183165217E-2</v>
      </c>
    </row>
    <row r="242" spans="1:89" x14ac:dyDescent="0.25">
      <c r="A242" s="139" t="s">
        <v>32</v>
      </c>
      <c r="B242" s="194">
        <v>2401</v>
      </c>
      <c r="C242" s="188">
        <v>4437.8</v>
      </c>
      <c r="D242" s="189">
        <v>994</v>
      </c>
      <c r="E242" s="190">
        <v>1955.3</v>
      </c>
      <c r="F242" s="187">
        <v>1151</v>
      </c>
      <c r="G242" s="191">
        <v>3340.5</v>
      </c>
      <c r="H242" s="189">
        <v>3023</v>
      </c>
      <c r="I242" s="190">
        <v>5846</v>
      </c>
      <c r="J242" s="187">
        <v>655</v>
      </c>
      <c r="K242" s="188">
        <v>290</v>
      </c>
      <c r="L242" s="189">
        <v>3013</v>
      </c>
      <c r="M242" s="187">
        <v>1214.2</v>
      </c>
      <c r="N242" s="192">
        <v>4377</v>
      </c>
      <c r="O242" s="195">
        <v>2977.5</v>
      </c>
      <c r="P242" s="187">
        <v>2065</v>
      </c>
      <c r="Q242" s="188">
        <v>2126.4</v>
      </c>
      <c r="R242" s="189">
        <v>2285</v>
      </c>
      <c r="S242" s="190">
        <v>3113.6</v>
      </c>
      <c r="T242" s="187">
        <v>1004</v>
      </c>
      <c r="U242" s="191">
        <v>404.1</v>
      </c>
      <c r="V242" s="189">
        <v>3923</v>
      </c>
      <c r="W242" s="196">
        <v>2257.4</v>
      </c>
      <c r="X242" s="187">
        <v>2362</v>
      </c>
      <c r="Y242" s="191">
        <v>945.2</v>
      </c>
      <c r="Z242" s="189">
        <v>3847</v>
      </c>
      <c r="AA242" s="187">
        <v>5532.9</v>
      </c>
      <c r="AB242" s="162">
        <f t="shared" si="2975"/>
        <v>31100</v>
      </c>
      <c r="AC242" s="165">
        <f t="shared" si="3006"/>
        <v>34440.9</v>
      </c>
      <c r="BI242" s="139" t="s">
        <v>32</v>
      </c>
      <c r="BJ242" s="123">
        <f>B242/B250</f>
        <v>5.6738426637048943E-2</v>
      </c>
      <c r="BK242" s="124">
        <f t="shared" ref="BK242" si="3417">C242/C250</f>
        <v>0.10835160434988549</v>
      </c>
      <c r="BL242" s="125">
        <f t="shared" ref="BL242" si="3418">D242/D250</f>
        <v>4.699319213313162E-2</v>
      </c>
      <c r="BM242" s="126">
        <f t="shared" ref="BM242" si="3419">E242/E250</f>
        <v>0.10305914845619472</v>
      </c>
      <c r="BN242" s="123">
        <f t="shared" ref="BN242" si="3420">F242/F250</f>
        <v>3.7658683418400736E-2</v>
      </c>
      <c r="BO242" s="124">
        <f t="shared" ref="BO242" si="3421">G242/G250</f>
        <v>0.11163802610735696</v>
      </c>
      <c r="BP242" s="125">
        <f t="shared" ref="BP242" si="3422">H242/H250</f>
        <v>6.2503876770391806E-2</v>
      </c>
      <c r="BQ242" s="126">
        <f t="shared" ref="BQ242" si="3423">I242/I250</f>
        <v>0.10705195114358439</v>
      </c>
      <c r="BR242" s="123">
        <f t="shared" ref="BR242" si="3424">J242/J250</f>
        <v>7.4660891371252702E-2</v>
      </c>
      <c r="BS242" s="124">
        <f t="shared" ref="BS242" si="3425">K242/K250</f>
        <v>3.231485814891577E-2</v>
      </c>
      <c r="BT242" s="125">
        <f t="shared" ref="BT242" si="3426">L242/L250</f>
        <v>9.8825767515087898E-2</v>
      </c>
      <c r="BU242" s="123">
        <f t="shared" ref="BU242" si="3427">M242/M250</f>
        <v>3.7704444603159325E-2</v>
      </c>
      <c r="BV242" s="127">
        <f t="shared" ref="BV242" si="3428">N242/N250</f>
        <v>9.3040557775699348E-2</v>
      </c>
      <c r="BW242" s="128">
        <f t="shared" ref="BW242" si="3429">O242/O250</f>
        <v>6.0806008920256831E-2</v>
      </c>
      <c r="BX242" s="123">
        <f t="shared" ref="BX242" si="3430">P242/P250</f>
        <v>6.7642819706498949E-2</v>
      </c>
      <c r="BY242" s="124">
        <f t="shared" ref="BY242" si="3431">Q242/Q250</f>
        <v>7.5617432122472933E-2</v>
      </c>
      <c r="BZ242" s="125">
        <f t="shared" ref="BZ242" si="3432">R242/R250</f>
        <v>6.3263102522218229E-2</v>
      </c>
      <c r="CA242" s="126">
        <f t="shared" ref="CA242" si="3433">S242/S250</f>
        <v>9.0117886096502786E-2</v>
      </c>
      <c r="CB242" s="123">
        <f t="shared" ref="CB242" si="3434">T242/T250</f>
        <v>8.8810260946483852E-2</v>
      </c>
      <c r="CC242" s="124">
        <f t="shared" ref="CC242" si="3435">U242/U250</f>
        <v>3.5836540678597387E-2</v>
      </c>
      <c r="CD242" s="125">
        <f t="shared" ref="CD242" si="3436">V242/V250</f>
        <v>0.11543327938796528</v>
      </c>
      <c r="CE242" s="126">
        <f t="shared" ref="CE242" si="3437">W242/W250</f>
        <v>5.5326804113604501E-2</v>
      </c>
      <c r="CF242" s="123">
        <f t="shared" ref="CF242" si="3438">X242/X250</f>
        <v>8.2030978676113073E-2</v>
      </c>
      <c r="CG242" s="124">
        <f t="shared" ref="CG242" si="3439">Y242/Y250</f>
        <v>5.6396517878984968E-2</v>
      </c>
      <c r="CH242" s="125">
        <f t="shared" ref="CH242" si="3440">Z242/Z250</f>
        <v>6.4314971161079995E-2</v>
      </c>
      <c r="CI242" s="123">
        <f t="shared" ref="CI242" si="3441">AA242/AA250</f>
        <v>8.9278337872900709E-2</v>
      </c>
      <c r="CJ242" s="129">
        <f t="shared" ref="CJ242" si="3442">AB242/AB250</f>
        <v>7.2452119865159856E-2</v>
      </c>
      <c r="CK242" s="130">
        <f t="shared" ref="CK242" si="3443">AC242/AC250</f>
        <v>8.0452888402799613E-2</v>
      </c>
    </row>
    <row r="243" spans="1:89" x14ac:dyDescent="0.25">
      <c r="A243" s="131" t="s">
        <v>33</v>
      </c>
      <c r="B243" s="197">
        <v>2205</v>
      </c>
      <c r="C243" s="181">
        <v>3011.4</v>
      </c>
      <c r="D243" s="182">
        <v>719</v>
      </c>
      <c r="E243" s="183">
        <v>1320.5</v>
      </c>
      <c r="F243" s="180">
        <v>1050</v>
      </c>
      <c r="G243" s="184">
        <v>2380.9</v>
      </c>
      <c r="H243" s="182">
        <v>2450</v>
      </c>
      <c r="I243" s="183">
        <v>4088.6</v>
      </c>
      <c r="J243" s="180">
        <v>482</v>
      </c>
      <c r="K243" s="181">
        <v>161.1</v>
      </c>
      <c r="L243" s="182">
        <v>2110</v>
      </c>
      <c r="M243" s="180">
        <v>1261.5999999999999</v>
      </c>
      <c r="N243" s="185">
        <v>3177</v>
      </c>
      <c r="O243" s="198">
        <v>2671.1</v>
      </c>
      <c r="P243" s="180">
        <v>1351</v>
      </c>
      <c r="Q243" s="181">
        <v>1808.8</v>
      </c>
      <c r="R243" s="182">
        <v>1624</v>
      </c>
      <c r="S243" s="183">
        <v>2209</v>
      </c>
      <c r="T243" s="180">
        <v>618</v>
      </c>
      <c r="U243" s="184">
        <v>407.2</v>
      </c>
      <c r="V243" s="182">
        <v>2801</v>
      </c>
      <c r="W243" s="199">
        <v>2103.9</v>
      </c>
      <c r="X243" s="180">
        <v>1271</v>
      </c>
      <c r="Y243" s="184">
        <v>718.3</v>
      </c>
      <c r="Z243" s="182">
        <v>2957</v>
      </c>
      <c r="AA243" s="180">
        <v>4025.6</v>
      </c>
      <c r="AB243" s="162">
        <f t="shared" si="2975"/>
        <v>22815</v>
      </c>
      <c r="AC243" s="165">
        <f t="shared" si="3006"/>
        <v>26168</v>
      </c>
      <c r="BI243" s="131" t="s">
        <v>33</v>
      </c>
      <c r="BJ243" s="123">
        <f>B243/B250</f>
        <v>5.2106718340146983E-2</v>
      </c>
      <c r="BK243" s="124">
        <f t="shared" ref="BK243" si="3444">C243/C250</f>
        <v>7.3525174937862273E-2</v>
      </c>
      <c r="BL243" s="125">
        <f t="shared" ref="BL243" si="3445">D243/D250</f>
        <v>3.3992057488653554E-2</v>
      </c>
      <c r="BM243" s="126">
        <f t="shared" ref="BM243" si="3446">E243/E250</f>
        <v>6.9600371061425428E-2</v>
      </c>
      <c r="BN243" s="123">
        <f t="shared" ref="BN243" si="3447">F243/F250</f>
        <v>3.4354142127993717E-2</v>
      </c>
      <c r="BO243" s="124">
        <f t="shared" ref="BO243" si="3448">G243/G250</f>
        <v>7.9568620373897975E-2</v>
      </c>
      <c r="BP243" s="125">
        <f t="shared" ref="BP243" si="3449">H243/H250</f>
        <v>5.0656466453013541E-2</v>
      </c>
      <c r="BQ243" s="126">
        <f t="shared" ref="BQ243" si="3450">I243/I250</f>
        <v>7.4870442601036452E-2</v>
      </c>
      <c r="BR243" s="123">
        <f t="shared" ref="BR243" si="3451">J243/J250</f>
        <v>5.4941297161746269E-2</v>
      </c>
      <c r="BS243" s="124">
        <f t="shared" ref="BS243" si="3452">K243/K250</f>
        <v>1.7951460854449416E-2</v>
      </c>
      <c r="BT243" s="125">
        <f t="shared" ref="BT243" si="3453">L243/L250</f>
        <v>6.9207557071634743E-2</v>
      </c>
      <c r="BU243" s="123">
        <f t="shared" ref="BU243" si="3454">M243/M250</f>
        <v>3.917635258717328E-2</v>
      </c>
      <c r="BV243" s="127">
        <f t="shared" ref="BV243" si="3455">N243/N250</f>
        <v>6.7532522744664564E-2</v>
      </c>
      <c r="BW243" s="128">
        <f t="shared" ref="BW243" si="3456">O243/O250</f>
        <v>5.4548759169403195E-2</v>
      </c>
      <c r="BX243" s="123">
        <f t="shared" ref="BX243" si="3457">P243/P250</f>
        <v>4.4254454926624741E-2</v>
      </c>
      <c r="BY243" s="124">
        <f t="shared" ref="BY243" si="3458">Q243/Q250</f>
        <v>6.4323180597784538E-2</v>
      </c>
      <c r="BZ243" s="125">
        <f t="shared" ref="BZ243" si="3459">R243/R250</f>
        <v>4.4962485118635619E-2</v>
      </c>
      <c r="CA243" s="126">
        <f t="shared" ref="CA243" si="3460">S243/S250</f>
        <v>6.3935769009241611E-2</v>
      </c>
      <c r="CB243" s="123">
        <f t="shared" ref="CB243" si="3461">T243/T250</f>
        <v>5.466607695709863E-2</v>
      </c>
      <c r="CC243" s="124">
        <f t="shared" ref="CC243" si="3462">U243/U250</f>
        <v>3.6111455986945942E-2</v>
      </c>
      <c r="CD243" s="125">
        <f t="shared" ref="CD243" si="3463">V243/V250</f>
        <v>8.241871413859056E-2</v>
      </c>
      <c r="CE243" s="126">
        <f t="shared" ref="CE243" si="3464">W243/W250</f>
        <v>5.1564659862945207E-2</v>
      </c>
      <c r="CF243" s="123">
        <f t="shared" ref="CF243" si="3465">X243/X250</f>
        <v>4.4141140515385147E-2</v>
      </c>
      <c r="CG243" s="124">
        <f t="shared" ref="CG243" si="3466">Y243/Y250</f>
        <v>4.2858250944218045E-2</v>
      </c>
      <c r="CH243" s="125">
        <f t="shared" ref="CH243" si="3467">Z243/Z250</f>
        <v>4.9435760260804144E-2</v>
      </c>
      <c r="CI243" s="123">
        <f t="shared" ref="CI243" si="3468">AA243/AA250</f>
        <v>6.4956691236268335E-2</v>
      </c>
      <c r="CJ243" s="129">
        <f t="shared" ref="CJ243" si="3469">AB243/AB250</f>
        <v>5.315096831908752E-2</v>
      </c>
      <c r="CK243" s="130">
        <f t="shared" ref="CK243" si="3470">AC243/AC250</f>
        <v>6.1127647178919831E-2</v>
      </c>
    </row>
    <row r="244" spans="1:89" x14ac:dyDescent="0.25">
      <c r="A244" s="139" t="s">
        <v>34</v>
      </c>
      <c r="B244" s="194">
        <v>926</v>
      </c>
      <c r="C244" s="188">
        <v>2011.2</v>
      </c>
      <c r="D244" s="189">
        <v>387</v>
      </c>
      <c r="E244" s="190">
        <v>977.6</v>
      </c>
      <c r="F244" s="187">
        <v>456</v>
      </c>
      <c r="G244" s="191">
        <v>1809</v>
      </c>
      <c r="H244" s="189">
        <v>1365</v>
      </c>
      <c r="I244" s="190">
        <v>2924.5</v>
      </c>
      <c r="J244" s="187">
        <v>420</v>
      </c>
      <c r="K244" s="188">
        <v>126.1</v>
      </c>
      <c r="L244" s="189">
        <v>1463</v>
      </c>
      <c r="M244" s="187">
        <v>768.5</v>
      </c>
      <c r="N244" s="192">
        <v>2595</v>
      </c>
      <c r="O244" s="195">
        <v>1784.2</v>
      </c>
      <c r="P244" s="187">
        <v>1053</v>
      </c>
      <c r="Q244" s="188">
        <v>1355.9</v>
      </c>
      <c r="R244" s="189">
        <v>1106</v>
      </c>
      <c r="S244" s="190">
        <v>1773.2</v>
      </c>
      <c r="T244" s="187">
        <v>329</v>
      </c>
      <c r="U244" s="191">
        <v>289.2</v>
      </c>
      <c r="V244" s="189">
        <v>2290</v>
      </c>
      <c r="W244" s="196">
        <v>1331.8</v>
      </c>
      <c r="X244" s="187">
        <v>671</v>
      </c>
      <c r="Y244" s="191">
        <v>501.3</v>
      </c>
      <c r="Z244" s="189">
        <v>2035</v>
      </c>
      <c r="AA244" s="187">
        <v>3016.5</v>
      </c>
      <c r="AB244" s="162">
        <f t="shared" si="2975"/>
        <v>15096</v>
      </c>
      <c r="AC244" s="165">
        <f t="shared" si="3006"/>
        <v>18669</v>
      </c>
      <c r="BI244" s="139" t="s">
        <v>34</v>
      </c>
      <c r="BJ244" s="123">
        <f>B244/B250</f>
        <v>2.1882458586383723E-2</v>
      </c>
      <c r="BK244" s="124">
        <f t="shared" ref="BK244" si="3471">C244/C250</f>
        <v>4.9104679496257089E-2</v>
      </c>
      <c r="BL244" s="125">
        <f t="shared" ref="BL244" si="3472">D244/D250</f>
        <v>1.8296142208774582E-2</v>
      </c>
      <c r="BM244" s="126">
        <f t="shared" ref="BM244" si="3473">E244/E250</f>
        <v>5.1526938848655432E-2</v>
      </c>
      <c r="BN244" s="123">
        <f t="shared" ref="BN244" si="3474">F244/F250</f>
        <v>1.49195131527287E-2</v>
      </c>
      <c r="BO244" s="124">
        <f t="shared" ref="BO244" si="3475">G244/G250</f>
        <v>6.0455976419161422E-2</v>
      </c>
      <c r="BP244" s="125">
        <f t="shared" ref="BP244" si="3476">H244/H250</f>
        <v>2.822288845239326E-2</v>
      </c>
      <c r="BQ244" s="126">
        <f t="shared" ref="BQ244" si="3477">I244/I250</f>
        <v>5.3553443571572448E-2</v>
      </c>
      <c r="BR244" s="123">
        <f t="shared" ref="BR244" si="3478">J244/J250</f>
        <v>4.7874159352558988E-2</v>
      </c>
      <c r="BS244" s="124">
        <f t="shared" ref="BS244" si="3479">K244/K250</f>
        <v>1.4051391767511306E-2</v>
      </c>
      <c r="BT244" s="125">
        <f t="shared" ref="BT244" si="3480">L244/L250</f>
        <v>4.7986092889005509E-2</v>
      </c>
      <c r="BU244" s="123">
        <f t="shared" ref="BU244" si="3481">M244/M250</f>
        <v>2.3864162145880365E-2</v>
      </c>
      <c r="BV244" s="127">
        <f t="shared" ref="BV244" si="3482">N244/N250</f>
        <v>5.5161125754612704E-2</v>
      </c>
      <c r="BW244" s="128">
        <f t="shared" ref="BW244" si="3483">O244/O250</f>
        <v>3.6436635135355916E-2</v>
      </c>
      <c r="BX244" s="123">
        <f t="shared" ref="BX244" si="3484">P244/P250</f>
        <v>3.449292452830189E-2</v>
      </c>
      <c r="BY244" s="124">
        <f t="shared" ref="BY244" si="3485">Q244/Q250</f>
        <v>4.8217492576590033E-2</v>
      </c>
      <c r="BZ244" s="125">
        <f t="shared" ref="BZ244" si="3486">R244/R250</f>
        <v>3.0621002796312191E-2</v>
      </c>
      <c r="CA244" s="126">
        <f t="shared" ref="CA244" si="3487">S244/S250</f>
        <v>5.13222750598403E-2</v>
      </c>
      <c r="CB244" s="123">
        <f t="shared" ref="CB244" si="3488">T244/T250</f>
        <v>2.910216718266254E-2</v>
      </c>
      <c r="CC244" s="124">
        <f t="shared" ref="CC244" si="3489">U244/U250</f>
        <v>2.5646937798194415E-2</v>
      </c>
      <c r="CD244" s="125">
        <f t="shared" ref="CD244" si="3490">V244/V250</f>
        <v>6.7382668824481393E-2</v>
      </c>
      <c r="CE244" s="126">
        <f t="shared" ref="CE244" si="3491">W244/W250</f>
        <v>3.264119682754428E-2</v>
      </c>
      <c r="CF244" s="123">
        <f t="shared" ref="CF244" si="3492">X244/X250</f>
        <v>2.3303465999861082E-2</v>
      </c>
      <c r="CG244" s="124">
        <f t="shared" ref="CG244" si="3493">Y244/Y250</f>
        <v>2.991067965799319E-2</v>
      </c>
      <c r="CH244" s="125">
        <f t="shared" ref="CH244" si="3494">Z244/Z250</f>
        <v>3.4021566496698151E-2</v>
      </c>
      <c r="CI244" s="123">
        <f t="shared" ref="CI244" si="3495">AA244/AA250</f>
        <v>4.8673951489021129E-2</v>
      </c>
      <c r="CJ244" s="129">
        <f t="shared" ref="CJ244" si="3496">AB244/AB250</f>
        <v>3.516839876155798E-2</v>
      </c>
      <c r="CK244" s="130">
        <f t="shared" ref="CK244" si="3497">AC244/AC250</f>
        <v>4.3610212671325831E-2</v>
      </c>
    </row>
    <row r="245" spans="1:89" x14ac:dyDescent="0.25">
      <c r="A245" s="131" t="s">
        <v>35</v>
      </c>
      <c r="B245" s="197">
        <v>0</v>
      </c>
      <c r="C245" s="181">
        <v>1126.4000000000001</v>
      </c>
      <c r="D245" s="182">
        <v>6</v>
      </c>
      <c r="E245" s="183">
        <v>603.20000000000005</v>
      </c>
      <c r="F245" s="180">
        <v>16</v>
      </c>
      <c r="G245" s="184">
        <v>909.4</v>
      </c>
      <c r="H245" s="182">
        <v>137</v>
      </c>
      <c r="I245" s="183">
        <v>1187.5</v>
      </c>
      <c r="J245" s="180">
        <v>82</v>
      </c>
      <c r="K245" s="181">
        <v>62</v>
      </c>
      <c r="L245" s="182">
        <v>770</v>
      </c>
      <c r="M245" s="180">
        <v>174.1</v>
      </c>
      <c r="N245" s="185">
        <v>545</v>
      </c>
      <c r="O245" s="198">
        <v>417.1</v>
      </c>
      <c r="P245" s="180">
        <v>197</v>
      </c>
      <c r="Q245" s="181">
        <v>308.10000000000002</v>
      </c>
      <c r="R245" s="182">
        <v>217</v>
      </c>
      <c r="S245" s="183">
        <v>213.1</v>
      </c>
      <c r="T245" s="180">
        <v>56</v>
      </c>
      <c r="U245" s="184">
        <v>12</v>
      </c>
      <c r="V245" s="182">
        <v>529</v>
      </c>
      <c r="W245" s="199">
        <v>81</v>
      </c>
      <c r="X245" s="180">
        <v>142</v>
      </c>
      <c r="Y245" s="184">
        <v>47</v>
      </c>
      <c r="Z245" s="182">
        <v>99</v>
      </c>
      <c r="AA245" s="180">
        <v>152.1</v>
      </c>
      <c r="AB245" s="162">
        <f t="shared" si="2975"/>
        <v>2796</v>
      </c>
      <c r="AC245" s="165">
        <f t="shared" si="3006"/>
        <v>5293.0000000000009</v>
      </c>
      <c r="BI245" s="131" t="s">
        <v>35</v>
      </c>
      <c r="BJ245" s="123">
        <f>B245/B250</f>
        <v>0</v>
      </c>
      <c r="BK245" s="124">
        <f t="shared" ref="BK245" si="3498">C245/C250</f>
        <v>2.750174571628082E-2</v>
      </c>
      <c r="BL245" s="125">
        <f t="shared" ref="BL245" si="3499">D245/D250</f>
        <v>2.8366111951588503E-4</v>
      </c>
      <c r="BM245" s="126">
        <f t="shared" ref="BM245" si="3500">E245/E250</f>
        <v>3.1793217587468246E-2</v>
      </c>
      <c r="BN245" s="123">
        <f t="shared" ref="BN245" si="3501">F245/F250</f>
        <v>5.2349168956942809E-4</v>
      </c>
      <c r="BO245" s="124">
        <f t="shared" ref="BO245" si="3502">G245/G250</f>
        <v>3.0391744032938307E-2</v>
      </c>
      <c r="BP245" s="125">
        <f t="shared" ref="BP245" si="3503">H245/H250</f>
        <v>2.832626899617492E-3</v>
      </c>
      <c r="BQ245" s="126">
        <f t="shared" ref="BQ245" si="3504">I245/I250</f>
        <v>2.1745499826036001E-2</v>
      </c>
      <c r="BR245" s="123">
        <f t="shared" ref="BR245" si="3505">J245/J250</f>
        <v>9.3468596831186596E-3</v>
      </c>
      <c r="BS245" s="124">
        <f t="shared" ref="BS245" si="3506">K245/K250</f>
        <v>6.9086938111475099E-3</v>
      </c>
      <c r="BT245" s="125">
        <f t="shared" ref="BT245" si="3507">L245/L250</f>
        <v>2.5255838362634481E-2</v>
      </c>
      <c r="BU245" s="123">
        <f t="shared" ref="BU245" si="3508">M245/M250</f>
        <v>5.4063118147010683E-3</v>
      </c>
      <c r="BV245" s="127">
        <f t="shared" ref="BV245" si="3509">N245/N250</f>
        <v>1.1584899243261627E-2</v>
      </c>
      <c r="BW245" s="128">
        <f t="shared" ref="BW245" si="3510">O245/O250</f>
        <v>8.5179467071835845E-3</v>
      </c>
      <c r="BX245" s="123">
        <f t="shared" ref="BX245" si="3511">P245/P250</f>
        <v>6.4530922431865825E-3</v>
      </c>
      <c r="BY245" s="124">
        <f t="shared" ref="BY245" si="3512">Q245/Q250</f>
        <v>1.0956419693817679E-2</v>
      </c>
      <c r="BZ245" s="125">
        <f t="shared" ref="BZ245" si="3513">R245/R250</f>
        <v>6.0079182701625183E-3</v>
      </c>
      <c r="CA245" s="126">
        <f t="shared" ref="CA245" si="3514">S245/S250</f>
        <v>6.1678190927430447E-3</v>
      </c>
      <c r="CB245" s="123">
        <f t="shared" ref="CB245" si="3515">T245/T250</f>
        <v>4.9535603715170282E-3</v>
      </c>
      <c r="CC245" s="124">
        <f t="shared" ref="CC245" si="3516">U245/U250</f>
        <v>1.0641882903815111E-3</v>
      </c>
      <c r="CD245" s="125">
        <f t="shared" ref="CD245" si="3517">V245/V250</f>
        <v>1.5565690745917316E-2</v>
      </c>
      <c r="CE245" s="126">
        <f t="shared" ref="CE245" si="3518">W245/W250</f>
        <v>1.9852357283609303E-3</v>
      </c>
      <c r="CF245" s="123">
        <f t="shared" ref="CF245" si="3519">X245/X250</f>
        <v>4.9315829686740293E-3</v>
      </c>
      <c r="CG245" s="124">
        <f t="shared" ref="CG245" si="3520">Y245/Y250</f>
        <v>2.8043126748966288E-3</v>
      </c>
      <c r="CH245" s="125">
        <f t="shared" ref="CH245" si="3521">Z245/Z250</f>
        <v>1.6551032349745047E-3</v>
      </c>
      <c r="CI245" s="123">
        <f t="shared" ref="CI245" si="3522">AA245/AA250</f>
        <v>2.4542708508138947E-3</v>
      </c>
      <c r="CJ245" s="129">
        <f t="shared" ref="CJ245" si="3523">AB245/AB250</f>
        <v>6.513701837395078E-3</v>
      </c>
      <c r="CK245" s="130">
        <f t="shared" ref="CK245" si="3524">AC245/AC250</f>
        <v>1.2364286017961737E-2</v>
      </c>
    </row>
    <row r="246" spans="1:89" x14ac:dyDescent="0.25">
      <c r="A246" s="139" t="s">
        <v>36</v>
      </c>
      <c r="B246" s="194">
        <v>0</v>
      </c>
      <c r="C246" s="188">
        <v>0</v>
      </c>
      <c r="D246" s="189">
        <v>0</v>
      </c>
      <c r="E246" s="190">
        <v>0</v>
      </c>
      <c r="F246" s="187">
        <v>0</v>
      </c>
      <c r="G246" s="191">
        <v>0</v>
      </c>
      <c r="H246" s="189">
        <v>0</v>
      </c>
      <c r="I246" s="190">
        <v>0</v>
      </c>
      <c r="J246" s="187">
        <v>0</v>
      </c>
      <c r="K246" s="191">
        <v>0</v>
      </c>
      <c r="L246" s="189">
        <v>0</v>
      </c>
      <c r="M246" s="187">
        <v>0</v>
      </c>
      <c r="N246" s="192">
        <v>0</v>
      </c>
      <c r="O246" s="195">
        <v>0</v>
      </c>
      <c r="P246" s="187">
        <v>0</v>
      </c>
      <c r="Q246" s="191">
        <v>0</v>
      </c>
      <c r="R246" s="189">
        <v>0</v>
      </c>
      <c r="S246" s="190">
        <v>0</v>
      </c>
      <c r="T246" s="187">
        <v>0</v>
      </c>
      <c r="U246" s="191">
        <v>0</v>
      </c>
      <c r="V246" s="189">
        <v>0</v>
      </c>
      <c r="W246" s="190">
        <v>0</v>
      </c>
      <c r="X246" s="187">
        <v>0</v>
      </c>
      <c r="Y246" s="191">
        <v>0</v>
      </c>
      <c r="Z246" s="189">
        <v>0</v>
      </c>
      <c r="AA246" s="187">
        <v>0</v>
      </c>
      <c r="AB246" s="162">
        <f t="shared" si="2975"/>
        <v>0</v>
      </c>
      <c r="AC246" s="165">
        <f t="shared" si="3006"/>
        <v>0</v>
      </c>
      <c r="BI246" s="139" t="s">
        <v>36</v>
      </c>
      <c r="BJ246" s="123">
        <f>B246/B250</f>
        <v>0</v>
      </c>
      <c r="BK246" s="124">
        <f t="shared" ref="BK246" si="3525">C246/C250</f>
        <v>0</v>
      </c>
      <c r="BL246" s="125">
        <f t="shared" ref="BL246" si="3526">D246/D250</f>
        <v>0</v>
      </c>
      <c r="BM246" s="126">
        <f t="shared" ref="BM246" si="3527">E246/E250</f>
        <v>0</v>
      </c>
      <c r="BN246" s="123">
        <f t="shared" ref="BN246" si="3528">F246/F250</f>
        <v>0</v>
      </c>
      <c r="BO246" s="124">
        <f t="shared" ref="BO246" si="3529">G246/G250</f>
        <v>0</v>
      </c>
      <c r="BP246" s="125">
        <f t="shared" ref="BP246" si="3530">H246/H250</f>
        <v>0</v>
      </c>
      <c r="BQ246" s="126">
        <f t="shared" ref="BQ246" si="3531">I246/I250</f>
        <v>0</v>
      </c>
      <c r="BR246" s="123">
        <f t="shared" ref="BR246" si="3532">J246/J250</f>
        <v>0</v>
      </c>
      <c r="BS246" s="124">
        <f t="shared" ref="BS246" si="3533">K246/K250</f>
        <v>0</v>
      </c>
      <c r="BT246" s="125">
        <f t="shared" ref="BT246" si="3534">L246/L250</f>
        <v>0</v>
      </c>
      <c r="BU246" s="123">
        <f t="shared" ref="BU246" si="3535">M246/M250</f>
        <v>0</v>
      </c>
      <c r="BV246" s="127">
        <f t="shared" ref="BV246" si="3536">N246/N250</f>
        <v>0</v>
      </c>
      <c r="BW246" s="128">
        <f t="shared" ref="BW246" si="3537">O246/O250</f>
        <v>0</v>
      </c>
      <c r="BX246" s="123">
        <f t="shared" ref="BX246" si="3538">P246/P250</f>
        <v>0</v>
      </c>
      <c r="BY246" s="124">
        <f t="shared" ref="BY246" si="3539">Q246/Q250</f>
        <v>0</v>
      </c>
      <c r="BZ246" s="125">
        <f t="shared" ref="BZ246" si="3540">R246/R250</f>
        <v>0</v>
      </c>
      <c r="CA246" s="126">
        <f t="shared" ref="CA246" si="3541">S246/S250</f>
        <v>0</v>
      </c>
      <c r="CB246" s="123">
        <f t="shared" ref="CB246" si="3542">T246/T250</f>
        <v>0</v>
      </c>
      <c r="CC246" s="124">
        <f t="shared" ref="CC246" si="3543">U246/U250</f>
        <v>0</v>
      </c>
      <c r="CD246" s="125">
        <f t="shared" ref="CD246" si="3544">V246/V250</f>
        <v>0</v>
      </c>
      <c r="CE246" s="126">
        <f t="shared" ref="CE246" si="3545">W246/W250</f>
        <v>0</v>
      </c>
      <c r="CF246" s="123">
        <f t="shared" ref="CF246" si="3546">X246/X250</f>
        <v>0</v>
      </c>
      <c r="CG246" s="124">
        <f t="shared" ref="CG246" si="3547">Y246/Y250</f>
        <v>0</v>
      </c>
      <c r="CH246" s="125">
        <f t="shared" ref="CH246" si="3548">Z246/Z250</f>
        <v>0</v>
      </c>
      <c r="CI246" s="123">
        <f t="shared" ref="CI246" si="3549">AA246/AA250</f>
        <v>0</v>
      </c>
      <c r="CJ246" s="129">
        <f t="shared" ref="CJ246" si="3550">AB246/AB250</f>
        <v>0</v>
      </c>
      <c r="CK246" s="130">
        <f t="shared" ref="CK246" si="3551">AC246/AC250</f>
        <v>0</v>
      </c>
    </row>
    <row r="247" spans="1:89" x14ac:dyDescent="0.25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2">
        <f t="shared" si="2975"/>
        <v>0</v>
      </c>
      <c r="AC247" s="165">
        <f t="shared" si="3006"/>
        <v>0</v>
      </c>
      <c r="BI247" s="131" t="s">
        <v>37</v>
      </c>
      <c r="BJ247" s="123">
        <f>B247/B250</f>
        <v>0</v>
      </c>
      <c r="BK247" s="124">
        <f t="shared" ref="BK247" si="3552">C247/C250</f>
        <v>0</v>
      </c>
      <c r="BL247" s="125">
        <f t="shared" ref="BL247" si="3553">D247/D250</f>
        <v>0</v>
      </c>
      <c r="BM247" s="126">
        <f t="shared" ref="BM247" si="3554">E247/E250</f>
        <v>0</v>
      </c>
      <c r="BN247" s="123">
        <f t="shared" ref="BN247" si="3555">F247/F250</f>
        <v>0</v>
      </c>
      <c r="BO247" s="124">
        <f t="shared" ref="BO247" si="3556">G247/G250</f>
        <v>0</v>
      </c>
      <c r="BP247" s="125">
        <f t="shared" ref="BP247" si="3557">H247/H250</f>
        <v>0</v>
      </c>
      <c r="BQ247" s="126">
        <f t="shared" ref="BQ247" si="3558">I247/I250</f>
        <v>0</v>
      </c>
      <c r="BR247" s="123">
        <f t="shared" ref="BR247" si="3559">J247/J250</f>
        <v>0</v>
      </c>
      <c r="BS247" s="124">
        <f t="shared" ref="BS247" si="3560">K247/K250</f>
        <v>0</v>
      </c>
      <c r="BT247" s="125">
        <f t="shared" ref="BT247" si="3561">L247/L250</f>
        <v>0</v>
      </c>
      <c r="BU247" s="123">
        <f t="shared" ref="BU247" si="3562">M247/M250</f>
        <v>0</v>
      </c>
      <c r="BV247" s="127">
        <f t="shared" ref="BV247" si="3563">N247/N250</f>
        <v>0</v>
      </c>
      <c r="BW247" s="128">
        <f t="shared" ref="BW247" si="3564">O247/O250</f>
        <v>0</v>
      </c>
      <c r="BX247" s="123">
        <f t="shared" ref="BX247" si="3565">P247/P250</f>
        <v>0</v>
      </c>
      <c r="BY247" s="124">
        <f t="shared" ref="BY247" si="3566">Q247/Q250</f>
        <v>0</v>
      </c>
      <c r="BZ247" s="125">
        <f t="shared" ref="BZ247" si="3567">R247/R250</f>
        <v>0</v>
      </c>
      <c r="CA247" s="126">
        <f t="shared" ref="CA247" si="3568">S247/S250</f>
        <v>0</v>
      </c>
      <c r="CB247" s="123">
        <f t="shared" ref="CB247" si="3569">T247/T250</f>
        <v>0</v>
      </c>
      <c r="CC247" s="124">
        <f t="shared" ref="CC247" si="3570">U247/U250</f>
        <v>0</v>
      </c>
      <c r="CD247" s="125">
        <f t="shared" ref="CD247" si="3571">V247/V250</f>
        <v>0</v>
      </c>
      <c r="CE247" s="126">
        <f t="shared" ref="CE247" si="3572">W247/W250</f>
        <v>0</v>
      </c>
      <c r="CF247" s="123">
        <f t="shared" ref="CF247" si="3573">X247/X250</f>
        <v>0</v>
      </c>
      <c r="CG247" s="124">
        <f t="shared" ref="CG247" si="3574">Y247/Y250</f>
        <v>0</v>
      </c>
      <c r="CH247" s="125">
        <f t="shared" ref="CH247" si="3575">Z247/Z250</f>
        <v>0</v>
      </c>
      <c r="CI247" s="123">
        <f t="shared" ref="CI247" si="3576">AA247/AA250</f>
        <v>0</v>
      </c>
      <c r="CJ247" s="129">
        <f t="shared" ref="CJ247" si="3577">AB247/AB250</f>
        <v>0</v>
      </c>
      <c r="CK247" s="130">
        <f t="shared" ref="CK247" si="3578">AC247/AC250</f>
        <v>0</v>
      </c>
    </row>
    <row r="248" spans="1:89" x14ac:dyDescent="0.25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2">
        <f t="shared" si="2975"/>
        <v>0</v>
      </c>
      <c r="AC248" s="165">
        <f t="shared" si="3006"/>
        <v>0</v>
      </c>
      <c r="BI248" s="139" t="s">
        <v>38</v>
      </c>
      <c r="BJ248" s="123">
        <f>B248/B250</f>
        <v>0</v>
      </c>
      <c r="BK248" s="124">
        <f t="shared" ref="BK248" si="3579">C248/C250</f>
        <v>0</v>
      </c>
      <c r="BL248" s="125">
        <f t="shared" ref="BL248" si="3580">D248/D250</f>
        <v>0</v>
      </c>
      <c r="BM248" s="126">
        <f t="shared" ref="BM248" si="3581">E248/E250</f>
        <v>0</v>
      </c>
      <c r="BN248" s="123">
        <f t="shared" ref="BN248" si="3582">F248/F250</f>
        <v>0</v>
      </c>
      <c r="BO248" s="124">
        <f t="shared" ref="BO248" si="3583">G248/G250</f>
        <v>0</v>
      </c>
      <c r="BP248" s="125">
        <f t="shared" ref="BP248" si="3584">H248/H250</f>
        <v>0</v>
      </c>
      <c r="BQ248" s="126">
        <f t="shared" ref="BQ248" si="3585">I248/I250</f>
        <v>0</v>
      </c>
      <c r="BR248" s="123">
        <f t="shared" ref="BR248" si="3586">J248/J250</f>
        <v>0</v>
      </c>
      <c r="BS248" s="124">
        <f t="shared" ref="BS248" si="3587">K248/K250</f>
        <v>0</v>
      </c>
      <c r="BT248" s="125">
        <f t="shared" ref="BT248" si="3588">L248/L250</f>
        <v>0</v>
      </c>
      <c r="BU248" s="123">
        <f t="shared" ref="BU248" si="3589">M248/M250</f>
        <v>0</v>
      </c>
      <c r="BV248" s="127">
        <f t="shared" ref="BV248" si="3590">N248/N250</f>
        <v>0</v>
      </c>
      <c r="BW248" s="128">
        <f t="shared" ref="BW248" si="3591">O248/O250</f>
        <v>0</v>
      </c>
      <c r="BX248" s="123">
        <f t="shared" ref="BX248" si="3592">P248/P250</f>
        <v>0</v>
      </c>
      <c r="BY248" s="124">
        <f t="shared" ref="BY248" si="3593">Q248/Q250</f>
        <v>0</v>
      </c>
      <c r="BZ248" s="125">
        <f t="shared" ref="BZ248" si="3594">R248/R250</f>
        <v>0</v>
      </c>
      <c r="CA248" s="126">
        <f t="shared" ref="CA248" si="3595">S248/S250</f>
        <v>0</v>
      </c>
      <c r="CB248" s="123">
        <f t="shared" ref="CB248" si="3596">T248/T250</f>
        <v>0</v>
      </c>
      <c r="CC248" s="124">
        <f t="shared" ref="CC248" si="3597">U248/U250</f>
        <v>0</v>
      </c>
      <c r="CD248" s="125">
        <f t="shared" ref="CD248" si="3598">V248/V250</f>
        <v>0</v>
      </c>
      <c r="CE248" s="126">
        <f t="shared" ref="CE248" si="3599">W248/W250</f>
        <v>0</v>
      </c>
      <c r="CF248" s="123">
        <f t="shared" ref="CF248" si="3600">X248/X250</f>
        <v>0</v>
      </c>
      <c r="CG248" s="124">
        <f t="shared" ref="CG248" si="3601">Y248/Y250</f>
        <v>0</v>
      </c>
      <c r="CH248" s="125">
        <f t="shared" ref="CH248" si="3602">Z248/Z250</f>
        <v>0</v>
      </c>
      <c r="CI248" s="123">
        <f t="shared" ref="CI248" si="3603">AA248/AA250</f>
        <v>0</v>
      </c>
      <c r="CJ248" s="129">
        <f t="shared" ref="CJ248" si="3604">AB248/AB250</f>
        <v>0</v>
      </c>
      <c r="CK248" s="130">
        <f t="shared" ref="CK248" si="3605">AC248/AC250</f>
        <v>0</v>
      </c>
    </row>
    <row r="249" spans="1:89" ht="13.8" thickBot="1" x14ac:dyDescent="0.3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2">
        <f t="shared" si="2975"/>
        <v>0</v>
      </c>
      <c r="AC249" s="165">
        <f t="shared" si="3006"/>
        <v>0</v>
      </c>
      <c r="BI249" s="131" t="s">
        <v>39</v>
      </c>
      <c r="BJ249" s="123">
        <f>B249/B250</f>
        <v>0</v>
      </c>
      <c r="BK249" s="124">
        <f t="shared" ref="BK249" si="3606">C249/C250</f>
        <v>0</v>
      </c>
      <c r="BL249" s="125">
        <f t="shared" ref="BL249" si="3607">D249/D250</f>
        <v>0</v>
      </c>
      <c r="BM249" s="126">
        <f t="shared" ref="BM249" si="3608">E249/E250</f>
        <v>0</v>
      </c>
      <c r="BN249" s="123">
        <f t="shared" ref="BN249" si="3609">F249/F250</f>
        <v>0</v>
      </c>
      <c r="BO249" s="124">
        <f t="shared" ref="BO249" si="3610">G249/G250</f>
        <v>0</v>
      </c>
      <c r="BP249" s="125">
        <f t="shared" ref="BP249" si="3611">H249/H250</f>
        <v>0</v>
      </c>
      <c r="BQ249" s="126">
        <f t="shared" ref="BQ249" si="3612">I249/I250</f>
        <v>0</v>
      </c>
      <c r="BR249" s="123">
        <f t="shared" ref="BR249" si="3613">J249/J250</f>
        <v>0</v>
      </c>
      <c r="BS249" s="124">
        <f t="shared" ref="BS249" si="3614">K249/K250</f>
        <v>0</v>
      </c>
      <c r="BT249" s="125">
        <f t="shared" ref="BT249" si="3615">L249/L250</f>
        <v>0</v>
      </c>
      <c r="BU249" s="123">
        <f t="shared" ref="BU249" si="3616">M249/M250</f>
        <v>0</v>
      </c>
      <c r="BV249" s="127">
        <f t="shared" ref="BV249" si="3617">N249/N250</f>
        <v>0</v>
      </c>
      <c r="BW249" s="128">
        <f t="shared" ref="BW249" si="3618">O249/O250</f>
        <v>0</v>
      </c>
      <c r="BX249" s="123">
        <f t="shared" ref="BX249" si="3619">P249/P250</f>
        <v>0</v>
      </c>
      <c r="BY249" s="124">
        <f t="shared" ref="BY249" si="3620">Q249/Q250</f>
        <v>0</v>
      </c>
      <c r="BZ249" s="125">
        <f t="shared" ref="BZ249" si="3621">R249/R250</f>
        <v>0</v>
      </c>
      <c r="CA249" s="126">
        <f t="shared" ref="CA249" si="3622">S249/S250</f>
        <v>0</v>
      </c>
      <c r="CB249" s="123">
        <f t="shared" ref="CB249" si="3623">T249/T250</f>
        <v>0</v>
      </c>
      <c r="CC249" s="124">
        <f t="shared" ref="CC249" si="3624">U249/U250</f>
        <v>0</v>
      </c>
      <c r="CD249" s="125">
        <f t="shared" ref="CD249" si="3625">V249/V250</f>
        <v>0</v>
      </c>
      <c r="CE249" s="126">
        <f t="shared" ref="CE249" si="3626">W249/W250</f>
        <v>0</v>
      </c>
      <c r="CF249" s="123">
        <f t="shared" ref="CF249" si="3627">X249/X250</f>
        <v>0</v>
      </c>
      <c r="CG249" s="124">
        <f t="shared" ref="CG249" si="3628">Y249/Y250</f>
        <v>0</v>
      </c>
      <c r="CH249" s="125">
        <f t="shared" ref="CH249" si="3629">Z249/Z250</f>
        <v>0</v>
      </c>
      <c r="CI249" s="123">
        <f t="shared" ref="CI249" si="3630">AA249/AA250</f>
        <v>0</v>
      </c>
      <c r="CJ249" s="129">
        <f t="shared" ref="CJ249" si="3631">AB249/AB250</f>
        <v>0</v>
      </c>
      <c r="CK249" s="130">
        <f t="shared" ref="CK249" si="3632">AC249/AC250</f>
        <v>0</v>
      </c>
    </row>
    <row r="250" spans="1:89" ht="14.4" thickTop="1" thickBot="1" x14ac:dyDescent="0.3">
      <c r="A250" s="251" t="s">
        <v>13</v>
      </c>
      <c r="B250" s="14">
        <f t="shared" ref="B250" si="3633">SUM(B227:B249)</f>
        <v>42317</v>
      </c>
      <c r="C250" s="1">
        <f t="shared" ref="C250" si="3634">SUM(C227:C249)</f>
        <v>40957.4</v>
      </c>
      <c r="D250" s="14">
        <f t="shared" ref="D250" si="3635">SUM(D227:D249)</f>
        <v>21152</v>
      </c>
      <c r="E250" s="1">
        <f t="shared" ref="E250" si="3636">SUM(E227:E249)</f>
        <v>18972.599999999999</v>
      </c>
      <c r="F250" s="14">
        <f t="shared" ref="F250" si="3637">SUM(F227:F249)</f>
        <v>30564</v>
      </c>
      <c r="G250" s="1">
        <f t="shared" ref="G250" si="3638">SUM(G227:G249)</f>
        <v>29922.600000000006</v>
      </c>
      <c r="H250" s="14">
        <f t="shared" ref="H250" si="3639">SUM(H227:H249)</f>
        <v>48365</v>
      </c>
      <c r="I250" s="1">
        <f t="shared" ref="I250" si="3640">SUM(I227:I249)</f>
        <v>54609</v>
      </c>
      <c r="J250" s="14">
        <f t="shared" ref="J250" si="3641">SUM(J227:J249)</f>
        <v>8773</v>
      </c>
      <c r="K250" s="1">
        <f t="shared" ref="K250" si="3642">SUM(K227:K249)</f>
        <v>8974.2000000000025</v>
      </c>
      <c r="L250" s="14">
        <f t="shared" ref="L250" si="3643">SUM(L227:L249)</f>
        <v>30488</v>
      </c>
      <c r="M250" s="1">
        <f t="shared" ref="M250" si="3644">SUM(M227:M249)</f>
        <v>32203.100000000002</v>
      </c>
      <c r="N250" s="14">
        <f t="shared" ref="N250" si="3645">SUM(N227:N249)</f>
        <v>47044</v>
      </c>
      <c r="O250" s="1">
        <f t="shared" ref="O250" si="3646">SUM(O227:O249)</f>
        <v>48967.199999999997</v>
      </c>
      <c r="P250" s="14">
        <f t="shared" ref="P250" si="3647">SUM(P227:P249)</f>
        <v>30528</v>
      </c>
      <c r="Q250" s="1">
        <f t="shared" ref="Q250" si="3648">SUM(Q227:Q249)</f>
        <v>28120.5</v>
      </c>
      <c r="R250" s="14">
        <f t="shared" ref="R250" si="3649">SUM(R227:R249)</f>
        <v>36119</v>
      </c>
      <c r="S250" s="1">
        <f t="shared" ref="S250" si="3650">SUM(S227:S249)</f>
        <v>34550.299999999996</v>
      </c>
      <c r="T250" s="14">
        <f t="shared" ref="T250" si="3651">SUM(T227:T249)</f>
        <v>11305</v>
      </c>
      <c r="U250" s="1">
        <f t="shared" ref="U250" si="3652">SUM(U227:U249)</f>
        <v>11276.200000000004</v>
      </c>
      <c r="V250" s="14">
        <f t="shared" ref="V250" si="3653">SUM(V227:V249)</f>
        <v>33985</v>
      </c>
      <c r="W250" s="1">
        <f t="shared" ref="W250" si="3654">SUM(W227:W249)</f>
        <v>40801.200000000004</v>
      </c>
      <c r="X250" s="14">
        <f t="shared" ref="X250" si="3655">SUM(X227:X249)</f>
        <v>28794</v>
      </c>
      <c r="Y250" s="1">
        <f t="shared" ref="Y250" si="3656">SUM(Y227:Y249)</f>
        <v>16759.899999999998</v>
      </c>
      <c r="Z250" s="14">
        <f t="shared" ref="Z250" si="3657">SUM(Z227:Z249)</f>
        <v>59815</v>
      </c>
      <c r="AA250" s="1">
        <f t="shared" ref="AA250" si="3658">SUM(AA227:AA249)</f>
        <v>61973.600000000006</v>
      </c>
      <c r="AB250" s="166">
        <f t="shared" ref="AB250:AC250" si="3659">SUM(AB226:AB249)</f>
        <v>429249</v>
      </c>
      <c r="AC250" s="167">
        <f t="shared" si="3659"/>
        <v>428087.80000000005</v>
      </c>
      <c r="BI250" s="251" t="s">
        <v>13</v>
      </c>
      <c r="BJ250" s="147">
        <f>SUM(BJ226:BJ249)</f>
        <v>1.0000000000000002</v>
      </c>
      <c r="BK250" s="148">
        <f t="shared" ref="BK250:CK250" si="3660">SUM(BK226:BK249)</f>
        <v>0.99999999999999989</v>
      </c>
      <c r="BL250" s="147">
        <f t="shared" si="3660"/>
        <v>0.99999999999999989</v>
      </c>
      <c r="BM250" s="148">
        <f t="shared" si="3660"/>
        <v>1.0000000000000002</v>
      </c>
      <c r="BN250" s="147">
        <f t="shared" si="3660"/>
        <v>1</v>
      </c>
      <c r="BO250" s="148">
        <f t="shared" si="3660"/>
        <v>0.99999999999999989</v>
      </c>
      <c r="BP250" s="147">
        <f t="shared" si="3660"/>
        <v>1</v>
      </c>
      <c r="BQ250" s="148">
        <f t="shared" si="3660"/>
        <v>0.99999999999999989</v>
      </c>
      <c r="BR250" s="147">
        <f t="shared" si="3660"/>
        <v>1</v>
      </c>
      <c r="BS250" s="148">
        <f t="shared" si="3660"/>
        <v>0.99999999999999978</v>
      </c>
      <c r="BT250" s="147">
        <f t="shared" si="3660"/>
        <v>0.99999999999999989</v>
      </c>
      <c r="BU250" s="148">
        <f t="shared" si="3660"/>
        <v>0.99999999999999989</v>
      </c>
      <c r="BV250" s="147">
        <f t="shared" si="3660"/>
        <v>1</v>
      </c>
      <c r="BW250" s="148">
        <f t="shared" si="3660"/>
        <v>0.99999999999999978</v>
      </c>
      <c r="BX250" s="147">
        <f t="shared" si="3660"/>
        <v>1</v>
      </c>
      <c r="BY250" s="148">
        <f t="shared" si="3660"/>
        <v>1.0000000000000002</v>
      </c>
      <c r="BZ250" s="147">
        <f t="shared" si="3660"/>
        <v>1</v>
      </c>
      <c r="CA250" s="148">
        <f t="shared" si="3660"/>
        <v>1.0000000000000002</v>
      </c>
      <c r="CB250" s="147">
        <f t="shared" si="3660"/>
        <v>0.99999999999999989</v>
      </c>
      <c r="CC250" s="148">
        <f t="shared" si="3660"/>
        <v>0.99999999999999956</v>
      </c>
      <c r="CD250" s="147">
        <f t="shared" si="3660"/>
        <v>1.0000000000000002</v>
      </c>
      <c r="CE250" s="148">
        <f t="shared" si="3660"/>
        <v>1</v>
      </c>
      <c r="CF250" s="147">
        <f t="shared" si="3660"/>
        <v>0.99999999999999989</v>
      </c>
      <c r="CG250" s="148">
        <f t="shared" si="3660"/>
        <v>1.0000000000000002</v>
      </c>
      <c r="CH250" s="147">
        <f t="shared" si="3660"/>
        <v>1</v>
      </c>
      <c r="CI250" s="148">
        <f t="shared" si="3660"/>
        <v>0.99999999999999989</v>
      </c>
      <c r="CJ250" s="147">
        <f t="shared" si="3660"/>
        <v>0.99999999999999989</v>
      </c>
      <c r="CK250" s="148">
        <f t="shared" si="3660"/>
        <v>0.99999999999999967</v>
      </c>
    </row>
    <row r="251" spans="1:89" ht="13.8" thickTop="1" x14ac:dyDescent="0.25">
      <c r="A251" s="178"/>
    </row>
    <row r="253" spans="1:89" x14ac:dyDescent="0.25">
      <c r="A253" s="294">
        <f>+A222+1</f>
        <v>45178</v>
      </c>
      <c r="B253" s="294"/>
      <c r="C253" s="294"/>
      <c r="D253" s="294"/>
      <c r="BI253" s="299">
        <f>+BI222+1</f>
        <v>45178</v>
      </c>
      <c r="BJ253" s="299"/>
      <c r="BK253" s="299"/>
      <c r="BL253" s="299"/>
    </row>
    <row r="254" spans="1:89" ht="13.8" thickBot="1" x14ac:dyDescent="0.3">
      <c r="AE254" t="s">
        <v>84</v>
      </c>
    </row>
    <row r="255" spans="1:89" ht="14.4" thickTop="1" thickBot="1" x14ac:dyDescent="0.3">
      <c r="A255" s="292" t="s">
        <v>0</v>
      </c>
      <c r="B255" s="290" t="s">
        <v>1</v>
      </c>
      <c r="C255" s="291"/>
      <c r="D255" s="290" t="s">
        <v>2</v>
      </c>
      <c r="E255" s="291"/>
      <c r="F255" s="290" t="s">
        <v>3</v>
      </c>
      <c r="G255" s="291"/>
      <c r="H255" s="290" t="s">
        <v>4</v>
      </c>
      <c r="I255" s="291"/>
      <c r="J255" s="290" t="s">
        <v>5</v>
      </c>
      <c r="K255" s="291"/>
      <c r="L255" s="290" t="s">
        <v>6</v>
      </c>
      <c r="M255" s="291"/>
      <c r="N255" s="290" t="s">
        <v>7</v>
      </c>
      <c r="O255" s="291"/>
      <c r="P255" s="290" t="s">
        <v>8</v>
      </c>
      <c r="Q255" s="291"/>
      <c r="R255" s="290" t="s">
        <v>9</v>
      </c>
      <c r="S255" s="291"/>
      <c r="T255" s="290" t="s">
        <v>10</v>
      </c>
      <c r="U255" s="291"/>
      <c r="V255" s="290" t="s">
        <v>11</v>
      </c>
      <c r="W255" s="291"/>
      <c r="X255" s="290" t="s">
        <v>12</v>
      </c>
      <c r="Y255" s="291"/>
      <c r="Z255" s="297" t="s">
        <v>40</v>
      </c>
      <c r="AA255" s="298"/>
      <c r="AB255" s="295" t="s">
        <v>41</v>
      </c>
      <c r="AC255" s="296"/>
      <c r="AE255" s="292" t="s">
        <v>0</v>
      </c>
      <c r="AF255" s="290" t="s">
        <v>1</v>
      </c>
      <c r="AG255" s="291"/>
      <c r="AH255" s="290" t="s">
        <v>2</v>
      </c>
      <c r="AI255" s="291"/>
      <c r="AJ255" s="290" t="s">
        <v>3</v>
      </c>
      <c r="AK255" s="291"/>
      <c r="AL255" s="290" t="s">
        <v>4</v>
      </c>
      <c r="AM255" s="291"/>
      <c r="AN255" s="290" t="s">
        <v>5</v>
      </c>
      <c r="AO255" s="291"/>
      <c r="AP255" s="290" t="s">
        <v>6</v>
      </c>
      <c r="AQ255" s="291"/>
      <c r="AR255" s="290" t="s">
        <v>7</v>
      </c>
      <c r="AS255" s="291"/>
      <c r="AT255" s="290" t="s">
        <v>8</v>
      </c>
      <c r="AU255" s="291"/>
      <c r="AV255" s="290" t="s">
        <v>9</v>
      </c>
      <c r="AW255" s="291"/>
      <c r="AX255" s="290" t="s">
        <v>10</v>
      </c>
      <c r="AY255" s="291"/>
      <c r="AZ255" s="290" t="s">
        <v>11</v>
      </c>
      <c r="BA255" s="291"/>
      <c r="BB255" s="290" t="s">
        <v>12</v>
      </c>
      <c r="BC255" s="291"/>
      <c r="BD255" s="297" t="s">
        <v>40</v>
      </c>
      <c r="BE255" s="298"/>
      <c r="BF255" s="295" t="s">
        <v>41</v>
      </c>
      <c r="BG255" s="296"/>
      <c r="BI255" s="292" t="s">
        <v>0</v>
      </c>
      <c r="BJ255" s="290" t="s">
        <v>1</v>
      </c>
      <c r="BK255" s="291"/>
      <c r="BL255" s="290" t="s">
        <v>2</v>
      </c>
      <c r="BM255" s="291"/>
      <c r="BN255" s="290" t="s">
        <v>3</v>
      </c>
      <c r="BO255" s="291"/>
      <c r="BP255" s="290" t="s">
        <v>4</v>
      </c>
      <c r="BQ255" s="291"/>
      <c r="BR255" s="290" t="s">
        <v>5</v>
      </c>
      <c r="BS255" s="291"/>
      <c r="BT255" s="290" t="s">
        <v>6</v>
      </c>
      <c r="BU255" s="291"/>
      <c r="BV255" s="290" t="s">
        <v>7</v>
      </c>
      <c r="BW255" s="291"/>
      <c r="BX255" s="290" t="s">
        <v>8</v>
      </c>
      <c r="BY255" s="291"/>
      <c r="BZ255" s="290" t="s">
        <v>9</v>
      </c>
      <c r="CA255" s="291"/>
      <c r="CB255" s="290" t="s">
        <v>10</v>
      </c>
      <c r="CC255" s="291"/>
      <c r="CD255" s="290" t="s">
        <v>11</v>
      </c>
      <c r="CE255" s="291"/>
      <c r="CF255" s="290" t="s">
        <v>12</v>
      </c>
      <c r="CG255" s="291"/>
      <c r="CH255" s="297" t="s">
        <v>40</v>
      </c>
      <c r="CI255" s="298"/>
      <c r="CJ255" s="290" t="s">
        <v>41</v>
      </c>
      <c r="CK255" s="291"/>
    </row>
    <row r="256" spans="1:89" ht="15" thickTop="1" thickBot="1" x14ac:dyDescent="0.35">
      <c r="A256" s="293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68" t="s">
        <v>14</v>
      </c>
      <c r="AC256" s="169" t="s">
        <v>15</v>
      </c>
      <c r="AE256" s="293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68" t="s">
        <v>14</v>
      </c>
      <c r="BG256" s="169" t="s">
        <v>15</v>
      </c>
      <c r="BI256" s="293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8" thickTop="1" x14ac:dyDescent="0.25">
      <c r="A257" s="119" t="s">
        <v>16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1"/>
      <c r="AA257" s="176"/>
      <c r="AB257" s="162">
        <f t="shared" ref="AB257:AB280" si="3661">B257+D257+F257+H257+J257+L257+N257+P257+R257+T257+V257+X257+Z257</f>
        <v>0</v>
      </c>
      <c r="AC257" s="163">
        <f>C257+E257+G257+I257+K257+M257+O257+Q257+S257+U257+W257+Y257+AA257</f>
        <v>0</v>
      </c>
      <c r="AE257" s="254" t="str">
        <f>$AE$9</f>
        <v>07:00 - 07:59</v>
      </c>
      <c r="AF257" s="120">
        <f t="shared" ref="AF257:AO258" si="3662">SUMIF($A$9:$A$32,$AE257,B$257:B$280)</f>
        <v>2070</v>
      </c>
      <c r="AG257" s="177">
        <f t="shared" si="3662"/>
        <v>1697</v>
      </c>
      <c r="AH257" s="121">
        <f t="shared" si="3662"/>
        <v>1038</v>
      </c>
      <c r="AI257" s="172">
        <f t="shared" si="3662"/>
        <v>909.5</v>
      </c>
      <c r="AJ257" s="120">
        <f t="shared" si="3662"/>
        <v>1893</v>
      </c>
      <c r="AK257" s="122">
        <f t="shared" si="3662"/>
        <v>1455.8</v>
      </c>
      <c r="AL257" s="121">
        <f t="shared" si="3662"/>
        <v>2513</v>
      </c>
      <c r="AM257" s="172">
        <f t="shared" si="3662"/>
        <v>2739.5</v>
      </c>
      <c r="AN257" s="120">
        <f t="shared" si="3662"/>
        <v>206</v>
      </c>
      <c r="AO257" s="122">
        <f t="shared" si="3662"/>
        <v>685.5</v>
      </c>
      <c r="AP257" s="121">
        <f t="shared" ref="AP257:AY258" si="3663">SUMIF($A$9:$A$32,$AE257,L$257:L$280)</f>
        <v>947</v>
      </c>
      <c r="AQ257" s="120">
        <f t="shared" si="3663"/>
        <v>1704.1</v>
      </c>
      <c r="AR257" s="171">
        <f t="shared" si="3663"/>
        <v>2475</v>
      </c>
      <c r="AS257" s="173">
        <f t="shared" si="3663"/>
        <v>2695.6</v>
      </c>
      <c r="AT257" s="120">
        <f t="shared" si="3663"/>
        <v>1500</v>
      </c>
      <c r="AU257" s="122">
        <f t="shared" si="3663"/>
        <v>1526.9</v>
      </c>
      <c r="AV257" s="121">
        <f t="shared" si="3663"/>
        <v>2366</v>
      </c>
      <c r="AW257" s="172">
        <f t="shared" si="3663"/>
        <v>1564.9</v>
      </c>
      <c r="AX257" s="120">
        <f t="shared" si="3663"/>
        <v>324</v>
      </c>
      <c r="AY257" s="122">
        <f t="shared" si="3663"/>
        <v>789.5</v>
      </c>
      <c r="AZ257" s="121">
        <f t="shared" ref="AZ257:BE258" si="3664">SUMIF($A$9:$A$32,$AE257,V$257:V$280)</f>
        <v>1318</v>
      </c>
      <c r="BA257" s="172">
        <f t="shared" si="3664"/>
        <v>2142.1999999999998</v>
      </c>
      <c r="BB257" s="120">
        <f t="shared" si="3664"/>
        <v>1330</v>
      </c>
      <c r="BC257" s="122">
        <f t="shared" si="3664"/>
        <v>1109.7</v>
      </c>
      <c r="BD257" s="21">
        <f t="shared" si="3664"/>
        <v>3107</v>
      </c>
      <c r="BE257" s="176">
        <f t="shared" si="3664"/>
        <v>2977.8</v>
      </c>
      <c r="BF257" s="162">
        <f>AF257+AH257+AJ257+AL257+AN257+AP257+AR257+AT257+AV257+AX257+AZ257+BB257+BD257</f>
        <v>21087</v>
      </c>
      <c r="BG257" s="163">
        <f>AG257+AI257+AK257+AM257+AO257+AQ257+AS257+AU257+AW257+AY257+BA257+BC257+BE257</f>
        <v>21998</v>
      </c>
      <c r="BI257" s="119" t="s">
        <v>16</v>
      </c>
      <c r="BJ257" s="123">
        <f>B257/B281</f>
        <v>0</v>
      </c>
      <c r="BK257" s="124">
        <f t="shared" ref="BK257" si="3665">C257/C281</f>
        <v>0</v>
      </c>
      <c r="BL257" s="125">
        <f t="shared" ref="BL257" si="3666">D257/D281</f>
        <v>0</v>
      </c>
      <c r="BM257" s="126">
        <f t="shared" ref="BM257" si="3667">E257/E281</f>
        <v>0</v>
      </c>
      <c r="BN257" s="123">
        <f t="shared" ref="BN257" si="3668">F257/F281</f>
        <v>0</v>
      </c>
      <c r="BO257" s="124">
        <f t="shared" ref="BO257" si="3669">G257/G281</f>
        <v>0</v>
      </c>
      <c r="BP257" s="125">
        <f t="shared" ref="BP257" si="3670">H257/H281</f>
        <v>0</v>
      </c>
      <c r="BQ257" s="126">
        <f t="shared" ref="BQ257" si="3671">I257/I281</f>
        <v>0</v>
      </c>
      <c r="BR257" s="123">
        <f t="shared" ref="BR257" si="3672">J257/J281</f>
        <v>0</v>
      </c>
      <c r="BS257" s="124">
        <f t="shared" ref="BS257" si="3673">K257/K281</f>
        <v>0</v>
      </c>
      <c r="BT257" s="125">
        <f t="shared" ref="BT257" si="3674">L257/L281</f>
        <v>0</v>
      </c>
      <c r="BU257" s="123">
        <f t="shared" ref="BU257" si="3675">M257/M281</f>
        <v>0</v>
      </c>
      <c r="BV257" s="127">
        <f t="shared" ref="BV257" si="3676">N257/N281</f>
        <v>0</v>
      </c>
      <c r="BW257" s="128">
        <f t="shared" ref="BW257" si="3677">O257/O281</f>
        <v>0</v>
      </c>
      <c r="BX257" s="123">
        <f t="shared" ref="BX257" si="3678">P257/P281</f>
        <v>0</v>
      </c>
      <c r="BY257" s="124">
        <f t="shared" ref="BY257" si="3679">Q257/Q281</f>
        <v>0</v>
      </c>
      <c r="BZ257" s="125">
        <f t="shared" ref="BZ257" si="3680">R257/R281</f>
        <v>0</v>
      </c>
      <c r="CA257" s="126">
        <f t="shared" ref="CA257" si="3681">S257/S281</f>
        <v>0</v>
      </c>
      <c r="CB257" s="123">
        <f t="shared" ref="CB257" si="3682">T257/T281</f>
        <v>0</v>
      </c>
      <c r="CC257" s="124">
        <f t="shared" ref="CC257" si="3683">U257/U281</f>
        <v>0</v>
      </c>
      <c r="CD257" s="125">
        <f t="shared" ref="CD257" si="3684">V257/V281</f>
        <v>0</v>
      </c>
      <c r="CE257" s="126">
        <f t="shared" ref="CE257" si="3685">W257/W281</f>
        <v>0</v>
      </c>
      <c r="CF257" s="123">
        <f t="shared" ref="CF257" si="3686">X257/X281</f>
        <v>0</v>
      </c>
      <c r="CG257" s="124">
        <f t="shared" ref="CG257" si="3687">Y257/Y281</f>
        <v>0</v>
      </c>
      <c r="CH257" s="125">
        <f t="shared" ref="CH257" si="3688">Z257/Z281</f>
        <v>0</v>
      </c>
      <c r="CI257" s="123">
        <f t="shared" ref="CI257" si="3689">AA257/AA281</f>
        <v>0</v>
      </c>
      <c r="CJ257" s="129">
        <f t="shared" ref="CJ257" si="3690">AB257/AB281</f>
        <v>0</v>
      </c>
      <c r="CK257" s="130">
        <f t="shared" ref="CK257" si="3691">AC257/AC281</f>
        <v>0</v>
      </c>
    </row>
    <row r="258" spans="1:89" x14ac:dyDescent="0.25">
      <c r="A258" s="131" t="s">
        <v>17</v>
      </c>
      <c r="B258" s="180">
        <v>296</v>
      </c>
      <c r="C258" s="181">
        <v>0</v>
      </c>
      <c r="D258" s="182">
        <v>230</v>
      </c>
      <c r="E258" s="183">
        <v>1</v>
      </c>
      <c r="F258" s="180">
        <v>339</v>
      </c>
      <c r="G258" s="184">
        <v>5</v>
      </c>
      <c r="H258" s="182">
        <v>327</v>
      </c>
      <c r="I258" s="183">
        <v>41</v>
      </c>
      <c r="J258" s="180">
        <v>9</v>
      </c>
      <c r="K258" s="184">
        <v>20</v>
      </c>
      <c r="L258" s="182">
        <v>31</v>
      </c>
      <c r="M258" s="180">
        <v>41</v>
      </c>
      <c r="N258" s="185">
        <v>168</v>
      </c>
      <c r="O258" s="186">
        <v>105</v>
      </c>
      <c r="P258" s="180">
        <v>100</v>
      </c>
      <c r="Q258" s="184">
        <v>55</v>
      </c>
      <c r="R258" s="182">
        <v>36</v>
      </c>
      <c r="S258" s="183">
        <v>79</v>
      </c>
      <c r="T258" s="180">
        <v>0</v>
      </c>
      <c r="U258" s="184">
        <v>21</v>
      </c>
      <c r="V258" s="182">
        <v>18</v>
      </c>
      <c r="W258" s="183">
        <v>0</v>
      </c>
      <c r="X258" s="180">
        <v>3</v>
      </c>
      <c r="Y258" s="184">
        <v>0</v>
      </c>
      <c r="Z258" s="182">
        <v>0</v>
      </c>
      <c r="AA258" s="180">
        <v>0</v>
      </c>
      <c r="AB258" s="162">
        <f t="shared" si="3661"/>
        <v>1557</v>
      </c>
      <c r="AC258" s="165">
        <f t="shared" ref="AC258:AC280" si="3692">SUM(C258,E258,G258,I258,K258,M258,O258,Q258,S258,U258,W258,Y258,AA258)</f>
        <v>368</v>
      </c>
      <c r="AE258" s="256" t="str">
        <f>$AE$10</f>
        <v>08:00 - 08:59</v>
      </c>
      <c r="AF258" s="120">
        <f t="shared" si="3662"/>
        <v>2125</v>
      </c>
      <c r="AG258" s="181">
        <f t="shared" si="3662"/>
        <v>1403.6</v>
      </c>
      <c r="AH258" s="182">
        <f t="shared" si="3662"/>
        <v>1013</v>
      </c>
      <c r="AI258" s="183">
        <f t="shared" si="3662"/>
        <v>680.3</v>
      </c>
      <c r="AJ258" s="180">
        <f t="shared" si="3662"/>
        <v>1630</v>
      </c>
      <c r="AK258" s="184">
        <f t="shared" si="3662"/>
        <v>1199.4000000000001</v>
      </c>
      <c r="AL258" s="182">
        <f t="shared" si="3662"/>
        <v>2455</v>
      </c>
      <c r="AM258" s="183">
        <f t="shared" si="3662"/>
        <v>2207.9</v>
      </c>
      <c r="AN258" s="180">
        <f t="shared" si="3662"/>
        <v>174</v>
      </c>
      <c r="AO258" s="184">
        <f t="shared" si="3662"/>
        <v>629.20000000000005</v>
      </c>
      <c r="AP258" s="182">
        <f t="shared" si="3663"/>
        <v>779</v>
      </c>
      <c r="AQ258" s="180">
        <f t="shared" si="3663"/>
        <v>1561.7</v>
      </c>
      <c r="AR258" s="185">
        <f t="shared" si="3663"/>
        <v>2077</v>
      </c>
      <c r="AS258" s="186">
        <f t="shared" si="3663"/>
        <v>2510.1</v>
      </c>
      <c r="AT258" s="180">
        <f t="shared" si="3663"/>
        <v>1299</v>
      </c>
      <c r="AU258" s="184">
        <f t="shared" si="3663"/>
        <v>1228.5</v>
      </c>
      <c r="AV258" s="182">
        <f t="shared" si="3663"/>
        <v>2035</v>
      </c>
      <c r="AW258" s="183">
        <f t="shared" si="3663"/>
        <v>1484.6</v>
      </c>
      <c r="AX258" s="180">
        <f t="shared" si="3663"/>
        <v>245</v>
      </c>
      <c r="AY258" s="184">
        <f t="shared" si="3663"/>
        <v>479.2</v>
      </c>
      <c r="AZ258" s="182">
        <f t="shared" si="3664"/>
        <v>986</v>
      </c>
      <c r="BA258" s="183">
        <f t="shared" si="3664"/>
        <v>2132.9</v>
      </c>
      <c r="BB258" s="180">
        <f t="shared" si="3664"/>
        <v>1176</v>
      </c>
      <c r="BC258" s="184">
        <f t="shared" si="3664"/>
        <v>860.4</v>
      </c>
      <c r="BD258" s="182">
        <f t="shared" si="3664"/>
        <v>2827</v>
      </c>
      <c r="BE258" s="180">
        <f t="shared" si="3664"/>
        <v>2693.1</v>
      </c>
      <c r="BF258" s="164">
        <f>SUM(AF258,AH258,AJ258,AL258,AN258,AP258,AR258,AT258,AV258,AX258,AZ258,BB258,BD258)</f>
        <v>18821</v>
      </c>
      <c r="BG258" s="165">
        <f>SUM(AG258,AI258,AK258,AM258,AO258,AQ258,AS258,AU258,AW258,AY258,BA258,BC258,BE258)</f>
        <v>19070.899999999998</v>
      </c>
      <c r="BI258" s="131" t="s">
        <v>17</v>
      </c>
      <c r="BJ258" s="123">
        <f>B258/B281</f>
        <v>9.5014926331332458E-3</v>
      </c>
      <c r="BK258" s="124">
        <f t="shared" ref="BK258" si="3693">C258/C281</f>
        <v>0</v>
      </c>
      <c r="BL258" s="125">
        <f t="shared" ref="BL258" si="3694">D258/D281</f>
        <v>1.5276301806588736E-2</v>
      </c>
      <c r="BM258" s="126">
        <f t="shared" ref="BM258" si="3695">E258/E281</f>
        <v>7.0502968174960163E-5</v>
      </c>
      <c r="BN258" s="123">
        <f t="shared" ref="BN258" si="3696">F258/F281</f>
        <v>1.547874526277339E-2</v>
      </c>
      <c r="BO258" s="124">
        <f t="shared" ref="BO258" si="3697">G258/G281</f>
        <v>1.7771585367587473E-4</v>
      </c>
      <c r="BP258" s="125">
        <f t="shared" ref="BP258" si="3698">H258/H281</f>
        <v>7.9063807152010453E-3</v>
      </c>
      <c r="BQ258" s="126">
        <f t="shared" ref="BQ258" si="3699">I258/I281</f>
        <v>8.5606785068506315E-4</v>
      </c>
      <c r="BR258" s="123">
        <f t="shared" ref="BR258" si="3700">J258/J281</f>
        <v>1.4310701224359993E-3</v>
      </c>
      <c r="BS258" s="124">
        <f t="shared" ref="BS258" si="3701">K258/K281</f>
        <v>3.1691703112125234E-3</v>
      </c>
      <c r="BT258" s="125">
        <f t="shared" ref="BT258" si="3702">L258/L281</f>
        <v>1.610891706505924E-3</v>
      </c>
      <c r="BU258" s="123">
        <f t="shared" ref="BU258" si="3703">M258/M281</f>
        <v>2.1104974082062312E-3</v>
      </c>
      <c r="BV258" s="127">
        <f t="shared" ref="BV258" si="3704">N258/N281</f>
        <v>4.2403897120068656E-3</v>
      </c>
      <c r="BW258" s="128">
        <f t="shared" ref="BW258" si="3705">O258/O281</f>
        <v>2.8110718750920288E-3</v>
      </c>
      <c r="BX258" s="123">
        <f t="shared" ref="BX258" si="3706">P258/P281</f>
        <v>4.3079309007883516E-3</v>
      </c>
      <c r="BY258" s="124">
        <f t="shared" ref="BY258" si="3707">Q258/Q281</f>
        <v>3.0022161813993602E-3</v>
      </c>
      <c r="BZ258" s="125">
        <f t="shared" ref="BZ258" si="3708">R258/R281</f>
        <v>1.1548084942580355E-3</v>
      </c>
      <c r="CA258" s="126">
        <f t="shared" ref="CA258" si="3709">S258/S281</f>
        <v>2.8761472733031643E-3</v>
      </c>
      <c r="CB258" s="123">
        <f t="shared" ref="CB258" si="3710">T258/T281</f>
        <v>0</v>
      </c>
      <c r="CC258" s="124">
        <f t="shared" ref="CC258" si="3711">U258/U281</f>
        <v>3.7003753237828396E-3</v>
      </c>
      <c r="CD258" s="125">
        <f t="shared" ref="CD258" si="3712">V258/V281</f>
        <v>7.0417025271887963E-4</v>
      </c>
      <c r="CE258" s="126">
        <f t="shared" ref="CE258" si="3713">W258/W281</f>
        <v>0</v>
      </c>
      <c r="CF258" s="123">
        <f t="shared" ref="CF258" si="3714">X258/X281</f>
        <v>1.3999720005599889E-4</v>
      </c>
      <c r="CG258" s="124">
        <f t="shared" ref="CG258" si="3715">Y258/Y281</f>
        <v>0</v>
      </c>
      <c r="CH258" s="125">
        <f t="shared" ref="CH258" si="3716">Z258/Z281</f>
        <v>0</v>
      </c>
      <c r="CI258" s="123">
        <f t="shared" ref="CI258" si="3717">AA258/AA281</f>
        <v>0</v>
      </c>
      <c r="CJ258" s="129">
        <f t="shared" ref="CJ258" si="3718">AB258/AB281</f>
        <v>4.6932789953911215E-3</v>
      </c>
      <c r="CK258" s="130">
        <f t="shared" ref="CK258" si="3719">AC258/AC281</f>
        <v>1.1129845679245711E-3</v>
      </c>
    </row>
    <row r="259" spans="1:89" ht="13.8" thickBot="1" x14ac:dyDescent="0.3">
      <c r="A259" s="139" t="s">
        <v>18</v>
      </c>
      <c r="B259" s="187">
        <v>1286</v>
      </c>
      <c r="C259" s="188">
        <v>553</v>
      </c>
      <c r="D259" s="189">
        <v>945</v>
      </c>
      <c r="E259" s="190">
        <v>291</v>
      </c>
      <c r="F259" s="187">
        <v>1958</v>
      </c>
      <c r="G259" s="191">
        <v>541</v>
      </c>
      <c r="H259" s="189">
        <v>1774</v>
      </c>
      <c r="I259" s="190">
        <v>797</v>
      </c>
      <c r="J259" s="187">
        <v>87</v>
      </c>
      <c r="K259" s="191">
        <v>319</v>
      </c>
      <c r="L259" s="189">
        <v>544</v>
      </c>
      <c r="M259" s="187">
        <v>818</v>
      </c>
      <c r="N259" s="192">
        <v>1630</v>
      </c>
      <c r="O259" s="193">
        <v>1433</v>
      </c>
      <c r="P259" s="187">
        <v>908</v>
      </c>
      <c r="Q259" s="191">
        <v>755</v>
      </c>
      <c r="R259" s="189">
        <v>1214</v>
      </c>
      <c r="S259" s="190">
        <v>932</v>
      </c>
      <c r="T259" s="187">
        <v>124</v>
      </c>
      <c r="U259" s="191">
        <v>383</v>
      </c>
      <c r="V259" s="189">
        <v>675</v>
      </c>
      <c r="W259" s="190">
        <v>911</v>
      </c>
      <c r="X259" s="187">
        <v>771</v>
      </c>
      <c r="Y259" s="191">
        <v>601</v>
      </c>
      <c r="Z259" s="189">
        <v>1976</v>
      </c>
      <c r="AA259" s="187">
        <v>1555</v>
      </c>
      <c r="AB259" s="162">
        <f t="shared" si="3661"/>
        <v>13892</v>
      </c>
      <c r="AC259" s="165">
        <f t="shared" si="3692"/>
        <v>9889</v>
      </c>
      <c r="AE259" s="254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18</v>
      </c>
      <c r="BJ259" s="123">
        <f>B259/B281</f>
        <v>4.1280133534491059E-2</v>
      </c>
      <c r="BK259" s="124">
        <f t="shared" ref="BK259" si="3720">C259/C281</f>
        <v>1.5914722413282033E-2</v>
      </c>
      <c r="BL259" s="125">
        <f t="shared" ref="BL259" si="3721">D259/D281</f>
        <v>6.276567481402763E-2</v>
      </c>
      <c r="BM259" s="126">
        <f t="shared" ref="BM259" si="3722">E259/E281</f>
        <v>2.0516363738913405E-2</v>
      </c>
      <c r="BN259" s="123">
        <f t="shared" ref="BN259" si="3723">F259/F281</f>
        <v>8.9402310396785534E-2</v>
      </c>
      <c r="BO259" s="124">
        <f t="shared" ref="BO259" si="3724">G259/G281</f>
        <v>1.9228855367729645E-2</v>
      </c>
      <c r="BP259" s="125">
        <f t="shared" ref="BP259" si="3725">H259/H281</f>
        <v>4.2892719843323095E-2</v>
      </c>
      <c r="BQ259" s="126">
        <f t="shared" ref="BQ259" si="3726">I259/I281</f>
        <v>1.6641123829170618E-2</v>
      </c>
      <c r="BR259" s="123">
        <f t="shared" ref="BR259" si="3727">J259/J281</f>
        <v>1.383367785021466E-2</v>
      </c>
      <c r="BS259" s="124">
        <f t="shared" ref="BS259" si="3728">K259/K281</f>
        <v>5.0548266463839753E-2</v>
      </c>
      <c r="BT259" s="125">
        <f t="shared" ref="BT259" si="3729">L259/L281</f>
        <v>2.8268551236749116E-2</v>
      </c>
      <c r="BU259" s="123">
        <f t="shared" ref="BU259" si="3730">M259/M281</f>
        <v>4.2106997071041395E-2</v>
      </c>
      <c r="BV259" s="127">
        <f t="shared" ref="BV259" si="3731">N259/N281</f>
        <v>4.114187637244756E-2</v>
      </c>
      <c r="BW259" s="128">
        <f t="shared" ref="BW259" si="3732">O259/O281</f>
        <v>3.8364438066732169E-2</v>
      </c>
      <c r="BX259" s="123">
        <f t="shared" ref="BX259" si="3733">P259/P281</f>
        <v>3.9116012579158227E-2</v>
      </c>
      <c r="BY259" s="124">
        <f t="shared" ref="BY259" si="3734">Q259/Q281</f>
        <v>4.1212240308300313E-2</v>
      </c>
      <c r="BZ259" s="125">
        <f t="shared" ref="BZ259" si="3735">R259/R281</f>
        <v>3.8942708667479307E-2</v>
      </c>
      <c r="CA259" s="126">
        <f t="shared" ref="CA259" si="3736">S259/S281</f>
        <v>3.3931256439475303E-2</v>
      </c>
      <c r="CB259" s="123">
        <f t="shared" ref="CB259" si="3737">T259/T281</f>
        <v>1.9576886643511208E-2</v>
      </c>
      <c r="CC259" s="124">
        <f t="shared" ref="CC259" si="3738">U259/U281</f>
        <v>6.7487797571848931E-2</v>
      </c>
      <c r="CD259" s="125">
        <f t="shared" ref="CD259" si="3739">V259/V281</f>
        <v>2.6406384476957985E-2</v>
      </c>
      <c r="CE259" s="126">
        <f t="shared" ref="CE259" si="3740">W259/W281</f>
        <v>3.0668547401589648E-2</v>
      </c>
      <c r="CF259" s="123">
        <f t="shared" ref="CF259" si="3741">X259/X281</f>
        <v>3.5979280414391711E-2</v>
      </c>
      <c r="CG259" s="124">
        <f t="shared" ref="CG259" si="3742">Y259/Y281</f>
        <v>5.9292437007951691E-2</v>
      </c>
      <c r="CH259" s="125">
        <f t="shared" ref="CH259" si="3743">Z259/Z281</f>
        <v>3.9985430409972073E-2</v>
      </c>
      <c r="CI259" s="123">
        <f t="shared" ref="CI259" si="3744">AA259/AA281</f>
        <v>3.0317859851549715E-2</v>
      </c>
      <c r="CJ259" s="129">
        <f t="shared" ref="CJ259" si="3745">AB259/AB281</f>
        <v>4.1874779578659899E-2</v>
      </c>
      <c r="CK259" s="130">
        <f t="shared" ref="CK259" si="3746">AC259/AC281</f>
        <v>2.9908435848386098E-2</v>
      </c>
    </row>
    <row r="260" spans="1:89" ht="14.4" thickTop="1" thickBot="1" x14ac:dyDescent="0.3">
      <c r="A260" s="131" t="s">
        <v>19</v>
      </c>
      <c r="B260" s="180">
        <v>1934</v>
      </c>
      <c r="C260" s="181">
        <v>1622.4</v>
      </c>
      <c r="D260" s="182">
        <v>1062</v>
      </c>
      <c r="E260" s="183">
        <v>735.2</v>
      </c>
      <c r="F260" s="180">
        <v>2247</v>
      </c>
      <c r="G260" s="184">
        <v>1242.3</v>
      </c>
      <c r="H260" s="182">
        <v>2848</v>
      </c>
      <c r="I260" s="183">
        <v>2218.5</v>
      </c>
      <c r="J260" s="180">
        <v>165</v>
      </c>
      <c r="K260" s="184">
        <v>648.1</v>
      </c>
      <c r="L260" s="182">
        <v>912</v>
      </c>
      <c r="M260" s="180">
        <v>1549.4</v>
      </c>
      <c r="N260" s="185">
        <v>2608</v>
      </c>
      <c r="O260" s="186">
        <v>2656.7</v>
      </c>
      <c r="P260" s="180">
        <v>1603</v>
      </c>
      <c r="Q260" s="184">
        <v>1578.4</v>
      </c>
      <c r="R260" s="182">
        <v>2342</v>
      </c>
      <c r="S260" s="183">
        <v>1585.4</v>
      </c>
      <c r="T260" s="180">
        <v>304</v>
      </c>
      <c r="U260" s="184">
        <v>809.2</v>
      </c>
      <c r="V260" s="182">
        <v>1325</v>
      </c>
      <c r="W260" s="183">
        <v>1834.5</v>
      </c>
      <c r="X260" s="180">
        <v>1435</v>
      </c>
      <c r="Y260" s="184">
        <v>995.2</v>
      </c>
      <c r="Z260" s="182">
        <v>2865</v>
      </c>
      <c r="AA260" s="180">
        <v>2854.7</v>
      </c>
      <c r="AB260" s="162">
        <f t="shared" si="3661"/>
        <v>21650</v>
      </c>
      <c r="AC260" s="165">
        <f t="shared" si="3692"/>
        <v>20330.000000000004</v>
      </c>
      <c r="AE260" s="251" t="s">
        <v>13</v>
      </c>
      <c r="AF260" s="14">
        <f t="shared" ref="AF260:BG260" si="3747">SUM(AF257:AF259)</f>
        <v>4195</v>
      </c>
      <c r="AG260" s="1">
        <f t="shared" si="3747"/>
        <v>3100.6</v>
      </c>
      <c r="AH260" s="14">
        <f t="shared" si="3747"/>
        <v>2051</v>
      </c>
      <c r="AI260" s="1">
        <f t="shared" si="3747"/>
        <v>1589.8</v>
      </c>
      <c r="AJ260" s="14">
        <f t="shared" si="3747"/>
        <v>3523</v>
      </c>
      <c r="AK260" s="1">
        <f t="shared" si="3747"/>
        <v>2655.2</v>
      </c>
      <c r="AL260" s="14">
        <f t="shared" si="3747"/>
        <v>4968</v>
      </c>
      <c r="AM260" s="1">
        <f t="shared" si="3747"/>
        <v>4947.3999999999996</v>
      </c>
      <c r="AN260" s="14">
        <f t="shared" si="3747"/>
        <v>380</v>
      </c>
      <c r="AO260" s="1">
        <f t="shared" si="3747"/>
        <v>1314.7</v>
      </c>
      <c r="AP260" s="14">
        <f t="shared" si="3747"/>
        <v>1726</v>
      </c>
      <c r="AQ260" s="1">
        <f t="shared" si="3747"/>
        <v>3265.8</v>
      </c>
      <c r="AR260" s="14">
        <f t="shared" si="3747"/>
        <v>4552</v>
      </c>
      <c r="AS260" s="1">
        <f t="shared" si="3747"/>
        <v>5205.7</v>
      </c>
      <c r="AT260" s="14">
        <f t="shared" si="3747"/>
        <v>2799</v>
      </c>
      <c r="AU260" s="1">
        <f t="shared" si="3747"/>
        <v>2755.4</v>
      </c>
      <c r="AV260" s="14">
        <f t="shared" si="3747"/>
        <v>4401</v>
      </c>
      <c r="AW260" s="1">
        <f t="shared" si="3747"/>
        <v>3049.5</v>
      </c>
      <c r="AX260" s="14">
        <f t="shared" si="3747"/>
        <v>569</v>
      </c>
      <c r="AY260" s="1">
        <f t="shared" si="3747"/>
        <v>1268.7</v>
      </c>
      <c r="AZ260" s="14">
        <f t="shared" si="3747"/>
        <v>2304</v>
      </c>
      <c r="BA260" s="1">
        <f t="shared" si="3747"/>
        <v>4275.1000000000004</v>
      </c>
      <c r="BB260" s="14">
        <f t="shared" si="3747"/>
        <v>2506</v>
      </c>
      <c r="BC260" s="1">
        <f t="shared" si="3747"/>
        <v>1970.1</v>
      </c>
      <c r="BD260" s="14">
        <f t="shared" si="3747"/>
        <v>5934</v>
      </c>
      <c r="BE260" s="1">
        <f t="shared" si="3747"/>
        <v>5670.9</v>
      </c>
      <c r="BF260" s="166">
        <f t="shared" si="3747"/>
        <v>39908</v>
      </c>
      <c r="BG260" s="167">
        <f t="shared" si="3747"/>
        <v>41068.899999999994</v>
      </c>
      <c r="BI260" s="131" t="s">
        <v>19</v>
      </c>
      <c r="BJ260" s="123">
        <f>B260/B281</f>
        <v>6.2080698488107086E-2</v>
      </c>
      <c r="BK260" s="124">
        <f t="shared" ref="BK260" si="3748">C260/C281</f>
        <v>4.6690860114482403E-2</v>
      </c>
      <c r="BL260" s="125">
        <f t="shared" ref="BL260" si="3749">D260/D281</f>
        <v>7.0536663124335819E-2</v>
      </c>
      <c r="BM260" s="126">
        <f t="shared" ref="BM260" si="3750">E260/E281</f>
        <v>5.1833782202230713E-2</v>
      </c>
      <c r="BN260" s="123">
        <f t="shared" ref="BN260" si="3751">F260/F281</f>
        <v>0.10259805488333866</v>
      </c>
      <c r="BO260" s="124">
        <f t="shared" ref="BO260" si="3752">G260/G281</f>
        <v>4.4155281004307829E-2</v>
      </c>
      <c r="BP260" s="125">
        <f t="shared" ref="BP260" si="3753">H260/H281</f>
        <v>6.886046567857057E-2</v>
      </c>
      <c r="BQ260" s="126">
        <f t="shared" ref="BQ260" si="3754">I260/I281</f>
        <v>4.6321622603532016E-2</v>
      </c>
      <c r="BR260" s="123">
        <f t="shared" ref="BR260" si="3755">J260/J281</f>
        <v>2.6236285577993321E-2</v>
      </c>
      <c r="BS260" s="124">
        <f t="shared" ref="BS260" si="3756">K260/K281</f>
        <v>0.10269696393484183</v>
      </c>
      <c r="BT260" s="125">
        <f t="shared" ref="BT260" si="3757">L260/L281</f>
        <v>4.7391394720432342E-2</v>
      </c>
      <c r="BU260" s="123">
        <f t="shared" ref="BU260" si="3758">M260/M281</f>
        <v>7.9756211811578895E-2</v>
      </c>
      <c r="BV260" s="127">
        <f t="shared" ref="BV260" si="3759">N260/N281</f>
        <v>6.5827002195916098E-2</v>
      </c>
      <c r="BW260" s="128">
        <f t="shared" ref="BW260" si="3760">O260/O281</f>
        <v>7.1125472862447553E-2</v>
      </c>
      <c r="BX260" s="123">
        <f t="shared" ref="BX260" si="3761">P260/P281</f>
        <v>6.9056132339637269E-2</v>
      </c>
      <c r="BY260" s="124">
        <f t="shared" ref="BY260" si="3762">Q260/Q281</f>
        <v>8.6158145831286378E-2</v>
      </c>
      <c r="BZ260" s="125">
        <f t="shared" ref="BZ260" si="3763">R260/R281</f>
        <v>7.5126708154231087E-2</v>
      </c>
      <c r="CA260" s="126">
        <f t="shared" ref="CA260" si="3764">S260/S281</f>
        <v>5.7719542874618189E-2</v>
      </c>
      <c r="CB260" s="123">
        <f t="shared" ref="CB260" si="3765">T260/T281</f>
        <v>4.7994947900221033E-2</v>
      </c>
      <c r="CC260" s="124">
        <f t="shared" ref="CC260" si="3766">U260/U281</f>
        <v>0.14258779580976541</v>
      </c>
      <c r="CD260" s="125">
        <f t="shared" ref="CD260" si="3767">V260/V281</f>
        <v>5.1834754714028639E-2</v>
      </c>
      <c r="CE260" s="126">
        <f t="shared" ref="CE260" si="3768">W260/W281</f>
        <v>6.1757903631411863E-2</v>
      </c>
      <c r="CF260" s="123">
        <f t="shared" ref="CF260" si="3769">X260/X281</f>
        <v>6.6965327360119467E-2</v>
      </c>
      <c r="CG260" s="124">
        <f t="shared" ref="CG260" si="3770">Y260/Y281</f>
        <v>9.818275093230204E-2</v>
      </c>
      <c r="CH260" s="125">
        <f t="shared" ref="CH260" si="3771">Z260/Z281</f>
        <v>5.7974826986118416E-2</v>
      </c>
      <c r="CI260" s="123">
        <f t="shared" ref="CI260" si="3772">AA260/AA281</f>
        <v>5.5658131522970396E-2</v>
      </c>
      <c r="CJ260" s="129">
        <f t="shared" ref="CJ260" si="3773">AB260/AB281</f>
        <v>6.5259788214654973E-2</v>
      </c>
      <c r="CK260" s="130">
        <f t="shared" ref="CK260" si="3774">AC260/AC281</f>
        <v>6.1486348548659059E-2</v>
      </c>
    </row>
    <row r="261" spans="1:89" ht="13.8" thickTop="1" x14ac:dyDescent="0.25">
      <c r="A261" s="139" t="s">
        <v>20</v>
      </c>
      <c r="B261" s="266">
        <v>2070</v>
      </c>
      <c r="C261" s="267">
        <v>1697</v>
      </c>
      <c r="D261" s="268">
        <v>1038</v>
      </c>
      <c r="E261" s="269">
        <v>909.5</v>
      </c>
      <c r="F261" s="266">
        <v>1893</v>
      </c>
      <c r="G261" s="270">
        <v>1455.8</v>
      </c>
      <c r="H261" s="268">
        <v>2513</v>
      </c>
      <c r="I261" s="269">
        <v>2739.5</v>
      </c>
      <c r="J261" s="266">
        <v>206</v>
      </c>
      <c r="K261" s="270">
        <v>685.5</v>
      </c>
      <c r="L261" s="268">
        <v>947</v>
      </c>
      <c r="M261" s="266">
        <v>1704.1</v>
      </c>
      <c r="N261" s="271">
        <v>2475</v>
      </c>
      <c r="O261" s="272">
        <v>2695.6</v>
      </c>
      <c r="P261" s="266">
        <v>1500</v>
      </c>
      <c r="Q261" s="270">
        <v>1526.9</v>
      </c>
      <c r="R261" s="268">
        <v>2366</v>
      </c>
      <c r="S261" s="269">
        <v>1564.9</v>
      </c>
      <c r="T261" s="266">
        <v>324</v>
      </c>
      <c r="U261" s="270">
        <v>789.5</v>
      </c>
      <c r="V261" s="268">
        <v>1318</v>
      </c>
      <c r="W261" s="269">
        <v>2142.1999999999998</v>
      </c>
      <c r="X261" s="266">
        <v>1330</v>
      </c>
      <c r="Y261" s="270">
        <v>1109.7</v>
      </c>
      <c r="Z261" s="268">
        <v>3107</v>
      </c>
      <c r="AA261" s="266">
        <v>2977.8</v>
      </c>
      <c r="AB261" s="162">
        <f t="shared" si="3661"/>
        <v>21087</v>
      </c>
      <c r="AC261" s="165">
        <f t="shared" si="3692"/>
        <v>21998</v>
      </c>
      <c r="BI261" s="139" t="s">
        <v>20</v>
      </c>
      <c r="BJ261" s="123">
        <f>B261/B281</f>
        <v>6.6446249157384521E-2</v>
      </c>
      <c r="BK261" s="124">
        <f t="shared" ref="BK261" si="3775">C261/C281</f>
        <v>4.8837764801699109E-2</v>
      </c>
      <c r="BL261" s="125">
        <f t="shared" ref="BL261" si="3776">D261/D281</f>
        <v>6.8942614240170036E-2</v>
      </c>
      <c r="BM261" s="126">
        <f t="shared" ref="BM261" si="3777">E261/E281</f>
        <v>6.4122449555126262E-2</v>
      </c>
      <c r="BN261" s="123">
        <f t="shared" ref="BN261" si="3778">F261/F281</f>
        <v>8.6434409387699196E-2</v>
      </c>
      <c r="BO261" s="124">
        <f t="shared" ref="BO261" si="3779">G261/G281</f>
        <v>5.1743747956267683E-2</v>
      </c>
      <c r="BP261" s="125">
        <f t="shared" ref="BP261" si="3780">H261/H281</f>
        <v>6.0760656688991513E-2</v>
      </c>
      <c r="BQ261" s="126">
        <f t="shared" ref="BQ261" si="3781">I261/I281</f>
        <v>5.7199948218334892E-2</v>
      </c>
      <c r="BR261" s="123">
        <f t="shared" ref="BR261" si="3782">J261/J281</f>
        <v>3.2755605024646209E-2</v>
      </c>
      <c r="BS261" s="124">
        <f t="shared" ref="BS261" si="3783">K261/K281</f>
        <v>0.10862331241680924</v>
      </c>
      <c r="BT261" s="125">
        <f t="shared" ref="BT261" si="3784">L261/L281</f>
        <v>4.9210143421326125E-2</v>
      </c>
      <c r="BU261" s="123">
        <f t="shared" ref="BU261" si="3785">M261/M281</f>
        <v>8.7719478861566794E-2</v>
      </c>
      <c r="BV261" s="127">
        <f t="shared" ref="BV261" si="3786">N261/N281</f>
        <v>6.2470027007244001E-2</v>
      </c>
      <c r="BW261" s="128">
        <f t="shared" ref="BW261" si="3787">O261/O281</f>
        <v>7.2166908061886414E-2</v>
      </c>
      <c r="BX261" s="123">
        <f t="shared" ref="BX261" si="3788">P261/P281</f>
        <v>6.4618963511825264E-2</v>
      </c>
      <c r="BY261" s="124">
        <f t="shared" ref="BY261" si="3789">Q261/Q281</f>
        <v>8.3346979770521523E-2</v>
      </c>
      <c r="BZ261" s="125">
        <f t="shared" ref="BZ261" si="3790">R261/R281</f>
        <v>7.5896580483736445E-2</v>
      </c>
      <c r="CA261" s="126">
        <f t="shared" ref="CA261" si="3791">S261/S281</f>
        <v>5.6973200860659774E-2</v>
      </c>
      <c r="CB261" s="123">
        <f t="shared" ref="CB261" si="3792">T261/T281</f>
        <v>5.1152510262077677E-2</v>
      </c>
      <c r="CC261" s="124">
        <f t="shared" ref="CC261" si="3793">U261/U281</f>
        <v>0.1391164913393596</v>
      </c>
      <c r="CD261" s="125">
        <f t="shared" ref="CD261" si="3794">V261/V281</f>
        <v>5.1560910726860185E-2</v>
      </c>
      <c r="CE261" s="126">
        <f t="shared" ref="CE261" si="3795">W261/W281</f>
        <v>7.2116533747184783E-2</v>
      </c>
      <c r="CF261" s="123">
        <f t="shared" ref="CF261" si="3796">X261/X281</f>
        <v>6.2065425358159503E-2</v>
      </c>
      <c r="CG261" s="124">
        <f t="shared" ref="CG261" si="3797">Y261/Y281</f>
        <v>0.10947889741717803</v>
      </c>
      <c r="CH261" s="125">
        <f t="shared" ref="CH261" si="3798">Z261/Z281</f>
        <v>6.2871828078837677E-2</v>
      </c>
      <c r="CI261" s="123">
        <f t="shared" ref="CI261" si="3799">AA261/AA281</f>
        <v>5.8058214190318168E-2</v>
      </c>
      <c r="CJ261" s="129">
        <f t="shared" ref="CJ261" si="3800">AB261/AB281</f>
        <v>6.3562732290181487E-2</v>
      </c>
      <c r="CK261" s="130">
        <f t="shared" ref="CK261" si="3801">AC261/AC281</f>
        <v>6.653107207936064E-2</v>
      </c>
    </row>
    <row r="262" spans="1:89" ht="13.8" thickBot="1" x14ac:dyDescent="0.3">
      <c r="A262" s="131" t="s">
        <v>21</v>
      </c>
      <c r="B262" s="273">
        <v>2125</v>
      </c>
      <c r="C262" s="274">
        <v>1403.6</v>
      </c>
      <c r="D262" s="275">
        <v>1013</v>
      </c>
      <c r="E262" s="276">
        <v>680.3</v>
      </c>
      <c r="F262" s="273">
        <v>1630</v>
      </c>
      <c r="G262" s="277">
        <v>1199.4000000000001</v>
      </c>
      <c r="H262" s="275">
        <v>2455</v>
      </c>
      <c r="I262" s="276">
        <v>2207.9</v>
      </c>
      <c r="J262" s="273">
        <v>174</v>
      </c>
      <c r="K262" s="277">
        <v>629.20000000000005</v>
      </c>
      <c r="L262" s="275">
        <v>779</v>
      </c>
      <c r="M262" s="273">
        <v>1561.7</v>
      </c>
      <c r="N262" s="278">
        <v>2077</v>
      </c>
      <c r="O262" s="279">
        <v>2510.1</v>
      </c>
      <c r="P262" s="273">
        <v>1299</v>
      </c>
      <c r="Q262" s="277">
        <v>1228.5</v>
      </c>
      <c r="R262" s="275">
        <v>2035</v>
      </c>
      <c r="S262" s="276">
        <v>1484.6</v>
      </c>
      <c r="T262" s="273">
        <v>245</v>
      </c>
      <c r="U262" s="277">
        <v>479.2</v>
      </c>
      <c r="V262" s="275">
        <v>986</v>
      </c>
      <c r="W262" s="276">
        <v>2132.9</v>
      </c>
      <c r="X262" s="273">
        <v>1176</v>
      </c>
      <c r="Y262" s="277">
        <v>860.4</v>
      </c>
      <c r="Z262" s="275">
        <v>2827</v>
      </c>
      <c r="AA262" s="273">
        <v>2693.1</v>
      </c>
      <c r="AB262" s="162">
        <f t="shared" si="3661"/>
        <v>18821</v>
      </c>
      <c r="AC262" s="165">
        <f t="shared" si="3692"/>
        <v>19070.899999999998</v>
      </c>
      <c r="AE262" t="s">
        <v>85</v>
      </c>
      <c r="BI262" s="131" t="s">
        <v>21</v>
      </c>
      <c r="BJ262" s="123">
        <f>B262/B281</f>
        <v>6.8211729207459951E-2</v>
      </c>
      <c r="BK262" s="124">
        <f t="shared" ref="BK262" si="3802">C262/C281</f>
        <v>4.0394040468865564E-2</v>
      </c>
      <c r="BL262" s="125">
        <f t="shared" ref="BL262" si="3803">D262/D281</f>
        <v>6.7282146652497349E-2</v>
      </c>
      <c r="BM262" s="126">
        <f t="shared" ref="BM262" si="3804">E262/E281</f>
        <v>4.7963169249425397E-2</v>
      </c>
      <c r="BN262" s="123">
        <f t="shared" ref="BN262" si="3805">F262/F281</f>
        <v>7.4425825304780605E-2</v>
      </c>
      <c r="BO262" s="124">
        <f t="shared" ref="BO262" si="3806">G262/G281</f>
        <v>4.2630478979768835E-2</v>
      </c>
      <c r="BP262" s="125">
        <f t="shared" ref="BP262" si="3807">H262/H281</f>
        <v>5.9358301699750961E-2</v>
      </c>
      <c r="BQ262" s="126">
        <f t="shared" ref="BQ262" si="3808">I262/I281</f>
        <v>4.6100297744574414E-2</v>
      </c>
      <c r="BR262" s="123">
        <f t="shared" ref="BR262" si="3809">J262/J281</f>
        <v>2.766735570042932E-2</v>
      </c>
      <c r="BS262" s="124">
        <f t="shared" ref="BS262" si="3810">K262/K281</f>
        <v>9.9702097990746003E-2</v>
      </c>
      <c r="BT262" s="125">
        <f t="shared" ref="BT262" si="3811">L262/L281</f>
        <v>4.048014965703596E-2</v>
      </c>
      <c r="BU262" s="123">
        <f t="shared" ref="BU262" si="3812">M262/M281</f>
        <v>8.0389361034040763E-2</v>
      </c>
      <c r="BV262" s="127">
        <f t="shared" ref="BV262" si="3813">N262/N281</f>
        <v>5.2424341856180112E-2</v>
      </c>
      <c r="BW262" s="128">
        <f t="shared" ref="BW262" si="3814">O262/O281</f>
        <v>6.7200681082557154E-2</v>
      </c>
      <c r="BX262" s="123">
        <f t="shared" ref="BX262" si="3815">P262/P281</f>
        <v>5.5960022401240685E-2</v>
      </c>
      <c r="BY262" s="124">
        <f t="shared" ref="BY262" si="3816">Q262/Q281</f>
        <v>6.7058592342711165E-2</v>
      </c>
      <c r="BZ262" s="125">
        <f t="shared" ref="BZ262" si="3817">R262/R281</f>
        <v>6.5278757939308402E-2</v>
      </c>
      <c r="CA262" s="126">
        <f t="shared" ref="CA262" si="3818">S262/S281</f>
        <v>5.4049724581593385E-2</v>
      </c>
      <c r="CB262" s="123">
        <f t="shared" ref="CB262" si="3819">T262/T281</f>
        <v>3.868013893274392E-2</v>
      </c>
      <c r="CC262" s="124">
        <f t="shared" ref="CC262" si="3820">U262/U281</f>
        <v>8.4439040721749362E-2</v>
      </c>
      <c r="CD262" s="125">
        <f t="shared" ref="CD262" si="3821">V262/V281</f>
        <v>3.8572881621156407E-2</v>
      </c>
      <c r="CE262" s="126">
        <f t="shared" ref="CE262" si="3822">W262/W281</f>
        <v>7.1803451978979763E-2</v>
      </c>
      <c r="CF262" s="123">
        <f t="shared" ref="CF262" si="3823">X262/X281</f>
        <v>5.4878902421951564E-2</v>
      </c>
      <c r="CG262" s="124">
        <f t="shared" ref="CG262" si="3824">Y262/Y281</f>
        <v>8.4883881533513533E-2</v>
      </c>
      <c r="CH262" s="125">
        <f t="shared" ref="CH262" si="3825">Z262/Z281</f>
        <v>5.7205876401311265E-2</v>
      </c>
      <c r="CI262" s="123">
        <f t="shared" ref="CI262" si="3826">AA262/AA281</f>
        <v>5.2507413740327032E-2</v>
      </c>
      <c r="CJ262" s="129">
        <f t="shared" ref="CJ262" si="3827">AB262/AB281</f>
        <v>5.6732308267345086E-2</v>
      </c>
      <c r="CK262" s="130">
        <f t="shared" ref="CK262" si="3828">AC262/AC281</f>
        <v>5.7678308142480164E-2</v>
      </c>
    </row>
    <row r="263" spans="1:89" ht="14.4" thickTop="1" thickBot="1" x14ac:dyDescent="0.3">
      <c r="A263" s="139" t="s">
        <v>22</v>
      </c>
      <c r="B263" s="187">
        <v>1942</v>
      </c>
      <c r="C263" s="188">
        <v>1672.4</v>
      </c>
      <c r="D263" s="189">
        <v>1121</v>
      </c>
      <c r="E263" s="190">
        <v>734.5</v>
      </c>
      <c r="F263" s="187">
        <v>1384</v>
      </c>
      <c r="G263" s="191">
        <v>824.7</v>
      </c>
      <c r="H263" s="189">
        <v>2483</v>
      </c>
      <c r="I263" s="190">
        <v>2123.9</v>
      </c>
      <c r="J263" s="187">
        <v>202</v>
      </c>
      <c r="K263" s="191">
        <v>706.5</v>
      </c>
      <c r="L263" s="189">
        <v>574</v>
      </c>
      <c r="M263" s="187">
        <v>1593.4</v>
      </c>
      <c r="N263" s="192">
        <v>1819</v>
      </c>
      <c r="O263" s="193">
        <v>2692.5</v>
      </c>
      <c r="P263" s="187">
        <v>1295</v>
      </c>
      <c r="Q263" s="191">
        <v>894.8</v>
      </c>
      <c r="R263" s="189">
        <v>2046</v>
      </c>
      <c r="S263" s="190">
        <v>1122</v>
      </c>
      <c r="T263" s="187">
        <v>183</v>
      </c>
      <c r="U263" s="191">
        <v>373.3</v>
      </c>
      <c r="V263" s="189">
        <v>779</v>
      </c>
      <c r="W263" s="190">
        <v>2312</v>
      </c>
      <c r="X263" s="187">
        <v>1098</v>
      </c>
      <c r="Y263" s="191">
        <v>661.5</v>
      </c>
      <c r="Z263" s="189">
        <v>2756</v>
      </c>
      <c r="AA263" s="187">
        <v>2408.1999999999998</v>
      </c>
      <c r="AB263" s="162">
        <f t="shared" si="3661"/>
        <v>17682</v>
      </c>
      <c r="AC263" s="165">
        <f t="shared" si="3692"/>
        <v>18119.699999999997</v>
      </c>
      <c r="AE263" s="292" t="s">
        <v>0</v>
      </c>
      <c r="AF263" s="290" t="s">
        <v>1</v>
      </c>
      <c r="AG263" s="291"/>
      <c r="AH263" s="290" t="s">
        <v>2</v>
      </c>
      <c r="AI263" s="291"/>
      <c r="AJ263" s="290" t="s">
        <v>3</v>
      </c>
      <c r="AK263" s="291"/>
      <c r="AL263" s="290" t="s">
        <v>4</v>
      </c>
      <c r="AM263" s="291"/>
      <c r="AN263" s="290" t="s">
        <v>5</v>
      </c>
      <c r="AO263" s="291"/>
      <c r="AP263" s="290" t="s">
        <v>6</v>
      </c>
      <c r="AQ263" s="291"/>
      <c r="AR263" s="290" t="s">
        <v>7</v>
      </c>
      <c r="AS263" s="291"/>
      <c r="AT263" s="290" t="s">
        <v>8</v>
      </c>
      <c r="AU263" s="291"/>
      <c r="AV263" s="290" t="s">
        <v>9</v>
      </c>
      <c r="AW263" s="291"/>
      <c r="AX263" s="290" t="s">
        <v>10</v>
      </c>
      <c r="AY263" s="291"/>
      <c r="AZ263" s="290" t="s">
        <v>11</v>
      </c>
      <c r="BA263" s="291"/>
      <c r="BB263" s="290" t="s">
        <v>12</v>
      </c>
      <c r="BC263" s="291"/>
      <c r="BD263" s="297" t="s">
        <v>40</v>
      </c>
      <c r="BE263" s="298"/>
      <c r="BF263" s="295" t="s">
        <v>41</v>
      </c>
      <c r="BG263" s="296"/>
      <c r="BI263" s="139" t="s">
        <v>22</v>
      </c>
      <c r="BJ263" s="123">
        <f>B263/B281</f>
        <v>6.2337495586299876E-2</v>
      </c>
      <c r="BK263" s="124">
        <f t="shared" ref="BK263" si="3829">C263/C281</f>
        <v>4.8129804274815322E-2</v>
      </c>
      <c r="BL263" s="125">
        <f t="shared" ref="BL263" si="3830">D263/D281</f>
        <v>7.4455366631243358E-2</v>
      </c>
      <c r="BM263" s="126">
        <f t="shared" ref="BM263" si="3831">E263/E281</f>
        <v>5.1784430124508236E-2</v>
      </c>
      <c r="BN263" s="123">
        <f t="shared" ref="BN263" si="3832">F263/F281</f>
        <v>6.3193461485776911E-2</v>
      </c>
      <c r="BO263" s="124">
        <f t="shared" ref="BO263" si="3833">G263/G281</f>
        <v>2.931245290529878E-2</v>
      </c>
      <c r="BP263" s="125">
        <f t="shared" ref="BP263" si="3834">H263/H281</f>
        <v>6.0035300660073988E-2</v>
      </c>
      <c r="BQ263" s="126">
        <f t="shared" ref="BQ263" si="3835">I263/I281</f>
        <v>4.43464026358538E-2</v>
      </c>
      <c r="BR263" s="123">
        <f t="shared" ref="BR263" si="3836">J263/J281</f>
        <v>3.2119573859119094E-2</v>
      </c>
      <c r="BS263" s="124">
        <f t="shared" ref="BS263" si="3837">K263/K281</f>
        <v>0.11195094124358239</v>
      </c>
      <c r="BT263" s="125">
        <f t="shared" ref="BT263" si="3838">L263/L281</f>
        <v>2.9827478694658075E-2</v>
      </c>
      <c r="BU263" s="123">
        <f t="shared" ref="BU263" si="3839">M263/M281</f>
        <v>8.2021135859409969E-2</v>
      </c>
      <c r="BV263" s="127">
        <f t="shared" ref="BV263" si="3840">N263/N281</f>
        <v>4.5912314798455284E-2</v>
      </c>
      <c r="BW263" s="128">
        <f t="shared" ref="BW263" si="3841">O263/O281</f>
        <v>7.2083914511288455E-2</v>
      </c>
      <c r="BX263" s="123">
        <f t="shared" ref="BX263" si="3842">P263/P281</f>
        <v>5.5787705165209152E-2</v>
      </c>
      <c r="BY263" s="124">
        <f t="shared" ref="BY263" si="3843">Q263/Q281</f>
        <v>4.8843327983929957E-2</v>
      </c>
      <c r="BZ263" s="125">
        <f t="shared" ref="BZ263" si="3844">R263/R281</f>
        <v>6.563161609033169E-2</v>
      </c>
      <c r="CA263" s="126">
        <f t="shared" ref="CA263" si="3845">S263/S281</f>
        <v>4.0848572666406964E-2</v>
      </c>
      <c r="CB263" s="123">
        <f t="shared" ref="CB263" si="3846">T263/T281</f>
        <v>2.8891695610988317E-2</v>
      </c>
      <c r="CC263" s="124">
        <f t="shared" ref="CC263" si="3847">U263/U281</f>
        <v>6.5778576588958762E-2</v>
      </c>
      <c r="CD263" s="125">
        <f t="shared" ref="CD263" si="3848">V263/V281</f>
        <v>3.0474923714889288E-2</v>
      </c>
      <c r="CE263" s="126">
        <f t="shared" ref="CE263" si="3849">W263/W281</f>
        <v>7.783280086989601E-2</v>
      </c>
      <c r="CF263" s="123">
        <f t="shared" ref="CF263" si="3850">X263/X281</f>
        <v>5.1238975220495593E-2</v>
      </c>
      <c r="CG263" s="124">
        <f t="shared" ref="CG263" si="3851">Y263/Y281</f>
        <v>6.5261143229218041E-2</v>
      </c>
      <c r="CH263" s="125">
        <f t="shared" ref="CH263" si="3852">Z263/Z281</f>
        <v>5.5769152940224206E-2</v>
      </c>
      <c r="CI263" s="123">
        <f t="shared" ref="CI263" si="3853">AA263/AA281</f>
        <v>4.6952713887139563E-2</v>
      </c>
      <c r="CJ263" s="129">
        <f t="shared" ref="CJ263" si="3854">AB263/AB281</f>
        <v>5.3299010402380095E-2</v>
      </c>
      <c r="CK263" s="130">
        <f t="shared" ref="CK263" si="3855">AC263/AC281</f>
        <v>5.4801484987562085E-2</v>
      </c>
    </row>
    <row r="264" spans="1:89" ht="15" thickTop="1" thickBot="1" x14ac:dyDescent="0.35">
      <c r="A264" s="131" t="s">
        <v>23</v>
      </c>
      <c r="B264" s="180">
        <v>1763</v>
      </c>
      <c r="C264" s="181">
        <v>1570.9</v>
      </c>
      <c r="D264" s="182">
        <v>766</v>
      </c>
      <c r="E264" s="183">
        <v>624.5</v>
      </c>
      <c r="F264" s="180">
        <v>1319</v>
      </c>
      <c r="G264" s="184">
        <v>877.7</v>
      </c>
      <c r="H264" s="182">
        <v>2275</v>
      </c>
      <c r="I264" s="183">
        <v>2129.1999999999998</v>
      </c>
      <c r="J264" s="180">
        <v>215</v>
      </c>
      <c r="K264" s="184">
        <v>507.5</v>
      </c>
      <c r="L264" s="182">
        <v>491</v>
      </c>
      <c r="M264" s="180">
        <v>1324.6</v>
      </c>
      <c r="N264" s="185">
        <v>1734</v>
      </c>
      <c r="O264" s="186">
        <v>2163.1</v>
      </c>
      <c r="P264" s="180">
        <v>1179</v>
      </c>
      <c r="Q264" s="184">
        <v>815.7</v>
      </c>
      <c r="R264" s="182">
        <v>1778</v>
      </c>
      <c r="S264" s="183">
        <v>1161.2</v>
      </c>
      <c r="T264" s="180">
        <v>218</v>
      </c>
      <c r="U264" s="184">
        <v>272.3</v>
      </c>
      <c r="V264" s="182">
        <v>777</v>
      </c>
      <c r="W264" s="183">
        <v>1906.2</v>
      </c>
      <c r="X264" s="180">
        <v>974</v>
      </c>
      <c r="Y264" s="184">
        <v>577.4</v>
      </c>
      <c r="Z264" s="182">
        <v>2488</v>
      </c>
      <c r="AA264" s="180">
        <v>2145.6999999999998</v>
      </c>
      <c r="AB264" s="162">
        <f t="shared" si="3661"/>
        <v>15977</v>
      </c>
      <c r="AC264" s="165">
        <f t="shared" si="3692"/>
        <v>16076</v>
      </c>
      <c r="AE264" s="293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68" t="s">
        <v>14</v>
      </c>
      <c r="BG264" s="169" t="s">
        <v>15</v>
      </c>
      <c r="BI264" s="131" t="s">
        <v>23</v>
      </c>
      <c r="BJ264" s="123">
        <f>B264/B281</f>
        <v>5.659166051423619E-2</v>
      </c>
      <c r="BK264" s="124">
        <f t="shared" ref="BK264" si="3856">C264/C281</f>
        <v>4.5208747629339505E-2</v>
      </c>
      <c r="BL264" s="125">
        <f t="shared" ref="BL264" si="3857">D264/D281</f>
        <v>5.0876726886291176E-2</v>
      </c>
      <c r="BM264" s="126">
        <f t="shared" ref="BM264" si="3858">E264/E281</f>
        <v>4.4029103625262619E-2</v>
      </c>
      <c r="BN264" s="123">
        <f t="shared" ref="BN264" si="3859">F264/F281</f>
        <v>6.0225560476690559E-2</v>
      </c>
      <c r="BO264" s="124">
        <f t="shared" ref="BO264" si="3860">G264/G281</f>
        <v>3.1196240954263051E-2</v>
      </c>
      <c r="BP264" s="125">
        <f t="shared" ref="BP264" si="3861">H264/H281</f>
        <v>5.50061655262458E-2</v>
      </c>
      <c r="BQ264" s="126">
        <f t="shared" ref="BQ264" si="3862">I264/I281</f>
        <v>4.4457065065332597E-2</v>
      </c>
      <c r="BR264" s="123">
        <f t="shared" ref="BR264" si="3863">J264/J281</f>
        <v>3.4186675147082207E-2</v>
      </c>
      <c r="BS264" s="124">
        <f t="shared" ref="BS264" si="3864">K264/K281</f>
        <v>8.0417696647017783E-2</v>
      </c>
      <c r="BT264" s="125">
        <f t="shared" ref="BT264" si="3865">L264/L281</f>
        <v>2.5514446061109957E-2</v>
      </c>
      <c r="BU264" s="123">
        <f t="shared" ref="BU264" si="3866">M264/M281</f>
        <v>6.8184508949023739E-2</v>
      </c>
      <c r="BV264" s="127">
        <f t="shared" ref="BV264" si="3867">N264/N281</f>
        <v>4.3766879527499435E-2</v>
      </c>
      <c r="BW264" s="128">
        <f t="shared" ref="BW264" si="3868">O264/O281</f>
        <v>5.7910757838205408E-2</v>
      </c>
      <c r="BX264" s="123">
        <f t="shared" ref="BX264" si="3869">P264/P281</f>
        <v>5.0790505320294665E-2</v>
      </c>
      <c r="BY264" s="124">
        <f t="shared" ref="BY264" si="3870">Q264/Q281</f>
        <v>4.4525595257590152E-2</v>
      </c>
      <c r="BZ264" s="125">
        <f t="shared" ref="BZ264" si="3871">R264/R281</f>
        <v>5.70347084108552E-2</v>
      </c>
      <c r="CA264" s="126">
        <f t="shared" ref="CA264" si="3872">S264/S281</f>
        <v>4.2275724224805501E-2</v>
      </c>
      <c r="CB264" s="123">
        <f t="shared" ref="CB264" si="3873">T264/T281</f>
        <v>3.4417429744237449E-2</v>
      </c>
      <c r="CC264" s="124">
        <f t="shared" ref="CC264" si="3874">U264/U281</f>
        <v>4.7981533365050823E-2</v>
      </c>
      <c r="CD264" s="125">
        <f t="shared" ref="CD264" si="3875">V264/V281</f>
        <v>3.0396682575698303E-2</v>
      </c>
      <c r="CE264" s="126">
        <f t="shared" ref="CE264" si="3876">W264/W281</f>
        <v>6.4171663070153886E-2</v>
      </c>
      <c r="CF264" s="123">
        <f t="shared" ref="CF264" si="3877">X264/X281</f>
        <v>4.5452424284847637E-2</v>
      </c>
      <c r="CG264" s="124">
        <f t="shared" ref="CG264" si="3878">Y264/Y281</f>
        <v>5.6964148300151923E-2</v>
      </c>
      <c r="CH264" s="125">
        <f t="shared" ref="CH264" si="3879">Z264/Z281</f>
        <v>5.0346027763163222E-2</v>
      </c>
      <c r="CI264" s="123">
        <f t="shared" ref="CI264" si="3880">AA264/AA281</f>
        <v>4.1834747191942259E-2</v>
      </c>
      <c r="CJ264" s="129">
        <f t="shared" ref="CJ264" si="3881">AB264/AB281</f>
        <v>4.8159613686168237E-2</v>
      </c>
      <c r="CK264" s="130">
        <f t="shared" ref="CK264" si="3882">AC264/AC281</f>
        <v>4.862048889661795E-2</v>
      </c>
    </row>
    <row r="265" spans="1:89" ht="13.8" thickTop="1" x14ac:dyDescent="0.25">
      <c r="A265" s="139" t="s">
        <v>24</v>
      </c>
      <c r="B265" s="194">
        <v>1950</v>
      </c>
      <c r="C265" s="188">
        <v>1677.1</v>
      </c>
      <c r="D265" s="189">
        <v>888</v>
      </c>
      <c r="E265" s="190">
        <v>597.6</v>
      </c>
      <c r="F265" s="187">
        <v>1280</v>
      </c>
      <c r="G265" s="191">
        <v>901.9</v>
      </c>
      <c r="H265" s="189">
        <v>2496</v>
      </c>
      <c r="I265" s="190">
        <v>2001.6</v>
      </c>
      <c r="J265" s="187">
        <v>270</v>
      </c>
      <c r="K265" s="191">
        <v>355.5</v>
      </c>
      <c r="L265" s="189">
        <v>533</v>
      </c>
      <c r="M265" s="187">
        <v>1415.8</v>
      </c>
      <c r="N265" s="192">
        <v>1665</v>
      </c>
      <c r="O265" s="195">
        <v>2176.9</v>
      </c>
      <c r="P265" s="187">
        <v>1258</v>
      </c>
      <c r="Q265" s="191">
        <v>722.8</v>
      </c>
      <c r="R265" s="189">
        <v>1835</v>
      </c>
      <c r="S265" s="190">
        <v>1159.3</v>
      </c>
      <c r="T265" s="187">
        <v>241</v>
      </c>
      <c r="U265" s="191">
        <v>251.3</v>
      </c>
      <c r="V265" s="189">
        <v>906</v>
      </c>
      <c r="W265" s="196">
        <v>2112.4</v>
      </c>
      <c r="X265" s="187">
        <v>990</v>
      </c>
      <c r="Y265" s="191">
        <v>450.5</v>
      </c>
      <c r="Z265" s="189">
        <v>2749</v>
      </c>
      <c r="AA265" s="187">
        <v>2630.3</v>
      </c>
      <c r="AB265" s="162">
        <f t="shared" si="3661"/>
        <v>17061</v>
      </c>
      <c r="AC265" s="165">
        <f t="shared" si="3692"/>
        <v>16452.999999999996</v>
      </c>
      <c r="AE265" s="254" t="str">
        <f>$AE$17</f>
        <v>17:00 - 17:59</v>
      </c>
      <c r="AF265" s="120">
        <f t="shared" ref="AF265:AO266" si="3883">SUMIF($A$9:$A$32,$AE265,B$257:B$280)</f>
        <v>2002</v>
      </c>
      <c r="AG265" s="177">
        <f t="shared" si="3883"/>
        <v>3513.5</v>
      </c>
      <c r="AH265" s="121">
        <f t="shared" si="3883"/>
        <v>1169</v>
      </c>
      <c r="AI265" s="172">
        <f t="shared" si="3883"/>
        <v>1273.5999999999999</v>
      </c>
      <c r="AJ265" s="120">
        <f t="shared" si="3883"/>
        <v>1281</v>
      </c>
      <c r="AK265" s="122">
        <f t="shared" si="3883"/>
        <v>3570.4</v>
      </c>
      <c r="AL265" s="121">
        <f t="shared" si="3883"/>
        <v>2848</v>
      </c>
      <c r="AM265" s="172">
        <f t="shared" si="3883"/>
        <v>4644</v>
      </c>
      <c r="AN265" s="120">
        <f t="shared" si="3883"/>
        <v>827</v>
      </c>
      <c r="AO265" s="122">
        <f t="shared" si="3883"/>
        <v>258.10000000000002</v>
      </c>
      <c r="AP265" s="121">
        <f t="shared" ref="AP265:AY266" si="3884">SUMIF($A$9:$A$32,$AE265,L$257:L$280)</f>
        <v>2135</v>
      </c>
      <c r="AQ265" s="120">
        <f t="shared" si="3884"/>
        <v>896.4</v>
      </c>
      <c r="AR265" s="171">
        <f t="shared" si="3884"/>
        <v>3238</v>
      </c>
      <c r="AS265" s="173">
        <f t="shared" si="3884"/>
        <v>2486.1</v>
      </c>
      <c r="AT265" s="120">
        <f t="shared" si="3884"/>
        <v>2000</v>
      </c>
      <c r="AU265" s="122">
        <f t="shared" si="3884"/>
        <v>1306.5999999999999</v>
      </c>
      <c r="AV265" s="121">
        <f t="shared" si="3884"/>
        <v>2464</v>
      </c>
      <c r="AW265" s="172">
        <f t="shared" si="3884"/>
        <v>2665</v>
      </c>
      <c r="AX265" s="120">
        <f t="shared" si="3884"/>
        <v>834</v>
      </c>
      <c r="AY265" s="122">
        <f t="shared" si="3884"/>
        <v>231.1</v>
      </c>
      <c r="AZ265" s="121">
        <f t="shared" ref="AZ265:BE266" si="3885">SUMIF($A$9:$A$32,$AE265,V$257:V$280)</f>
        <v>2312</v>
      </c>
      <c r="BA265" s="172">
        <f t="shared" si="3885"/>
        <v>1856.8</v>
      </c>
      <c r="BB265" s="120">
        <f t="shared" si="3885"/>
        <v>2001</v>
      </c>
      <c r="BC265" s="122">
        <f t="shared" si="3885"/>
        <v>600.29999999999995</v>
      </c>
      <c r="BD265" s="21">
        <f t="shared" si="3885"/>
        <v>3956</v>
      </c>
      <c r="BE265" s="176">
        <f t="shared" si="3885"/>
        <v>4911.1000000000004</v>
      </c>
      <c r="BF265" s="162">
        <f>AF265+AH265+AJ265+AL265+AN265+AP265+AR265+AT265+AV265+AX265+AZ265+BB265+BD265</f>
        <v>27067</v>
      </c>
      <c r="BG265" s="163">
        <f>AG265+AI265+AK265+AM265+AO265+AQ265+AS265+AU265+AW265+AY265+BA265+BC265+BE265</f>
        <v>28212.999999999993</v>
      </c>
      <c r="BI265" s="139" t="s">
        <v>24</v>
      </c>
      <c r="BJ265" s="123">
        <f>B265/B281</f>
        <v>6.2594292684492667E-2</v>
      </c>
      <c r="BK265" s="124">
        <f t="shared" ref="BK265" si="3886">C265/C281</f>
        <v>4.8265065025886608E-2</v>
      </c>
      <c r="BL265" s="125">
        <f t="shared" ref="BL265" si="3887">D265/D281</f>
        <v>5.8979808714133899E-2</v>
      </c>
      <c r="BM265" s="126">
        <f t="shared" ref="BM265" si="3888">E265/E281</f>
        <v>4.2132573781356195E-2</v>
      </c>
      <c r="BN265" s="123">
        <f t="shared" ref="BN265" si="3889">F265/F281</f>
        <v>5.8444819871238757E-2</v>
      </c>
      <c r="BO265" s="124">
        <f t="shared" ref="BO265" si="3890">G265/G281</f>
        <v>3.2056385686054283E-2</v>
      </c>
      <c r="BP265" s="125">
        <f t="shared" ref="BP265" si="3891">H265/H281</f>
        <v>6.034962160593825E-2</v>
      </c>
      <c r="BQ265" s="126">
        <f t="shared" ref="BQ265" si="3892">I265/I281</f>
        <v>4.1792814876371279E-2</v>
      </c>
      <c r="BR265" s="123">
        <f t="shared" ref="BR265" si="3893">J265/J281</f>
        <v>4.293210367307998E-2</v>
      </c>
      <c r="BS265" s="124">
        <f t="shared" ref="BS265" si="3894">K265/K281</f>
        <v>5.6332002281802608E-2</v>
      </c>
      <c r="BT265" s="125">
        <f t="shared" ref="BT265" si="3895">L265/L281</f>
        <v>2.7696944502182498E-2</v>
      </c>
      <c r="BU265" s="123">
        <f t="shared" ref="BU265" si="3896">M265/M281</f>
        <v>7.2879078793619073E-2</v>
      </c>
      <c r="BV265" s="127">
        <f t="shared" ref="BV265" si="3897">N265/N281</f>
        <v>4.202529089578233E-2</v>
      </c>
      <c r="BW265" s="128">
        <f t="shared" ref="BW265" si="3898">O265/O281</f>
        <v>5.8280212998931789E-2</v>
      </c>
      <c r="BX265" s="123">
        <f t="shared" ref="BX265" si="3899">P265/P281</f>
        <v>5.4193770731917459E-2</v>
      </c>
      <c r="BY265" s="124">
        <f t="shared" ref="BY265" si="3900">Q265/Q281</f>
        <v>3.9454579198462868E-2</v>
      </c>
      <c r="BZ265" s="125">
        <f t="shared" ref="BZ265" si="3901">R265/R281</f>
        <v>5.8863155193430425E-2</v>
      </c>
      <c r="CA265" s="126">
        <f t="shared" ref="CA265" si="3902">S265/S281</f>
        <v>4.2206551062536179E-2</v>
      </c>
      <c r="CB265" s="123">
        <f t="shared" ref="CB265" si="3903">T265/T281</f>
        <v>3.8048626460372589E-2</v>
      </c>
      <c r="CC265" s="124">
        <f t="shared" ref="CC265" si="3904">U265/U281</f>
        <v>4.4281158041267983E-2</v>
      </c>
      <c r="CD265" s="125">
        <f t="shared" ref="CD265" si="3905">V265/V281</f>
        <v>3.5443236053516937E-2</v>
      </c>
      <c r="CE265" s="126">
        <f t="shared" ref="CE265" si="3906">W265/W281</f>
        <v>7.1113325500678351E-2</v>
      </c>
      <c r="CF265" s="123">
        <f t="shared" ref="CF265" si="3907">X265/X281</f>
        <v>4.6199076018479633E-2</v>
      </c>
      <c r="CG265" s="124">
        <f t="shared" ref="CG265" si="3908">Y265/Y281</f>
        <v>4.444466368066928E-2</v>
      </c>
      <c r="CH265" s="125">
        <f t="shared" ref="CH265" si="3909">Z265/Z281</f>
        <v>5.5627504148286051E-2</v>
      </c>
      <c r="CI265" s="123">
        <f t="shared" ref="CI265" si="3910">AA265/AA281</f>
        <v>5.1283001136676026E-2</v>
      </c>
      <c r="CJ265" s="129">
        <f t="shared" ref="CJ265" si="3911">AB265/AB281</f>
        <v>5.1427124560287689E-2</v>
      </c>
      <c r="CK265" s="130">
        <f t="shared" ref="CK265" si="3912">AC265/AC281</f>
        <v>4.9760693195823269E-2</v>
      </c>
    </row>
    <row r="266" spans="1:89" x14ac:dyDescent="0.25">
      <c r="A266" s="131" t="s">
        <v>25</v>
      </c>
      <c r="B266" s="197">
        <v>1901</v>
      </c>
      <c r="C266" s="181">
        <v>2100.1999999999998</v>
      </c>
      <c r="D266" s="182">
        <v>878</v>
      </c>
      <c r="E266" s="183">
        <v>692.6</v>
      </c>
      <c r="F266" s="180">
        <v>1398</v>
      </c>
      <c r="G266" s="184">
        <v>1054.0999999999999</v>
      </c>
      <c r="H266" s="182">
        <v>2619</v>
      </c>
      <c r="I266" s="183">
        <v>2599.5</v>
      </c>
      <c r="J266" s="180">
        <v>333</v>
      </c>
      <c r="K266" s="181">
        <v>353.4</v>
      </c>
      <c r="L266" s="182">
        <v>751</v>
      </c>
      <c r="M266" s="180">
        <v>1627.8</v>
      </c>
      <c r="N266" s="185">
        <v>1947</v>
      </c>
      <c r="O266" s="198">
        <v>2402.5</v>
      </c>
      <c r="P266" s="180">
        <v>1450</v>
      </c>
      <c r="Q266" s="181">
        <v>889.9</v>
      </c>
      <c r="R266" s="182">
        <v>1947</v>
      </c>
      <c r="S266" s="183">
        <v>1318.3</v>
      </c>
      <c r="T266" s="189">
        <v>282</v>
      </c>
      <c r="U266" s="180">
        <v>229.2</v>
      </c>
      <c r="V266" s="182">
        <v>1122</v>
      </c>
      <c r="W266" s="199">
        <v>2238.1</v>
      </c>
      <c r="X266" s="180">
        <v>1281</v>
      </c>
      <c r="Y266" s="184">
        <v>421.4</v>
      </c>
      <c r="Z266" s="182">
        <v>3012</v>
      </c>
      <c r="AA266" s="180">
        <v>2678.9</v>
      </c>
      <c r="AB266" s="162">
        <f t="shared" si="3661"/>
        <v>18921</v>
      </c>
      <c r="AC266" s="165">
        <f t="shared" si="3692"/>
        <v>18605.899999999998</v>
      </c>
      <c r="AE266" s="256" t="str">
        <f>$AE$18</f>
        <v>18:00 - 18:59</v>
      </c>
      <c r="AF266" s="120">
        <f t="shared" si="3883"/>
        <v>2247</v>
      </c>
      <c r="AG266" s="181">
        <f t="shared" si="3883"/>
        <v>2754.7</v>
      </c>
      <c r="AH266" s="182">
        <f t="shared" si="3883"/>
        <v>890</v>
      </c>
      <c r="AI266" s="183">
        <f t="shared" si="3883"/>
        <v>1218.3</v>
      </c>
      <c r="AJ266" s="180">
        <f t="shared" si="3883"/>
        <v>938</v>
      </c>
      <c r="AK266" s="184">
        <f t="shared" si="3883"/>
        <v>2921.8</v>
      </c>
      <c r="AL266" s="182">
        <f t="shared" si="3883"/>
        <v>2777</v>
      </c>
      <c r="AM266" s="183">
        <f t="shared" si="3883"/>
        <v>4237</v>
      </c>
      <c r="AN266" s="180">
        <f t="shared" si="3883"/>
        <v>595</v>
      </c>
      <c r="AO266" s="184">
        <f t="shared" si="3883"/>
        <v>215</v>
      </c>
      <c r="AP266" s="182">
        <f t="shared" si="3884"/>
        <v>1869</v>
      </c>
      <c r="AQ266" s="180">
        <f t="shared" si="3884"/>
        <v>815.2</v>
      </c>
      <c r="AR266" s="185">
        <f t="shared" si="3884"/>
        <v>3064</v>
      </c>
      <c r="AS266" s="186">
        <f t="shared" si="3884"/>
        <v>2326.5</v>
      </c>
      <c r="AT266" s="180">
        <f t="shared" si="3884"/>
        <v>1660</v>
      </c>
      <c r="AU266" s="184">
        <f t="shared" si="3884"/>
        <v>1237.3</v>
      </c>
      <c r="AV266" s="182">
        <f t="shared" si="3884"/>
        <v>2029</v>
      </c>
      <c r="AW266" s="183">
        <f t="shared" si="3884"/>
        <v>2288.5</v>
      </c>
      <c r="AX266" s="180">
        <f t="shared" si="3884"/>
        <v>623</v>
      </c>
      <c r="AY266" s="184">
        <f t="shared" si="3884"/>
        <v>247.1</v>
      </c>
      <c r="AZ266" s="182">
        <f t="shared" si="3885"/>
        <v>2367</v>
      </c>
      <c r="BA266" s="183">
        <f t="shared" si="3885"/>
        <v>1774.4</v>
      </c>
      <c r="BB266" s="180">
        <f t="shared" si="3885"/>
        <v>1819</v>
      </c>
      <c r="BC266" s="184">
        <f t="shared" si="3885"/>
        <v>659.1</v>
      </c>
      <c r="BD266" s="182">
        <f t="shared" si="3885"/>
        <v>3654</v>
      </c>
      <c r="BE266" s="180">
        <f t="shared" si="3885"/>
        <v>4209</v>
      </c>
      <c r="BF266" s="164">
        <f>SUM(AF266,AH266,AJ266,AL266,AN266,AP266,AR266,AT266,AV266,AX266,AZ266,BB266,BD266)</f>
        <v>24532</v>
      </c>
      <c r="BG266" s="165">
        <f>SUM(AG266,AI266,AK266,AM266,AO266,AQ266,AS266,AU266,AW266,AY266,BA266,BC266,BE266)</f>
        <v>24903.899999999998</v>
      </c>
      <c r="BI266" s="131" t="s">
        <v>25</v>
      </c>
      <c r="BJ266" s="123">
        <f>B266/B281</f>
        <v>6.1021410458061823E-2</v>
      </c>
      <c r="BK266" s="124">
        <f t="shared" ref="BK266" si="3913">C266/C281</f>
        <v>6.0441410510623725E-2</v>
      </c>
      <c r="BL266" s="125">
        <f t="shared" ref="BL266" si="3914">D266/D281</f>
        <v>5.8315621679064823E-2</v>
      </c>
      <c r="BM266" s="126">
        <f t="shared" ref="BM266" si="3915">E266/E281</f>
        <v>4.8830355757977409E-2</v>
      </c>
      <c r="BN266" s="123">
        <f t="shared" ref="BN266" si="3916">F266/F281</f>
        <v>6.3832701703118583E-2</v>
      </c>
      <c r="BO266" s="124">
        <f t="shared" ref="BO266" si="3917">G266/G281</f>
        <v>3.7466056271947906E-2</v>
      </c>
      <c r="BP266" s="125">
        <f t="shared" ref="BP266" si="3918">H266/H281</f>
        <v>6.3323581324500111E-2</v>
      </c>
      <c r="BQ266" s="126">
        <f t="shared" ref="BQ266" si="3919">I266/I281</f>
        <v>5.4276789703800531E-2</v>
      </c>
      <c r="BR266" s="123">
        <f t="shared" ref="BR266" si="3920">J266/J281</f>
        <v>5.2949594530131976E-2</v>
      </c>
      <c r="BS266" s="124">
        <f t="shared" ref="BS266" si="3921">K266/K281</f>
        <v>5.5999239399125288E-2</v>
      </c>
      <c r="BT266" s="125">
        <f t="shared" ref="BT266" si="3922">L266/L281</f>
        <v>3.9025150696320933E-2</v>
      </c>
      <c r="BU266" s="123">
        <f t="shared" ref="BU266" si="3923">M266/M281</f>
        <v>8.379189466044154E-2</v>
      </c>
      <c r="BV266" s="127">
        <f t="shared" ref="BV266" si="3924">N266/N281</f>
        <v>4.9143087912365283E-2</v>
      </c>
      <c r="BW266" s="128">
        <f t="shared" ref="BW266" si="3925">O266/O281</f>
        <v>6.4320001713415231E-2</v>
      </c>
      <c r="BX266" s="123">
        <f t="shared" ref="BX266" si="3926">P266/P281</f>
        <v>6.2464998061431097E-2</v>
      </c>
      <c r="BY266" s="124">
        <f t="shared" ref="BY266" si="3927">Q266/Q281</f>
        <v>4.8575857815041652E-2</v>
      </c>
      <c r="BZ266" s="125">
        <f t="shared" ref="BZ266" si="3928">R266/R281</f>
        <v>6.2455892731122092E-2</v>
      </c>
      <c r="CA266" s="126">
        <f t="shared" ref="CA266" si="3929">S266/S281</f>
        <v>4.7995252536652676E-2</v>
      </c>
      <c r="CB266" s="123">
        <f t="shared" ref="CB266" si="3930">T266/T281</f>
        <v>4.452162930217872E-2</v>
      </c>
      <c r="CC266" s="124">
        <f t="shared" ref="CC266" si="3931">U266/U281</f>
        <v>4.0386953533858419E-2</v>
      </c>
      <c r="CD266" s="125">
        <f t="shared" ref="CD266" si="3932">V266/V281</f>
        <v>4.3893279086143495E-2</v>
      </c>
      <c r="CE266" s="126">
        <f t="shared" ref="CE266" si="3933">W266/W281</f>
        <v>7.5344979077385049E-2</v>
      </c>
      <c r="CF266" s="123">
        <f t="shared" ref="CF266" si="3934">X266/X281</f>
        <v>5.9778804423911522E-2</v>
      </c>
      <c r="CG266" s="124">
        <f t="shared" ref="CG266" si="3935">Y266/Y281</f>
        <v>4.1573765316390753E-2</v>
      </c>
      <c r="CH266" s="125">
        <f t="shared" ref="CH266" si="3936">Z266/Z281</f>
        <v>6.0949451616819784E-2</v>
      </c>
      <c r="CI266" s="123">
        <f t="shared" ref="CI266" si="3937">AA266/AA281</f>
        <v>5.2230556113386839E-2</v>
      </c>
      <c r="CJ266" s="129">
        <f t="shared" ref="CJ266" si="3938">AB266/AB281</f>
        <v>5.7033739159791527E-2</v>
      </c>
      <c r="CK266" s="130">
        <f t="shared" ref="CK266" si="3939">AC266/AC281</f>
        <v>5.6271955359640691E-2</v>
      </c>
    </row>
    <row r="267" spans="1:89" ht="13.8" thickBot="1" x14ac:dyDescent="0.3">
      <c r="A267" s="139" t="s">
        <v>26</v>
      </c>
      <c r="B267" s="194">
        <v>1706</v>
      </c>
      <c r="C267" s="188">
        <v>1983.3</v>
      </c>
      <c r="D267" s="189">
        <v>760</v>
      </c>
      <c r="E267" s="190">
        <v>704.8</v>
      </c>
      <c r="F267" s="187">
        <v>1050</v>
      </c>
      <c r="G267" s="191">
        <v>1093.3</v>
      </c>
      <c r="H267" s="189">
        <v>2377</v>
      </c>
      <c r="I267" s="190">
        <v>2487.9</v>
      </c>
      <c r="J267" s="187">
        <v>323</v>
      </c>
      <c r="K267" s="188">
        <v>309.39999999999998</v>
      </c>
      <c r="L267" s="189">
        <v>722</v>
      </c>
      <c r="M267" s="187">
        <v>1351.4</v>
      </c>
      <c r="N267" s="192">
        <v>1835</v>
      </c>
      <c r="O267" s="195">
        <v>2045.3</v>
      </c>
      <c r="P267" s="187">
        <v>1282</v>
      </c>
      <c r="Q267" s="188">
        <v>924.9</v>
      </c>
      <c r="R267" s="189">
        <v>1627</v>
      </c>
      <c r="S267" s="190">
        <v>1319.5</v>
      </c>
      <c r="T267" s="187">
        <v>272</v>
      </c>
      <c r="U267" s="191">
        <v>287.3</v>
      </c>
      <c r="V267" s="189">
        <v>1181</v>
      </c>
      <c r="W267" s="196">
        <v>1880.1</v>
      </c>
      <c r="X267" s="187">
        <v>1149</v>
      </c>
      <c r="Y267" s="191">
        <v>474.6</v>
      </c>
      <c r="Z267" s="189">
        <v>3020</v>
      </c>
      <c r="AA267" s="187">
        <v>2640.3</v>
      </c>
      <c r="AB267" s="162">
        <f t="shared" si="3661"/>
        <v>17304</v>
      </c>
      <c r="AC267" s="165">
        <f t="shared" si="3692"/>
        <v>17502.099999999999</v>
      </c>
      <c r="AE267" s="254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26</v>
      </c>
      <c r="BJ267" s="123">
        <f>B267/B281</f>
        <v>5.4761981189612556E-2</v>
      </c>
      <c r="BK267" s="124">
        <f t="shared" ref="BK267" si="3940">C267/C281</f>
        <v>5.7077159063765377E-2</v>
      </c>
      <c r="BL267" s="125">
        <f t="shared" ref="BL267" si="3941">D267/D281</f>
        <v>5.0478214665249738E-2</v>
      </c>
      <c r="BM267" s="126">
        <f t="shared" ref="BM267" si="3942">E267/E281</f>
        <v>4.9690491969711918E-2</v>
      </c>
      <c r="BN267" s="123">
        <f t="shared" ref="BN267" si="3943">F267/F281</f>
        <v>4.7943016300625543E-2</v>
      </c>
      <c r="BO267" s="124">
        <f t="shared" ref="BO267" si="3944">G267/G281</f>
        <v>3.8859348564766763E-2</v>
      </c>
      <c r="BP267" s="125">
        <f t="shared" ref="BP267" si="3945">H267/H281</f>
        <v>5.747237602456539E-2</v>
      </c>
      <c r="BQ267" s="126">
        <f t="shared" ref="BQ267" si="3946">I267/I281</f>
        <v>5.1946614773643138E-2</v>
      </c>
      <c r="BR267" s="123">
        <f t="shared" ref="BR267" si="3947">J267/J281</f>
        <v>5.1359516616314202E-2</v>
      </c>
      <c r="BS267" s="124">
        <f t="shared" ref="BS267" si="3948">K267/K281</f>
        <v>4.9027064714457738E-2</v>
      </c>
      <c r="BT267" s="125">
        <f t="shared" ref="BT267" si="3949">L267/L281</f>
        <v>3.7518187487008935E-2</v>
      </c>
      <c r="BU267" s="123">
        <f t="shared" ref="BU267" si="3950">M267/M281</f>
        <v>6.9564053596339048E-2</v>
      </c>
      <c r="BV267" s="127">
        <f t="shared" ref="BV267" si="3951">N267/N281</f>
        <v>4.6316161437694035E-2</v>
      </c>
      <c r="BW267" s="128">
        <f t="shared" ref="BW267" si="3952">O267/O281</f>
        <v>5.4757002915483112E-2</v>
      </c>
      <c r="BX267" s="123">
        <f t="shared" ref="BX267" si="3953">P267/P281</f>
        <v>5.5227674148106663E-2</v>
      </c>
      <c r="BY267" s="124">
        <f t="shared" ref="BY267" si="3954">Q267/Q281</f>
        <v>5.0486359021386699E-2</v>
      </c>
      <c r="BZ267" s="125">
        <f t="shared" ref="BZ267" si="3955">R267/R281</f>
        <v>5.2190928337717331E-2</v>
      </c>
      <c r="CA267" s="126">
        <f t="shared" ref="CA267" si="3956">S267/S281</f>
        <v>4.8038940849664875E-2</v>
      </c>
      <c r="CB267" s="123">
        <f t="shared" ref="CB267" si="3957">T267/T281</f>
        <v>4.2942848121250397E-2</v>
      </c>
      <c r="CC267" s="124">
        <f t="shared" ref="CC267" si="3958">U267/U281</f>
        <v>5.0624658596324278E-2</v>
      </c>
      <c r="CD267" s="125">
        <f t="shared" ref="CD267" si="3959">V267/V281</f>
        <v>4.6201392692277597E-2</v>
      </c>
      <c r="CE267" s="126">
        <f t="shared" ref="CE267" si="3960">W267/W281</f>
        <v>6.3293014236804265E-2</v>
      </c>
      <c r="CF267" s="123">
        <f t="shared" ref="CF267" si="3961">X267/X281</f>
        <v>5.3618927621447571E-2</v>
      </c>
      <c r="CG267" s="124">
        <f t="shared" ref="CG267" si="3962">Y267/Y281</f>
        <v>4.6822280539058028E-2</v>
      </c>
      <c r="CH267" s="125">
        <f t="shared" ref="CH267" si="3963">Z267/Z281</f>
        <v>6.1111335950463391E-2</v>
      </c>
      <c r="CI267" s="123">
        <f t="shared" ref="CI267" si="3964">AA267/AA281</f>
        <v>5.1477971296493064E-2</v>
      </c>
      <c r="CJ267" s="129">
        <f t="shared" ref="CJ267" si="3965">AB267/AB281</f>
        <v>5.2159601628932545E-2</v>
      </c>
      <c r="CK267" s="130">
        <f t="shared" ref="CK267" si="3966">AC267/AC281</f>
        <v>5.2933606538784331E-2</v>
      </c>
    </row>
    <row r="268" spans="1:89" ht="14.4" thickTop="1" thickBot="1" x14ac:dyDescent="0.3">
      <c r="A268" s="131" t="s">
        <v>27</v>
      </c>
      <c r="B268" s="197">
        <v>1670</v>
      </c>
      <c r="C268" s="181">
        <v>2163.6999999999998</v>
      </c>
      <c r="D268" s="182">
        <v>738</v>
      </c>
      <c r="E268" s="183">
        <v>686.2</v>
      </c>
      <c r="F268" s="180">
        <v>949</v>
      </c>
      <c r="G268" s="184">
        <v>1294.4000000000001</v>
      </c>
      <c r="H268" s="182">
        <v>2351</v>
      </c>
      <c r="I268" s="183">
        <v>2640.9</v>
      </c>
      <c r="J268" s="180">
        <v>348</v>
      </c>
      <c r="K268" s="181">
        <v>320.10000000000002</v>
      </c>
      <c r="L268" s="182">
        <v>881</v>
      </c>
      <c r="M268" s="180">
        <v>1042.4000000000001</v>
      </c>
      <c r="N268" s="185">
        <v>1950</v>
      </c>
      <c r="O268" s="198">
        <v>1920.7</v>
      </c>
      <c r="P268" s="180">
        <v>1354</v>
      </c>
      <c r="Q268" s="181">
        <v>874.3</v>
      </c>
      <c r="R268" s="182">
        <v>1571</v>
      </c>
      <c r="S268" s="183">
        <v>1283.5</v>
      </c>
      <c r="T268" s="180">
        <v>341</v>
      </c>
      <c r="U268" s="184">
        <v>226.1</v>
      </c>
      <c r="V268" s="182">
        <v>1343</v>
      </c>
      <c r="W268" s="199">
        <v>1554.6</v>
      </c>
      <c r="X268" s="180">
        <v>1098</v>
      </c>
      <c r="Y268" s="184">
        <v>354.2</v>
      </c>
      <c r="Z268" s="182">
        <v>2792</v>
      </c>
      <c r="AA268" s="180">
        <v>2756</v>
      </c>
      <c r="AB268" s="162">
        <f t="shared" si="3661"/>
        <v>17386</v>
      </c>
      <c r="AC268" s="165">
        <f t="shared" si="3692"/>
        <v>17117.099999999999</v>
      </c>
      <c r="AE268" s="251" t="s">
        <v>13</v>
      </c>
      <c r="AF268" s="14">
        <f t="shared" ref="AF268:BG268" si="3967">SUM(AF265:AF267)</f>
        <v>4249</v>
      </c>
      <c r="AG268" s="1">
        <f t="shared" si="3967"/>
        <v>6268.2</v>
      </c>
      <c r="AH268" s="14">
        <f t="shared" si="3967"/>
        <v>2059</v>
      </c>
      <c r="AI268" s="1">
        <f t="shared" si="3967"/>
        <v>2491.8999999999996</v>
      </c>
      <c r="AJ268" s="14">
        <f t="shared" si="3967"/>
        <v>2219</v>
      </c>
      <c r="AK268" s="1">
        <f t="shared" si="3967"/>
        <v>6492.2000000000007</v>
      </c>
      <c r="AL268" s="14">
        <f t="shared" si="3967"/>
        <v>5625</v>
      </c>
      <c r="AM268" s="1">
        <f t="shared" si="3967"/>
        <v>8881</v>
      </c>
      <c r="AN268" s="14">
        <f t="shared" si="3967"/>
        <v>1422</v>
      </c>
      <c r="AO268" s="1">
        <f t="shared" si="3967"/>
        <v>473.1</v>
      </c>
      <c r="AP268" s="14">
        <f t="shared" si="3967"/>
        <v>4004</v>
      </c>
      <c r="AQ268" s="1">
        <f t="shared" si="3967"/>
        <v>1711.6</v>
      </c>
      <c r="AR268" s="14">
        <f t="shared" si="3967"/>
        <v>6302</v>
      </c>
      <c r="AS268" s="1">
        <f t="shared" si="3967"/>
        <v>4812.6000000000004</v>
      </c>
      <c r="AT268" s="14">
        <f t="shared" si="3967"/>
        <v>3660</v>
      </c>
      <c r="AU268" s="1">
        <f t="shared" si="3967"/>
        <v>2543.8999999999996</v>
      </c>
      <c r="AV268" s="14">
        <f t="shared" si="3967"/>
        <v>4493</v>
      </c>
      <c r="AW268" s="1">
        <f t="shared" si="3967"/>
        <v>4953.5</v>
      </c>
      <c r="AX268" s="14">
        <f t="shared" si="3967"/>
        <v>1457</v>
      </c>
      <c r="AY268" s="1">
        <f t="shared" si="3967"/>
        <v>478.2</v>
      </c>
      <c r="AZ268" s="14">
        <f t="shared" si="3967"/>
        <v>4679</v>
      </c>
      <c r="BA268" s="1">
        <f t="shared" si="3967"/>
        <v>3631.2</v>
      </c>
      <c r="BB268" s="14">
        <f t="shared" si="3967"/>
        <v>3820</v>
      </c>
      <c r="BC268" s="1">
        <f t="shared" si="3967"/>
        <v>1259.4000000000001</v>
      </c>
      <c r="BD268" s="14">
        <f t="shared" si="3967"/>
        <v>7610</v>
      </c>
      <c r="BE268" s="1">
        <f t="shared" si="3967"/>
        <v>9120.1</v>
      </c>
      <c r="BF268" s="166">
        <f t="shared" si="3967"/>
        <v>51599</v>
      </c>
      <c r="BG268" s="167">
        <f t="shared" si="3967"/>
        <v>53116.899999999994</v>
      </c>
      <c r="BI268" s="131" t="s">
        <v>27</v>
      </c>
      <c r="BJ268" s="123">
        <f>B268/B281</f>
        <v>5.3606394247745E-2</v>
      </c>
      <c r="BK268" s="124">
        <f t="shared" ref="BK268" si="3968">C268/C281</f>
        <v>6.2268869594246525E-2</v>
      </c>
      <c r="BL268" s="125">
        <f t="shared" ref="BL268" si="3969">D268/D281</f>
        <v>4.901700318809777E-2</v>
      </c>
      <c r="BM268" s="126">
        <f t="shared" ref="BM268" si="3970">E268/E281</f>
        <v>4.8379136761657664E-2</v>
      </c>
      <c r="BN268" s="123">
        <f t="shared" ref="BN268" si="3971">F268/F281</f>
        <v>4.3331354732660608E-2</v>
      </c>
      <c r="BO268" s="124">
        <f t="shared" ref="BO268" si="3972">G268/G281</f>
        <v>4.6007080199610452E-2</v>
      </c>
      <c r="BP268" s="125">
        <f t="shared" ref="BP268" si="3973">H268/H281</f>
        <v>5.6843734132836866E-2</v>
      </c>
      <c r="BQ268" s="126">
        <f t="shared" ref="BQ268" si="3974">I268/I281</f>
        <v>5.5141209435955692E-2</v>
      </c>
      <c r="BR268" s="123">
        <f t="shared" ref="BR268" si="3975">J268/J281</f>
        <v>5.533471140085864E-2</v>
      </c>
      <c r="BS268" s="124">
        <f t="shared" ref="BS268" si="3976">K268/K281</f>
        <v>5.0722570830956444E-2</v>
      </c>
      <c r="BT268" s="125">
        <f t="shared" ref="BT268" si="3977">L268/L281</f>
        <v>4.5780503013926416E-2</v>
      </c>
      <c r="BU268" s="123">
        <f t="shared" ref="BU268" si="3978">M268/M281</f>
        <v>5.365810971497989E-2</v>
      </c>
      <c r="BV268" s="127">
        <f t="shared" ref="BV268" si="3979">N268/N281</f>
        <v>4.9218809157222543E-2</v>
      </c>
      <c r="BW268" s="128">
        <f t="shared" ref="BW268" si="3980">O268/O281</f>
        <v>5.142119762370724E-2</v>
      </c>
      <c r="BX268" s="123">
        <f t="shared" ref="BX268" si="3981">P268/P281</f>
        <v>5.8329384396674275E-2</v>
      </c>
      <c r="BY268" s="124">
        <f t="shared" ref="BY268" si="3982">Q268/Q281</f>
        <v>4.7724320134499287E-2</v>
      </c>
      <c r="BZ268" s="125">
        <f t="shared" ref="BZ268" si="3983">R268/R281</f>
        <v>5.0394559568871497E-2</v>
      </c>
      <c r="CA268" s="126">
        <f t="shared" ref="CA268" si="3984">S268/S281</f>
        <v>4.6728291459298875E-2</v>
      </c>
      <c r="CB268" s="123">
        <f t="shared" ref="CB268" si="3985">T268/T281</f>
        <v>5.3836438269655826E-2</v>
      </c>
      <c r="CC268" s="124">
        <f t="shared" ref="CC268" si="3986">U268/U281</f>
        <v>3.9840707652728569E-2</v>
      </c>
      <c r="CD268" s="125">
        <f t="shared" ref="CD268" si="3987">V268/V281</f>
        <v>5.2538924966747516E-2</v>
      </c>
      <c r="CE268" s="126">
        <f t="shared" ref="CE268" si="3988">W268/W281</f>
        <v>5.233515234962817E-2</v>
      </c>
      <c r="CF268" s="123">
        <f t="shared" ref="CF268" si="3989">X268/X281</f>
        <v>5.1238975220495593E-2</v>
      </c>
      <c r="CG268" s="124">
        <f t="shared" ref="CG268" si="3990">Y268/Y281</f>
        <v>3.4944061877232098E-2</v>
      </c>
      <c r="CH268" s="125">
        <f t="shared" ref="CH268" si="3991">Z268/Z281</f>
        <v>5.6497632441620461E-2</v>
      </c>
      <c r="CI268" s="123">
        <f t="shared" ref="CI268" si="3992">AA268/AA281</f>
        <v>5.3733776045576213E-2</v>
      </c>
      <c r="CJ268" s="129">
        <f t="shared" ref="CJ268" si="3993">AB268/AB281</f>
        <v>5.2406774960738624E-2</v>
      </c>
      <c r="CK268" s="130">
        <f t="shared" ref="CK268" si="3994">AC268/AC281</f>
        <v>5.1769206922884982E-2</v>
      </c>
    </row>
    <row r="269" spans="1:89" ht="13.8" thickTop="1" x14ac:dyDescent="0.25">
      <c r="A269" s="139" t="s">
        <v>28</v>
      </c>
      <c r="B269" s="194">
        <v>1748</v>
      </c>
      <c r="C269" s="188">
        <v>2566.5</v>
      </c>
      <c r="D269" s="189">
        <v>940</v>
      </c>
      <c r="E269" s="190">
        <v>766.1</v>
      </c>
      <c r="F269" s="187">
        <v>956</v>
      </c>
      <c r="G269" s="191">
        <v>1625.3</v>
      </c>
      <c r="H269" s="189">
        <v>2565</v>
      </c>
      <c r="I269" s="190">
        <v>2790.6</v>
      </c>
      <c r="J269" s="187">
        <v>498</v>
      </c>
      <c r="K269" s="188">
        <v>250.1</v>
      </c>
      <c r="L269" s="189">
        <v>1395</v>
      </c>
      <c r="M269" s="187">
        <v>899.2</v>
      </c>
      <c r="N269" s="192">
        <v>2500</v>
      </c>
      <c r="O269" s="195">
        <v>1740.4</v>
      </c>
      <c r="P269" s="187">
        <v>1602</v>
      </c>
      <c r="Q269" s="188">
        <v>940.2</v>
      </c>
      <c r="R269" s="189">
        <v>1672</v>
      </c>
      <c r="S269" s="190">
        <v>1650.3</v>
      </c>
      <c r="T269" s="187">
        <v>518</v>
      </c>
      <c r="U269" s="191">
        <v>179</v>
      </c>
      <c r="V269" s="189">
        <v>1773</v>
      </c>
      <c r="W269" s="196">
        <v>1753.3</v>
      </c>
      <c r="X269" s="187">
        <v>1440</v>
      </c>
      <c r="Y269" s="191">
        <v>482.1</v>
      </c>
      <c r="Z269" s="189">
        <v>2912</v>
      </c>
      <c r="AA269" s="187">
        <v>3338.7</v>
      </c>
      <c r="AB269" s="162">
        <f t="shared" si="3661"/>
        <v>20519</v>
      </c>
      <c r="AC269" s="165">
        <f t="shared" si="3692"/>
        <v>18981.8</v>
      </c>
      <c r="BI269" s="139" t="s">
        <v>28</v>
      </c>
      <c r="BJ269" s="123">
        <f>B269/B281</f>
        <v>5.6110165955124705E-2</v>
      </c>
      <c r="BK269" s="124">
        <f t="shared" ref="BK269" si="3995">C269/C281</f>
        <v>7.3861003749888493E-2</v>
      </c>
      <c r="BL269" s="125">
        <f t="shared" ref="BL269" si="3996">D269/D281</f>
        <v>6.2433581296493096E-2</v>
      </c>
      <c r="BM269" s="126">
        <f t="shared" ref="BM269" si="3997">E269/E281</f>
        <v>5.401232391883698E-2</v>
      </c>
      <c r="BN269" s="123">
        <f t="shared" ref="BN269" si="3998">F269/F281</f>
        <v>4.3650974841331444E-2</v>
      </c>
      <c r="BO269" s="124">
        <f t="shared" ref="BO269" si="3999">G269/G281</f>
        <v>5.7768315395879836E-2</v>
      </c>
      <c r="BP269" s="125">
        <f t="shared" ref="BP269" si="4000">H269/H281</f>
        <v>6.201794047244856E-2</v>
      </c>
      <c r="BQ269" s="126">
        <f t="shared" ref="BQ269" si="4001">I269/I281</f>
        <v>5.8266901076139931E-2</v>
      </c>
      <c r="BR269" s="123">
        <f t="shared" ref="BR269" si="4002">J269/J281</f>
        <v>7.9185880108125301E-2</v>
      </c>
      <c r="BS269" s="124">
        <f t="shared" ref="BS269" si="4003">K269/K281</f>
        <v>3.9630474741712607E-2</v>
      </c>
      <c r="BT269" s="125">
        <f t="shared" ref="BT269" si="4004">L269/L281</f>
        <v>7.2490126792766577E-2</v>
      </c>
      <c r="BU269" s="123">
        <f t="shared" ref="BU269" si="4005">M269/M281</f>
        <v>4.6286811450220566E-2</v>
      </c>
      <c r="BV269" s="127">
        <f t="shared" ref="BV269" si="4006">N269/N281</f>
        <v>6.3101037381054548E-2</v>
      </c>
      <c r="BW269" s="128">
        <f t="shared" ref="BW269" si="4007">O269/O281</f>
        <v>4.6594185632477782E-2</v>
      </c>
      <c r="BX269" s="123">
        <f t="shared" ref="BX269" si="4008">P269/P281</f>
        <v>6.9013053030629393E-2</v>
      </c>
      <c r="BY269" s="124">
        <f t="shared" ref="BY269" si="4009">Q269/Q281</f>
        <v>5.1321520977303248E-2</v>
      </c>
      <c r="BZ269" s="125">
        <f t="shared" ref="BZ269" si="4010">R269/R281</f>
        <v>5.3634438955539876E-2</v>
      </c>
      <c r="CA269" s="126">
        <f t="shared" ref="CA269" si="4011">S269/S281</f>
        <v>6.0082352470027994E-2</v>
      </c>
      <c r="CB269" s="123">
        <f t="shared" ref="CB269" si="4012">T269/T281</f>
        <v>8.1780865172087144E-2</v>
      </c>
      <c r="CC269" s="124">
        <f t="shared" ref="CC269" si="4013">U269/U281</f>
        <v>3.154129442652992E-2</v>
      </c>
      <c r="CD269" s="125">
        <f t="shared" ref="CD269" si="4014">V269/V281</f>
        <v>6.9360769892809634E-2</v>
      </c>
      <c r="CE269" s="126">
        <f t="shared" ref="CE269" si="4015">W269/W281</f>
        <v>5.9024329483213088E-2</v>
      </c>
      <c r="CF269" s="123">
        <f t="shared" ref="CF269" si="4016">X269/X281</f>
        <v>6.7198656026879466E-2</v>
      </c>
      <c r="CG269" s="124">
        <f t="shared" ref="CG269" si="4017">Y269/Y281</f>
        <v>4.7562202797892701E-2</v>
      </c>
      <c r="CH269" s="125">
        <f t="shared" ref="CH269" si="4018">Z269/Z281</f>
        <v>5.892589744627464E-2</v>
      </c>
      <c r="CI269" s="123">
        <f t="shared" ref="CI269" si="4019">AA269/AA281</f>
        <v>6.5094687258115125E-2</v>
      </c>
      <c r="CJ269" s="129">
        <f t="shared" ref="CJ269" si="4020">AB269/AB281</f>
        <v>6.1850604821085696E-2</v>
      </c>
      <c r="CK269" s="130">
        <f t="shared" ref="CK269" si="4021">AC269/AC281</f>
        <v>5.7408832802800604E-2</v>
      </c>
    </row>
    <row r="270" spans="1:89" x14ac:dyDescent="0.25">
      <c r="A270" s="131" t="s">
        <v>29</v>
      </c>
      <c r="B270" s="197">
        <v>2145</v>
      </c>
      <c r="C270" s="181">
        <v>2548.6</v>
      </c>
      <c r="D270" s="182">
        <v>1032</v>
      </c>
      <c r="E270" s="183">
        <v>1013.2</v>
      </c>
      <c r="F270" s="180">
        <v>1358</v>
      </c>
      <c r="G270" s="184">
        <v>2591.6999999999998</v>
      </c>
      <c r="H270" s="182">
        <v>2688</v>
      </c>
      <c r="I270" s="183">
        <v>3983</v>
      </c>
      <c r="J270" s="180">
        <v>763</v>
      </c>
      <c r="K270" s="181">
        <v>252.1</v>
      </c>
      <c r="L270" s="182">
        <v>1913</v>
      </c>
      <c r="M270" s="180">
        <v>995.2</v>
      </c>
      <c r="N270" s="185">
        <v>3206</v>
      </c>
      <c r="O270" s="198">
        <v>2374.6</v>
      </c>
      <c r="P270" s="180">
        <v>2239</v>
      </c>
      <c r="Q270" s="181">
        <v>1090.3</v>
      </c>
      <c r="R270" s="182">
        <v>2345</v>
      </c>
      <c r="S270" s="183">
        <v>2181.6</v>
      </c>
      <c r="T270" s="180">
        <v>979</v>
      </c>
      <c r="U270" s="184">
        <v>203.1</v>
      </c>
      <c r="V270" s="182">
        <v>2457</v>
      </c>
      <c r="W270" s="199">
        <v>1771.5</v>
      </c>
      <c r="X270" s="180">
        <v>1928</v>
      </c>
      <c r="Y270" s="184">
        <v>600.1</v>
      </c>
      <c r="Z270" s="182">
        <v>3576</v>
      </c>
      <c r="AA270" s="180">
        <v>4022.1</v>
      </c>
      <c r="AB270" s="162">
        <f t="shared" si="3661"/>
        <v>26629</v>
      </c>
      <c r="AC270" s="165">
        <f t="shared" si="3692"/>
        <v>23627.099999999995</v>
      </c>
      <c r="BI270" s="131" t="s">
        <v>29</v>
      </c>
      <c r="BJ270" s="123">
        <f>B270/B281</f>
        <v>6.8853721952941926E-2</v>
      </c>
      <c r="BK270" s="124">
        <f t="shared" ref="BK270" si="4022">C270/C281</f>
        <v>7.3345861740489307E-2</v>
      </c>
      <c r="BL270" s="125">
        <f t="shared" ref="BL270" si="4023">D270/D281</f>
        <v>6.8544102019128583E-2</v>
      </c>
      <c r="BM270" s="126">
        <f t="shared" ref="BM270" si="4024">E270/E281</f>
        <v>7.1433607354869644E-2</v>
      </c>
      <c r="BN270" s="123">
        <f t="shared" ref="BN270" si="4025">F270/F281</f>
        <v>6.2006301082142369E-2</v>
      </c>
      <c r="BO270" s="124">
        <f t="shared" ref="BO270" si="4026">G270/G281</f>
        <v>9.2117235594352892E-2</v>
      </c>
      <c r="BP270" s="125">
        <f t="shared" ref="BP270" si="4027">H270/H281</f>
        <v>6.4991900191010421E-2</v>
      </c>
      <c r="BQ270" s="126">
        <f t="shared" ref="BQ270" si="4028">I270/I281</f>
        <v>8.3163859738502599E-2</v>
      </c>
      <c r="BR270" s="123">
        <f t="shared" ref="BR270" si="4029">J270/J281</f>
        <v>0.1213229448242964</v>
      </c>
      <c r="BS270" s="124">
        <f t="shared" ref="BS270" si="4030">K270/K281</f>
        <v>3.9947391772833858E-2</v>
      </c>
      <c r="BT270" s="125">
        <f t="shared" ref="BT270" si="4031">L270/L281</f>
        <v>9.9407607565994593E-2</v>
      </c>
      <c r="BU270" s="123">
        <f t="shared" ref="BU270" si="4032">M270/M281</f>
        <v>5.1228463918215644E-2</v>
      </c>
      <c r="BV270" s="127">
        <f t="shared" ref="BV270" si="4033">N270/N281</f>
        <v>8.0920770337464351E-2</v>
      </c>
      <c r="BW270" s="128">
        <f t="shared" ref="BW270" si="4034">O270/O281</f>
        <v>6.3573059758033637E-2</v>
      </c>
      <c r="BX270" s="123">
        <f t="shared" ref="BX270" si="4035">P270/P281</f>
        <v>9.6454572868651181E-2</v>
      </c>
      <c r="BY270" s="124">
        <f t="shared" ref="BY270" si="4036">Q270/Q281</f>
        <v>5.9514841865085863E-2</v>
      </c>
      <c r="BZ270" s="125">
        <f t="shared" ref="BZ270" si="4037">R270/R281</f>
        <v>7.5222942195419265E-2</v>
      </c>
      <c r="CA270" s="126">
        <f t="shared" ref="CA270" si="4038">S270/S281</f>
        <v>7.9425353056179523E-2</v>
      </c>
      <c r="CB270" s="123">
        <f t="shared" ref="CB270" si="4039">T270/T281</f>
        <v>0.15456267761288286</v>
      </c>
      <c r="CC270" s="124">
        <f t="shared" ref="CC270" si="4040">U270/U281</f>
        <v>3.5787915631442603E-2</v>
      </c>
      <c r="CD270" s="125">
        <f t="shared" ref="CD270" si="4041">V270/V281</f>
        <v>9.6119239496127065E-2</v>
      </c>
      <c r="CE270" s="126">
        <f t="shared" ref="CE270" si="4042">W270/W281</f>
        <v>5.9637027137119714E-2</v>
      </c>
      <c r="CF270" s="123">
        <f t="shared" ref="CF270" si="4043">X270/X281</f>
        <v>8.9971533902655276E-2</v>
      </c>
      <c r="CG270" s="124">
        <f t="shared" ref="CG270" si="4044">Y270/Y281</f>
        <v>5.9203646336891534E-2</v>
      </c>
      <c r="CH270" s="125">
        <f t="shared" ref="CH270" si="4045">Z270/Z281</f>
        <v>7.2362297138694409E-2</v>
      </c>
      <c r="CI270" s="123">
        <f t="shared" ref="CI270" si="4046">AA270/AA281</f>
        <v>7.8418947980011644E-2</v>
      </c>
      <c r="CJ270" s="129">
        <f t="shared" ref="CJ270" si="4047">AB270/AB281</f>
        <v>8.0268032349563381E-2</v>
      </c>
      <c r="CK270" s="130">
        <f t="shared" ref="CK270" si="4048">AC270/AC281</f>
        <v>7.1458145882637575E-2</v>
      </c>
    </row>
    <row r="271" spans="1:89" x14ac:dyDescent="0.25">
      <c r="A271" s="139" t="s">
        <v>30</v>
      </c>
      <c r="B271" s="280">
        <v>2002</v>
      </c>
      <c r="C271" s="267">
        <v>3513.5</v>
      </c>
      <c r="D271" s="268">
        <v>1169</v>
      </c>
      <c r="E271" s="269">
        <v>1273.5999999999999</v>
      </c>
      <c r="F271" s="266">
        <v>1281</v>
      </c>
      <c r="G271" s="270">
        <v>3570.4</v>
      </c>
      <c r="H271" s="268">
        <v>2848</v>
      </c>
      <c r="I271" s="269">
        <v>4644</v>
      </c>
      <c r="J271" s="266">
        <v>827</v>
      </c>
      <c r="K271" s="267">
        <v>258.10000000000002</v>
      </c>
      <c r="L271" s="268">
        <v>2135</v>
      </c>
      <c r="M271" s="266">
        <v>896.4</v>
      </c>
      <c r="N271" s="271">
        <v>3238</v>
      </c>
      <c r="O271" s="281">
        <v>2486.1</v>
      </c>
      <c r="P271" s="266">
        <v>2000</v>
      </c>
      <c r="Q271" s="267">
        <v>1306.5999999999999</v>
      </c>
      <c r="R271" s="268">
        <v>2464</v>
      </c>
      <c r="S271" s="269">
        <v>2665</v>
      </c>
      <c r="T271" s="266">
        <v>834</v>
      </c>
      <c r="U271" s="270">
        <v>231.1</v>
      </c>
      <c r="V271" s="268">
        <v>2312</v>
      </c>
      <c r="W271" s="282">
        <v>1856.8</v>
      </c>
      <c r="X271" s="266">
        <v>2001</v>
      </c>
      <c r="Y271" s="270">
        <v>600.29999999999995</v>
      </c>
      <c r="Z271" s="268">
        <v>3956</v>
      </c>
      <c r="AA271" s="266">
        <v>4911.1000000000004</v>
      </c>
      <c r="AB271" s="162">
        <f t="shared" si="3661"/>
        <v>27067</v>
      </c>
      <c r="AC271" s="165">
        <f t="shared" si="3692"/>
        <v>28212.999999999993</v>
      </c>
      <c r="BI271" s="139" t="s">
        <v>30</v>
      </c>
      <c r="BJ271" s="123">
        <f>B271/B281</f>
        <v>6.4263473822745804E-2</v>
      </c>
      <c r="BK271" s="124">
        <f t="shared" ref="BK271" si="4049">C271/C281</f>
        <v>0.10111460614659389</v>
      </c>
      <c r="BL271" s="125">
        <f t="shared" ref="BL271" si="4050">D271/D281</f>
        <v>7.7643464399574924E-2</v>
      </c>
      <c r="BM271" s="126">
        <f t="shared" ref="BM271" si="4051">E271/E281</f>
        <v>8.9792580267629249E-2</v>
      </c>
      <c r="BN271" s="123">
        <f t="shared" ref="BN271" si="4052">F271/F281</f>
        <v>5.8490479886763161E-2</v>
      </c>
      <c r="BO271" s="124">
        <f t="shared" ref="BO271" si="4053">G271/G281</f>
        <v>0.12690333679286864</v>
      </c>
      <c r="BP271" s="125">
        <f t="shared" ref="BP271" si="4054">H271/H281</f>
        <v>6.886046567857057E-2</v>
      </c>
      <c r="BQ271" s="126">
        <f t="shared" ref="BQ271" si="4055">I271/I281</f>
        <v>9.6965343867839837E-2</v>
      </c>
      <c r="BR271" s="123">
        <f t="shared" ref="BR271" si="4056">J271/J281</f>
        <v>0.13149944347273015</v>
      </c>
      <c r="BS271" s="124">
        <f t="shared" ref="BS271" si="4057">K271/K281</f>
        <v>4.0898142866197619E-2</v>
      </c>
      <c r="BT271" s="125">
        <f t="shared" ref="BT271" si="4058">L271/L281</f>
        <v>0.11094367075452088</v>
      </c>
      <c r="BU271" s="123">
        <f t="shared" ref="BU271" si="4059">M271/M281</f>
        <v>4.6142679919904041E-2</v>
      </c>
      <c r="BV271" s="127">
        <f t="shared" ref="BV271" si="4060">N271/N281</f>
        <v>8.172846361594184E-2</v>
      </c>
      <c r="BW271" s="128">
        <f t="shared" ref="BW271" si="4061">O271/O281</f>
        <v>6.6558150368250413E-2</v>
      </c>
      <c r="BX271" s="123">
        <f t="shared" ref="BX271" si="4062">P271/P281</f>
        <v>8.6158618015767033E-2</v>
      </c>
      <c r="BY271" s="124">
        <f t="shared" ref="BY271" si="4063">Q271/Q281</f>
        <v>7.1321739320298255E-2</v>
      </c>
      <c r="BZ271" s="125">
        <f t="shared" ref="BZ271" si="4064">R271/R281</f>
        <v>7.9040225829216659E-2</v>
      </c>
      <c r="CA271" s="126">
        <f t="shared" ref="CA271" si="4065">S271/S281</f>
        <v>9.7024461814594079E-2</v>
      </c>
      <c r="CB271" s="123">
        <f t="shared" ref="CB271" si="4066">T271/T281</f>
        <v>0.13167035048942216</v>
      </c>
      <c r="CC271" s="124">
        <f t="shared" ref="CC271" si="4067">U271/U281</f>
        <v>4.0721749396486387E-2</v>
      </c>
      <c r="CD271" s="125">
        <f t="shared" ref="CD271" si="4068">V271/V281</f>
        <v>9.0446756904780531E-2</v>
      </c>
      <c r="CE271" s="126">
        <f t="shared" ref="CE271" si="4069">W271/W281</f>
        <v>6.2508626580978763E-2</v>
      </c>
      <c r="CF271" s="123">
        <f t="shared" ref="CF271" si="4070">X271/X281</f>
        <v>9.3378132437351255E-2</v>
      </c>
      <c r="CG271" s="124">
        <f t="shared" ref="CG271" si="4071">Y271/Y281</f>
        <v>5.9223377597127119E-2</v>
      </c>
      <c r="CH271" s="125">
        <f t="shared" ref="CH271" si="4072">Z271/Z281</f>
        <v>8.0051802986765952E-2</v>
      </c>
      <c r="CI271" s="123">
        <f t="shared" ref="CI271" si="4073">AA271/AA281</f>
        <v>9.57517951877465E-2</v>
      </c>
      <c r="CJ271" s="129">
        <f t="shared" ref="CJ271" si="4074">AB271/AB281</f>
        <v>8.1588299658478802E-2</v>
      </c>
      <c r="CK271" s="130">
        <f t="shared" ref="CK271" si="4075">AC271/AC281</f>
        <v>8.5327808736021513E-2</v>
      </c>
    </row>
    <row r="272" spans="1:89" x14ac:dyDescent="0.25">
      <c r="A272" s="131" t="s">
        <v>31</v>
      </c>
      <c r="B272" s="283">
        <v>2247</v>
      </c>
      <c r="C272" s="274">
        <v>2754.7</v>
      </c>
      <c r="D272" s="275">
        <v>890</v>
      </c>
      <c r="E272" s="276">
        <v>1218.3</v>
      </c>
      <c r="F272" s="273">
        <v>938</v>
      </c>
      <c r="G272" s="277">
        <v>2921.8</v>
      </c>
      <c r="H272" s="275">
        <v>2777</v>
      </c>
      <c r="I272" s="276">
        <v>4237</v>
      </c>
      <c r="J272" s="273">
        <v>595</v>
      </c>
      <c r="K272" s="274">
        <v>215</v>
      </c>
      <c r="L272" s="275">
        <v>1869</v>
      </c>
      <c r="M272" s="273">
        <v>815.2</v>
      </c>
      <c r="N272" s="278">
        <v>3064</v>
      </c>
      <c r="O272" s="284">
        <v>2326.5</v>
      </c>
      <c r="P272" s="273">
        <v>1660</v>
      </c>
      <c r="Q272" s="274">
        <v>1237.3</v>
      </c>
      <c r="R272" s="275">
        <v>2029</v>
      </c>
      <c r="S272" s="276">
        <v>2288.5</v>
      </c>
      <c r="T272" s="273">
        <v>623</v>
      </c>
      <c r="U272" s="277">
        <v>247.1</v>
      </c>
      <c r="V272" s="275">
        <v>2367</v>
      </c>
      <c r="W272" s="285">
        <v>1774.4</v>
      </c>
      <c r="X272" s="273">
        <v>1819</v>
      </c>
      <c r="Y272" s="277">
        <v>659.1</v>
      </c>
      <c r="Z272" s="275">
        <v>3654</v>
      </c>
      <c r="AA272" s="273">
        <v>4209</v>
      </c>
      <c r="AB272" s="162">
        <f t="shared" si="3661"/>
        <v>24532</v>
      </c>
      <c r="AC272" s="165">
        <f t="shared" si="3692"/>
        <v>24903.899999999998</v>
      </c>
      <c r="BI272" s="131" t="s">
        <v>31</v>
      </c>
      <c r="BJ272" s="123">
        <f>B272/B281</f>
        <v>7.212788495490001E-2</v>
      </c>
      <c r="BK272" s="124">
        <f t="shared" ref="BK272" si="4076">C272/C281</f>
        <v>7.9277189569381568E-2</v>
      </c>
      <c r="BL272" s="125">
        <f t="shared" ref="BL272" si="4077">D272/D281</f>
        <v>5.9112646121147715E-2</v>
      </c>
      <c r="BM272" s="126">
        <f t="shared" ref="BM272" si="4078">E272/E281</f>
        <v>8.5893766127553964E-2</v>
      </c>
      <c r="BN272" s="123">
        <f t="shared" ref="BN272" si="4079">F272/F281</f>
        <v>4.2829094561892149E-2</v>
      </c>
      <c r="BO272" s="124">
        <f t="shared" ref="BO272" si="4080">G272/G281</f>
        <v>0.10385003625403416</v>
      </c>
      <c r="BP272" s="125">
        <f t="shared" ref="BP272" si="4081">H272/H281</f>
        <v>6.7143789743465757E-2</v>
      </c>
      <c r="BQ272" s="126">
        <f t="shared" ref="BQ272" si="4082">I272/I281</f>
        <v>8.8467304472014938E-2</v>
      </c>
      <c r="BR272" s="123">
        <f t="shared" ref="BR272" si="4083">J272/J281</f>
        <v>9.4609635872157732E-2</v>
      </c>
      <c r="BS272" s="124">
        <f t="shared" ref="BS272" si="4084">K272/K281</f>
        <v>3.406858084553463E-2</v>
      </c>
      <c r="BT272" s="125">
        <f t="shared" ref="BT272" si="4085">L272/L281</f>
        <v>9.7121180627728121E-2</v>
      </c>
      <c r="BU272" s="123">
        <f t="shared" ref="BU272" si="4086">M272/M281</f>
        <v>4.196286554072487E-2</v>
      </c>
      <c r="BV272" s="127">
        <f t="shared" ref="BV272" si="4087">N272/N281</f>
        <v>7.7336631414220453E-2</v>
      </c>
      <c r="BW272" s="128">
        <f t="shared" ref="BW272" si="4088">O272/O281</f>
        <v>6.2285321118110526E-2</v>
      </c>
      <c r="BX272" s="123">
        <f t="shared" ref="BX272" si="4089">P272/P281</f>
        <v>7.1511652953086632E-2</v>
      </c>
      <c r="BY272" s="124">
        <f t="shared" ref="BY272" si="4090">Q272/Q281</f>
        <v>6.7538946931735067E-2</v>
      </c>
      <c r="BZ272" s="125">
        <f t="shared" ref="BZ272" si="4091">R272/R281</f>
        <v>6.5086289856932059E-2</v>
      </c>
      <c r="CA272" s="126">
        <f t="shared" ref="CA272" si="4092">S272/S281</f>
        <v>8.3317253607016348E-2</v>
      </c>
      <c r="CB272" s="123">
        <f t="shared" ref="CB272" si="4093">T272/T281</f>
        <v>9.8358067571834545E-2</v>
      </c>
      <c r="CC272" s="124">
        <f t="shared" ref="CC272" si="4094">U272/U281</f>
        <v>4.3541082976511408E-2</v>
      </c>
      <c r="CD272" s="125">
        <f t="shared" ref="CD272" si="4095">V272/V281</f>
        <v>9.2598388232532663E-2</v>
      </c>
      <c r="CE272" s="126">
        <f t="shared" ref="CE272" si="4096">W272/W281</f>
        <v>5.9734654785269674E-2</v>
      </c>
      <c r="CF272" s="123">
        <f t="shared" ref="CF272" si="4097">X272/X281</f>
        <v>8.4884968967287325E-2</v>
      </c>
      <c r="CG272" s="124">
        <f t="shared" ref="CG272" si="4098">Y272/Y281</f>
        <v>6.5024368106390951E-2</v>
      </c>
      <c r="CH272" s="125">
        <f t="shared" ref="CH272" si="4099">Z272/Z281</f>
        <v>7.3940669391719616E-2</v>
      </c>
      <c r="CI272" s="123">
        <f t="shared" ref="CI272" si="4100">AA272/AA281</f>
        <v>8.2062940266992124E-2</v>
      </c>
      <c r="CJ272" s="129">
        <f t="shared" ref="CJ272" si="4101">AB272/AB281</f>
        <v>7.3947026534961463E-2</v>
      </c>
      <c r="CK272" s="130">
        <f t="shared" ref="CK272" si="4102">AC272/AC281</f>
        <v>7.5319718427001969E-2</v>
      </c>
    </row>
    <row r="273" spans="1:89" x14ac:dyDescent="0.25">
      <c r="A273" s="139" t="s">
        <v>32</v>
      </c>
      <c r="B273" s="194">
        <v>1973</v>
      </c>
      <c r="C273" s="188">
        <v>2621</v>
      </c>
      <c r="D273" s="189">
        <v>702</v>
      </c>
      <c r="E273" s="190">
        <v>1113.5</v>
      </c>
      <c r="F273" s="187">
        <v>839</v>
      </c>
      <c r="G273" s="191">
        <v>2690.1</v>
      </c>
      <c r="H273" s="189">
        <v>2570</v>
      </c>
      <c r="I273" s="190">
        <v>3830.6</v>
      </c>
      <c r="J273" s="187">
        <v>484</v>
      </c>
      <c r="K273" s="188">
        <v>178.1</v>
      </c>
      <c r="L273" s="189">
        <v>1638</v>
      </c>
      <c r="M273" s="187">
        <v>676.3</v>
      </c>
      <c r="N273" s="192">
        <v>2941</v>
      </c>
      <c r="O273" s="195">
        <v>2152.8000000000002</v>
      </c>
      <c r="P273" s="187">
        <v>1090</v>
      </c>
      <c r="Q273" s="188">
        <v>1223.5</v>
      </c>
      <c r="R273" s="189">
        <v>1641</v>
      </c>
      <c r="S273" s="190">
        <v>2188.8000000000002</v>
      </c>
      <c r="T273" s="187">
        <v>417</v>
      </c>
      <c r="U273" s="191">
        <v>241.1</v>
      </c>
      <c r="V273" s="189">
        <v>2171</v>
      </c>
      <c r="W273" s="196">
        <v>1427.5</v>
      </c>
      <c r="X273" s="187">
        <v>1462</v>
      </c>
      <c r="Y273" s="191">
        <v>483.2</v>
      </c>
      <c r="Z273" s="189">
        <v>3229</v>
      </c>
      <c r="AA273" s="187">
        <v>4064.5</v>
      </c>
      <c r="AB273" s="162">
        <f t="shared" si="3661"/>
        <v>21157</v>
      </c>
      <c r="AC273" s="165">
        <f t="shared" si="3692"/>
        <v>22891</v>
      </c>
      <c r="BI273" s="139" t="s">
        <v>32</v>
      </c>
      <c r="BJ273" s="123">
        <f>B273/B281</f>
        <v>6.3332584341796935E-2</v>
      </c>
      <c r="BK273" s="124">
        <f t="shared" ref="BK273" si="4103">C273/C281</f>
        <v>7.542945288465136E-2</v>
      </c>
      <c r="BL273" s="125">
        <f t="shared" ref="BL273" si="4104">D273/D281</f>
        <v>4.6625929861849096E-2</v>
      </c>
      <c r="BM273" s="126">
        <f t="shared" ref="BM273" si="4105">E273/E281</f>
        <v>7.8505055062818144E-2</v>
      </c>
      <c r="BN273" s="123">
        <f t="shared" ref="BN273" si="4106">F273/F281</f>
        <v>3.8308753024976029E-2</v>
      </c>
      <c r="BO273" s="124">
        <f t="shared" ref="BO273" si="4107">G273/G281</f>
        <v>9.5614683594694119E-2</v>
      </c>
      <c r="BP273" s="125">
        <f t="shared" ref="BP273" si="4108">H273/H281</f>
        <v>6.2138833143934813E-2</v>
      </c>
      <c r="BQ273" s="126">
        <f t="shared" ref="BQ273" si="4109">I273/I281</f>
        <v>7.9981792898395188E-2</v>
      </c>
      <c r="BR273" s="123">
        <f t="shared" ref="BR273" si="4110">J273/J281</f>
        <v>7.6959771028780405E-2</v>
      </c>
      <c r="BS273" s="124">
        <f t="shared" ref="BS273" si="4111">K273/K281</f>
        <v>2.8221461621347522E-2</v>
      </c>
      <c r="BT273" s="125">
        <f t="shared" ref="BT273" si="4112">L273/L281</f>
        <v>8.511743920182914E-2</v>
      </c>
      <c r="BU273" s="123">
        <f t="shared" ref="BU273" si="4113">M273/M281</f>
        <v>3.481291212609449E-2</v>
      </c>
      <c r="BV273" s="127">
        <f t="shared" ref="BV273" si="4114">N273/N281</f>
        <v>7.4232060375072573E-2</v>
      </c>
      <c r="BW273" s="128">
        <f t="shared" ref="BW273" si="4115">O273/O281</f>
        <v>5.7635005073315433E-2</v>
      </c>
      <c r="BX273" s="123">
        <f t="shared" ref="BX273" si="4116">P273/P281</f>
        <v>4.6956446818593033E-2</v>
      </c>
      <c r="BY273" s="124">
        <f t="shared" ref="BY273" si="4117">Q273/Q281</f>
        <v>6.6785663598947595E-2</v>
      </c>
      <c r="BZ273" s="125">
        <f t="shared" ref="BZ273" si="4118">R273/R281</f>
        <v>5.2640020529928784E-2</v>
      </c>
      <c r="CA273" s="126">
        <f t="shared" ref="CA273" si="4119">S273/S281</f>
        <v>7.9687482934252735E-2</v>
      </c>
      <c r="CB273" s="123">
        <f t="shared" ref="CB273" si="4120">T273/T281</f>
        <v>6.5835175244711081E-2</v>
      </c>
      <c r="CC273" s="124">
        <f t="shared" ref="CC273" si="4121">U273/U281</f>
        <v>4.2483832884002024E-2</v>
      </c>
      <c r="CD273" s="125">
        <f t="shared" ref="CD273" si="4122">V273/V281</f>
        <v>8.4930756591815981E-2</v>
      </c>
      <c r="CE273" s="126">
        <f t="shared" ref="CE273" si="4123">W273/W281</f>
        <v>4.8056368184159405E-2</v>
      </c>
      <c r="CF273" s="123">
        <f t="shared" ref="CF273" si="4124">X273/X281</f>
        <v>6.8225302160623461E-2</v>
      </c>
      <c r="CG273" s="124">
        <f t="shared" ref="CG273" si="4125">Y273/Y281</f>
        <v>4.767072472918845E-2</v>
      </c>
      <c r="CH273" s="125">
        <f t="shared" ref="CH273" si="4126">Z273/Z281</f>
        <v>6.5340564166902745E-2</v>
      </c>
      <c r="CI273" s="123">
        <f t="shared" ref="CI273" si="4127">AA273/AA281</f>
        <v>7.924562145763589E-2</v>
      </c>
      <c r="CJ273" s="129">
        <f t="shared" ref="CJ273" si="4128">AB273/AB281</f>
        <v>6.3773733914894007E-2</v>
      </c>
      <c r="CK273" s="130">
        <f t="shared" ref="CK273" si="4129">AC273/AC281</f>
        <v>6.9231874305329774E-2</v>
      </c>
    </row>
    <row r="274" spans="1:89" x14ac:dyDescent="0.25">
      <c r="A274" s="131" t="s">
        <v>33</v>
      </c>
      <c r="B274" s="197">
        <v>1719</v>
      </c>
      <c r="C274" s="181">
        <v>1926.3</v>
      </c>
      <c r="D274" s="182">
        <v>606</v>
      </c>
      <c r="E274" s="183">
        <v>860.6</v>
      </c>
      <c r="F274" s="180">
        <v>647</v>
      </c>
      <c r="G274" s="184">
        <v>1935.3</v>
      </c>
      <c r="H274" s="182">
        <v>1993</v>
      </c>
      <c r="I274" s="183">
        <v>3005.1</v>
      </c>
      <c r="J274" s="180">
        <v>402</v>
      </c>
      <c r="K274" s="181">
        <v>136.1</v>
      </c>
      <c r="L274" s="182">
        <v>1347</v>
      </c>
      <c r="M274" s="180">
        <v>608.4</v>
      </c>
      <c r="N274" s="185">
        <v>2186</v>
      </c>
      <c r="O274" s="198">
        <v>1697.3</v>
      </c>
      <c r="P274" s="180">
        <v>781</v>
      </c>
      <c r="Q274" s="181">
        <v>1025.8</v>
      </c>
      <c r="R274" s="182">
        <v>1206</v>
      </c>
      <c r="S274" s="183">
        <v>1807.4</v>
      </c>
      <c r="T274" s="180">
        <v>199</v>
      </c>
      <c r="U274" s="184">
        <v>247.2</v>
      </c>
      <c r="V274" s="182">
        <v>1911</v>
      </c>
      <c r="W274" s="199">
        <v>1131.7</v>
      </c>
      <c r="X274" s="180">
        <v>887</v>
      </c>
      <c r="Y274" s="184">
        <v>411.3</v>
      </c>
      <c r="Z274" s="182">
        <v>2430</v>
      </c>
      <c r="AA274" s="180">
        <v>2885.3</v>
      </c>
      <c r="AB274" s="162">
        <f t="shared" si="3661"/>
        <v>16314</v>
      </c>
      <c r="AC274" s="165">
        <f t="shared" si="3692"/>
        <v>17677.8</v>
      </c>
      <c r="BI274" s="131" t="s">
        <v>33</v>
      </c>
      <c r="BJ274" s="123">
        <f>B274/B281</f>
        <v>5.5179276474175844E-2</v>
      </c>
      <c r="BK274" s="124">
        <f t="shared" ref="BK274" si="4130">C274/C281</f>
        <v>5.5436762720985855E-2</v>
      </c>
      <c r="BL274" s="125">
        <f t="shared" ref="BL274" si="4131">D274/D281</f>
        <v>4.0249734325185971E-2</v>
      </c>
      <c r="BM274" s="126">
        <f t="shared" ref="BM274" si="4132">E274/E281</f>
        <v>6.0674854411370716E-2</v>
      </c>
      <c r="BN274" s="123">
        <f t="shared" ref="BN274" si="4133">F274/F281</f>
        <v>2.9542030044290214E-2</v>
      </c>
      <c r="BO274" s="124">
        <f t="shared" ref="BO274" si="4134">G274/G281</f>
        <v>6.8786698323784062E-2</v>
      </c>
      <c r="BP274" s="125">
        <f t="shared" ref="BP274" si="4135">H274/H281</f>
        <v>4.8187818854421048E-2</v>
      </c>
      <c r="BQ274" s="126">
        <f t="shared" ref="BQ274" si="4136">I274/I281</f>
        <v>6.2745597514480084E-2</v>
      </c>
      <c r="BR274" s="123">
        <f t="shared" ref="BR274" si="4137">J274/J281</f>
        <v>6.3921132135474637E-2</v>
      </c>
      <c r="BS274" s="124">
        <f t="shared" ref="BS274" si="4138">K274/K281</f>
        <v>2.156620396780122E-2</v>
      </c>
      <c r="BT274" s="125">
        <f t="shared" ref="BT274" si="4139">L274/L281</f>
        <v>6.9995842860112248E-2</v>
      </c>
      <c r="BU274" s="123">
        <f t="shared" ref="BU274" si="4140">M274/M281</f>
        <v>3.1317722515918807E-2</v>
      </c>
      <c r="BV274" s="127">
        <f t="shared" ref="BV274" si="4141">N274/N281</f>
        <v>5.5175547085994092E-2</v>
      </c>
      <c r="BW274" s="128">
        <f t="shared" ref="BW274" si="4142">O274/O281</f>
        <v>4.5440307558035242E-2</v>
      </c>
      <c r="BX274" s="123">
        <f t="shared" ref="BX274" si="4143">P274/P281</f>
        <v>3.3644940335157025E-2</v>
      </c>
      <c r="BY274" s="124">
        <f t="shared" ref="BY274" si="4144">Q274/Q281</f>
        <v>5.5994061070535707E-2</v>
      </c>
      <c r="BZ274" s="125">
        <f t="shared" ref="BZ274" si="4145">R274/R281</f>
        <v>3.868608455764419E-2</v>
      </c>
      <c r="CA274" s="126">
        <f t="shared" ref="CA274" si="4146">S274/S281</f>
        <v>6.5801880781875183E-2</v>
      </c>
      <c r="CB274" s="123">
        <f t="shared" ref="CB274" si="4147">T274/T281</f>
        <v>3.1417745500473632E-2</v>
      </c>
      <c r="CC274" s="124">
        <f t="shared" ref="CC274" si="4148">U274/U281</f>
        <v>4.3558703811386566E-2</v>
      </c>
      <c r="CD274" s="125">
        <f t="shared" ref="CD274" si="4149">V274/V281</f>
        <v>7.4759408496987714E-2</v>
      </c>
      <c r="CE274" s="126">
        <f t="shared" ref="CE274" si="4150">W274/W281</f>
        <v>3.8098348072863893E-2</v>
      </c>
      <c r="CF274" s="123">
        <f t="shared" ref="CF274" si="4151">X274/X281</f>
        <v>4.1392505483223666E-2</v>
      </c>
      <c r="CG274" s="124">
        <f t="shared" ref="CG274" si="4152">Y274/Y281</f>
        <v>4.0577336674493397E-2</v>
      </c>
      <c r="CH274" s="125">
        <f t="shared" ref="CH274" si="4153">Z274/Z281</f>
        <v>4.9172366344247036E-2</v>
      </c>
      <c r="CI274" s="123">
        <f t="shared" ref="CI274" si="4154">AA274/AA281</f>
        <v>5.6254740212010546E-2</v>
      </c>
      <c r="CJ274" s="129">
        <f t="shared" ref="CJ274" si="4155">AB274/AB281</f>
        <v>4.9175435793712752E-2</v>
      </c>
      <c r="CK274" s="130">
        <f t="shared" ref="CK274" si="4156">AC274/AC281</f>
        <v>5.3464996181676584E-2</v>
      </c>
    </row>
    <row r="275" spans="1:89" x14ac:dyDescent="0.25">
      <c r="A275" s="139" t="s">
        <v>34</v>
      </c>
      <c r="B275" s="194">
        <v>676</v>
      </c>
      <c r="C275" s="188">
        <v>1490.6</v>
      </c>
      <c r="D275" s="189">
        <v>269</v>
      </c>
      <c r="E275" s="190">
        <v>806.4</v>
      </c>
      <c r="F275" s="187">
        <v>424</v>
      </c>
      <c r="G275" s="191">
        <v>1525.7</v>
      </c>
      <c r="H275" s="189">
        <v>1269</v>
      </c>
      <c r="I275" s="190">
        <v>2321.1</v>
      </c>
      <c r="J275" s="187">
        <v>318</v>
      </c>
      <c r="K275" s="188">
        <v>128</v>
      </c>
      <c r="L275" s="189">
        <v>1049</v>
      </c>
      <c r="M275" s="187">
        <v>390.2</v>
      </c>
      <c r="N275" s="192">
        <v>2154</v>
      </c>
      <c r="O275" s="195">
        <v>1464.6</v>
      </c>
      <c r="P275" s="187">
        <v>502</v>
      </c>
      <c r="Q275" s="188">
        <v>1018.4</v>
      </c>
      <c r="R275" s="189">
        <v>874</v>
      </c>
      <c r="S275" s="190">
        <v>1500.6</v>
      </c>
      <c r="T275" s="187">
        <v>210</v>
      </c>
      <c r="U275" s="191">
        <v>200.1</v>
      </c>
      <c r="V275" s="189">
        <v>1693</v>
      </c>
      <c r="W275" s="196">
        <v>931.4</v>
      </c>
      <c r="X275" s="187">
        <v>554</v>
      </c>
      <c r="Y275" s="191">
        <v>374.2</v>
      </c>
      <c r="Z275" s="189">
        <v>1965</v>
      </c>
      <c r="AA275" s="187">
        <v>2331.9</v>
      </c>
      <c r="AB275" s="162">
        <f t="shared" si="3661"/>
        <v>11957</v>
      </c>
      <c r="AC275" s="165">
        <f t="shared" si="3692"/>
        <v>14483.199999999999</v>
      </c>
      <c r="BI275" s="139" t="s">
        <v>34</v>
      </c>
      <c r="BJ275" s="123">
        <f>B275/B281</f>
        <v>2.169935479729079E-2</v>
      </c>
      <c r="BK275" s="124">
        <f t="shared" ref="BK275" si="4157">C275/C281</f>
        <v>4.2897803307844838E-2</v>
      </c>
      <c r="BL275" s="125">
        <f t="shared" ref="BL275" si="4158">D275/D281</f>
        <v>1.786663124335813E-2</v>
      </c>
      <c r="BM275" s="126">
        <f t="shared" ref="BM275" si="4159">E275/E281</f>
        <v>5.6853593536287869E-2</v>
      </c>
      <c r="BN275" s="123">
        <f t="shared" ref="BN275" si="4160">F275/F281</f>
        <v>1.9359846582347837E-2</v>
      </c>
      <c r="BO275" s="124">
        <f t="shared" ref="BO275" si="4161">G275/G281</f>
        <v>5.4228215590656416E-2</v>
      </c>
      <c r="BP275" s="125">
        <f t="shared" ref="BP275" si="4162">H275/H281</f>
        <v>3.0682560023211392E-2</v>
      </c>
      <c r="BQ275" s="126">
        <f t="shared" ref="BQ275" si="4163">I275/I281</f>
        <v>4.8463880200612194E-2</v>
      </c>
      <c r="BR275" s="123">
        <f t="shared" ref="BR275" si="4164">J275/J281</f>
        <v>5.0564477659405312E-2</v>
      </c>
      <c r="BS275" s="124">
        <f t="shared" ref="BS275" si="4165">K275/K281</f>
        <v>2.0282689991760149E-2</v>
      </c>
      <c r="BT275" s="125">
        <f t="shared" ref="BT275" si="4166">L275/L281</f>
        <v>5.4510496778216587E-2</v>
      </c>
      <c r="BU275" s="123">
        <f t="shared" ref="BU275" si="4167">M275/M281</f>
        <v>2.0085758260538326E-2</v>
      </c>
      <c r="BV275" s="127">
        <f t="shared" ref="BV275" si="4168">N275/N281</f>
        <v>5.4367853807516596E-2</v>
      </c>
      <c r="BW275" s="128">
        <f t="shared" ref="BW275" si="4169">O275/O281</f>
        <v>3.9210436840569386E-2</v>
      </c>
      <c r="BX275" s="123">
        <f t="shared" ref="BX275" si="4170">P275/P281</f>
        <v>2.1625813121957525E-2</v>
      </c>
      <c r="BY275" s="124">
        <f t="shared" ref="BY275" si="4171">Q275/Q281</f>
        <v>5.559012652976561E-2</v>
      </c>
      <c r="BZ275" s="125">
        <f t="shared" ref="BZ275" si="4172">R275/R281</f>
        <v>2.8036183999486753E-2</v>
      </c>
      <c r="CA275" s="126">
        <f t="shared" ref="CA275" si="4173">S275/S281</f>
        <v>5.4632235421756048E-2</v>
      </c>
      <c r="CB275" s="123">
        <f t="shared" ref="CB275" si="4174">T275/T281</f>
        <v>3.3154404799494788E-2</v>
      </c>
      <c r="CC275" s="124">
        <f t="shared" ref="CC275" si="4175">U275/U281</f>
        <v>3.5259290585187911E-2</v>
      </c>
      <c r="CD275" s="125">
        <f t="shared" ref="CD275" si="4176">V275/V281</f>
        <v>6.6231124325170171E-2</v>
      </c>
      <c r="CE275" s="126">
        <f t="shared" ref="CE275" si="4177">W275/W281</f>
        <v>3.1355307409265197E-2</v>
      </c>
      <c r="CF275" s="123">
        <f t="shared" ref="CF275" si="4178">X275/X281</f>
        <v>2.5852816277007792E-2</v>
      </c>
      <c r="CG275" s="124">
        <f t="shared" ref="CG275" si="4179">Y275/Y281</f>
        <v>3.6917187900791217E-2</v>
      </c>
      <c r="CH275" s="125">
        <f t="shared" ref="CH275" si="4180">Z275/Z281</f>
        <v>3.9762839451212111E-2</v>
      </c>
      <c r="CI275" s="123">
        <f t="shared" ref="CI275" si="4181">AA275/AA281</f>
        <v>4.5465091567735552E-2</v>
      </c>
      <c r="CJ275" s="129">
        <f t="shared" ref="CJ275" si="4182">AB275/AB281</f>
        <v>3.6042091809821222E-2</v>
      </c>
      <c r="CK275" s="130">
        <f t="shared" ref="CK275" si="4183">AC275/AC281</f>
        <v>4.3803201342840076E-2</v>
      </c>
    </row>
    <row r="276" spans="1:89" x14ac:dyDescent="0.25">
      <c r="A276" s="131" t="s">
        <v>35</v>
      </c>
      <c r="B276" s="197">
        <v>0</v>
      </c>
      <c r="C276" s="181">
        <v>882.9</v>
      </c>
      <c r="D276" s="182">
        <v>9</v>
      </c>
      <c r="E276" s="183">
        <v>474.9</v>
      </c>
      <c r="F276" s="180">
        <v>11</v>
      </c>
      <c r="G276" s="184">
        <v>784.9</v>
      </c>
      <c r="H276" s="182">
        <v>131</v>
      </c>
      <c r="I276" s="183">
        <v>1095.0999999999999</v>
      </c>
      <c r="J276" s="180">
        <v>70</v>
      </c>
      <c r="K276" s="181">
        <v>39.1</v>
      </c>
      <c r="L276" s="182">
        <v>733</v>
      </c>
      <c r="M276" s="180">
        <v>116.2</v>
      </c>
      <c r="N276" s="185">
        <v>422</v>
      </c>
      <c r="O276" s="198">
        <v>308.60000000000002</v>
      </c>
      <c r="P276" s="180">
        <v>111</v>
      </c>
      <c r="Q276" s="181">
        <v>211.5</v>
      </c>
      <c r="R276" s="182">
        <v>146</v>
      </c>
      <c r="S276" s="183">
        <v>175.4</v>
      </c>
      <c r="T276" s="180">
        <v>20</v>
      </c>
      <c r="U276" s="184">
        <v>5</v>
      </c>
      <c r="V276" s="182">
        <v>448</v>
      </c>
      <c r="W276" s="199">
        <v>34.1</v>
      </c>
      <c r="X276" s="180">
        <v>33</v>
      </c>
      <c r="Y276" s="184">
        <v>20</v>
      </c>
      <c r="Z276" s="182">
        <v>104</v>
      </c>
      <c r="AA276" s="180">
        <v>187.3</v>
      </c>
      <c r="AB276" s="162">
        <f t="shared" si="3661"/>
        <v>2238</v>
      </c>
      <c r="AC276" s="165">
        <f t="shared" si="3692"/>
        <v>4335</v>
      </c>
      <c r="BI276" s="131" t="s">
        <v>35</v>
      </c>
      <c r="BJ276" s="123">
        <f>B276/B281</f>
        <v>0</v>
      </c>
      <c r="BK276" s="124">
        <f t="shared" ref="BK276" si="4184">C276/C281</f>
        <v>2.5408875983158601E-2</v>
      </c>
      <c r="BL276" s="125">
        <f t="shared" ref="BL276" si="4185">D276/D281</f>
        <v>5.9776833156216795E-4</v>
      </c>
      <c r="BM276" s="126">
        <f t="shared" ref="BM276" si="4186">E276/E281</f>
        <v>3.3481859586288576E-2</v>
      </c>
      <c r="BN276" s="123">
        <f t="shared" ref="BN276" si="4187">F276/F281</f>
        <v>5.0226017076845811E-4</v>
      </c>
      <c r="BO276" s="124">
        <f t="shared" ref="BO276" si="4188">G276/G281</f>
        <v>2.7897834710038812E-2</v>
      </c>
      <c r="BP276" s="125">
        <f t="shared" ref="BP276" si="4189">H276/H281</f>
        <v>3.1673879929398682E-3</v>
      </c>
      <c r="BQ276" s="126">
        <f t="shared" ref="BQ276" si="4190">I276/I281</f>
        <v>2.2865363494761284E-2</v>
      </c>
      <c r="BR276" s="123">
        <f t="shared" ref="BR276" si="4191">J276/J281</f>
        <v>1.113054539672444E-2</v>
      </c>
      <c r="BS276" s="124">
        <f t="shared" ref="BS276" si="4192">K276/K281</f>
        <v>6.1957279584204834E-3</v>
      </c>
      <c r="BT276" s="125">
        <f t="shared" ref="BT276" si="4193">L276/L281</f>
        <v>3.8089794221575553E-2</v>
      </c>
      <c r="BU276" s="123">
        <f t="shared" ref="BU276" si="4194">M276/M281</f>
        <v>5.9814585081357091E-3</v>
      </c>
      <c r="BV276" s="127">
        <f t="shared" ref="BV276" si="4195">N276/N281</f>
        <v>1.0651455109922008E-2</v>
      </c>
      <c r="BW276" s="128">
        <f t="shared" ref="BW276" si="4196">O276/O281</f>
        <v>8.2618741014609549E-3</v>
      </c>
      <c r="BX276" s="123">
        <f t="shared" ref="BX276" si="4197">P276/P281</f>
        <v>4.7818032998750704E-3</v>
      </c>
      <c r="BY276" s="124">
        <f t="shared" ref="BY276" si="4198">Q276/Q281</f>
        <v>1.1544885861199358E-2</v>
      </c>
      <c r="BZ276" s="125">
        <f t="shared" ref="BZ276" si="4199">R276/R281</f>
        <v>4.6833900044909223E-3</v>
      </c>
      <c r="CA276" s="126">
        <f t="shared" ref="CA276" si="4200">S276/S281</f>
        <v>6.3857750852832282E-3</v>
      </c>
      <c r="CB276" s="123">
        <f t="shared" ref="CB276" si="4201">T276/T281</f>
        <v>3.1575623618566467E-3</v>
      </c>
      <c r="CC276" s="124">
        <f t="shared" ref="CC276" si="4202">U276/U281</f>
        <v>8.8104174375781895E-4</v>
      </c>
      <c r="CD276" s="125">
        <f t="shared" ref="CD276" si="4203">V276/V281</f>
        <v>1.7526015178781003E-2</v>
      </c>
      <c r="CE276" s="126">
        <f t="shared" ref="CE276" si="4204">W276/W281</f>
        <v>1.147966483418449E-3</v>
      </c>
      <c r="CF276" s="123">
        <f t="shared" ref="CF276" si="4205">X276/X281</f>
        <v>1.5399692006159878E-3</v>
      </c>
      <c r="CG276" s="124">
        <f t="shared" ref="CG276" si="4206">Y276/Y281</f>
        <v>1.9731260235591247E-3</v>
      </c>
      <c r="CH276" s="125">
        <f t="shared" ref="CH276" si="4207">Z276/Z281</f>
        <v>2.1044963373669512E-3</v>
      </c>
      <c r="CI276" s="123">
        <f t="shared" ref="CI276" si="4208">AA276/AA281</f>
        <v>3.6517910933731587E-3</v>
      </c>
      <c r="CJ276" s="129">
        <f t="shared" ref="CJ276" si="4209">AB276/AB281</f>
        <v>6.7460233729514001E-3</v>
      </c>
      <c r="CK276" s="130">
        <f t="shared" ref="CK276" si="4210">AC276/AC281</f>
        <v>1.3110837233567978E-2</v>
      </c>
    </row>
    <row r="277" spans="1:89" x14ac:dyDescent="0.25">
      <c r="A277" s="139" t="s">
        <v>36</v>
      </c>
      <c r="B277" s="194"/>
      <c r="C277" s="188"/>
      <c r="D277" s="189"/>
      <c r="E277" s="190"/>
      <c r="F277" s="187"/>
      <c r="G277" s="191"/>
      <c r="H277" s="189"/>
      <c r="I277" s="190"/>
      <c r="J277" s="187"/>
      <c r="K277" s="191"/>
      <c r="L277" s="189"/>
      <c r="M277" s="187"/>
      <c r="N277" s="192"/>
      <c r="O277" s="195"/>
      <c r="P277" s="187"/>
      <c r="Q277" s="191"/>
      <c r="R277" s="189"/>
      <c r="S277" s="190"/>
      <c r="T277" s="187"/>
      <c r="U277" s="191"/>
      <c r="V277" s="189"/>
      <c r="W277" s="190"/>
      <c r="X277" s="187"/>
      <c r="Y277" s="191"/>
      <c r="Z277" s="189"/>
      <c r="AA277" s="187"/>
      <c r="AB277" s="162">
        <f t="shared" si="3661"/>
        <v>0</v>
      </c>
      <c r="AC277" s="165">
        <f t="shared" si="3692"/>
        <v>0</v>
      </c>
      <c r="BI277" s="139" t="s">
        <v>36</v>
      </c>
      <c r="BJ277" s="123">
        <f>B277/B281</f>
        <v>0</v>
      </c>
      <c r="BK277" s="124">
        <f t="shared" ref="BK277" si="4211">C277/C281</f>
        <v>0</v>
      </c>
      <c r="BL277" s="125">
        <f t="shared" ref="BL277" si="4212">D277/D281</f>
        <v>0</v>
      </c>
      <c r="BM277" s="126">
        <f t="shared" ref="BM277" si="4213">E277/E281</f>
        <v>0</v>
      </c>
      <c r="BN277" s="123">
        <f t="shared" ref="BN277" si="4214">F277/F281</f>
        <v>0</v>
      </c>
      <c r="BO277" s="124">
        <f t="shared" ref="BO277" si="4215">G277/G281</f>
        <v>0</v>
      </c>
      <c r="BP277" s="125">
        <f t="shared" ref="BP277" si="4216">H277/H281</f>
        <v>0</v>
      </c>
      <c r="BQ277" s="126">
        <f t="shared" ref="BQ277" si="4217">I277/I281</f>
        <v>0</v>
      </c>
      <c r="BR277" s="123">
        <f t="shared" ref="BR277" si="4218">J277/J281</f>
        <v>0</v>
      </c>
      <c r="BS277" s="124">
        <f t="shared" ref="BS277" si="4219">K277/K281</f>
        <v>0</v>
      </c>
      <c r="BT277" s="125">
        <f t="shared" ref="BT277" si="4220">L277/L281</f>
        <v>0</v>
      </c>
      <c r="BU277" s="123">
        <f t="shared" ref="BU277" si="4221">M277/M281</f>
        <v>0</v>
      </c>
      <c r="BV277" s="127">
        <f t="shared" ref="BV277" si="4222">N277/N281</f>
        <v>0</v>
      </c>
      <c r="BW277" s="128">
        <f t="shared" ref="BW277" si="4223">O277/O281</f>
        <v>0</v>
      </c>
      <c r="BX277" s="123">
        <f t="shared" ref="BX277" si="4224">P277/P281</f>
        <v>0</v>
      </c>
      <c r="BY277" s="124">
        <f t="shared" ref="BY277" si="4225">Q277/Q281</f>
        <v>0</v>
      </c>
      <c r="BZ277" s="125">
        <f t="shared" ref="BZ277" si="4226">R277/R281</f>
        <v>0</v>
      </c>
      <c r="CA277" s="126">
        <f t="shared" ref="CA277" si="4227">S277/S281</f>
        <v>0</v>
      </c>
      <c r="CB277" s="123">
        <f t="shared" ref="CB277" si="4228">T277/T281</f>
        <v>0</v>
      </c>
      <c r="CC277" s="124">
        <f t="shared" ref="CC277" si="4229">U277/U281</f>
        <v>0</v>
      </c>
      <c r="CD277" s="125">
        <f t="shared" ref="CD277" si="4230">V277/V281</f>
        <v>0</v>
      </c>
      <c r="CE277" s="126">
        <f t="shared" ref="CE277" si="4231">W277/W281</f>
        <v>0</v>
      </c>
      <c r="CF277" s="123">
        <f t="shared" ref="CF277" si="4232">X277/X281</f>
        <v>0</v>
      </c>
      <c r="CG277" s="124">
        <f t="shared" ref="CG277" si="4233">Y277/Y281</f>
        <v>0</v>
      </c>
      <c r="CH277" s="125">
        <f t="shared" ref="CH277" si="4234">Z277/Z281</f>
        <v>0</v>
      </c>
      <c r="CI277" s="123">
        <f t="shared" ref="CI277" si="4235">AA277/AA281</f>
        <v>0</v>
      </c>
      <c r="CJ277" s="129">
        <f t="shared" ref="CJ277" si="4236">AB277/AB281</f>
        <v>0</v>
      </c>
      <c r="CK277" s="130">
        <f t="shared" ref="CK277" si="4237">AC277/AC281</f>
        <v>0</v>
      </c>
    </row>
    <row r="278" spans="1:89" x14ac:dyDescent="0.25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62">
        <f t="shared" si="3661"/>
        <v>0</v>
      </c>
      <c r="AC278" s="165">
        <f t="shared" si="3692"/>
        <v>0</v>
      </c>
      <c r="BI278" s="131" t="s">
        <v>37</v>
      </c>
      <c r="BJ278" s="123">
        <f>B278/B281</f>
        <v>0</v>
      </c>
      <c r="BK278" s="124">
        <f t="shared" ref="BK278" si="4238">C278/C281</f>
        <v>0</v>
      </c>
      <c r="BL278" s="125">
        <f t="shared" ref="BL278" si="4239">D278/D281</f>
        <v>0</v>
      </c>
      <c r="BM278" s="126">
        <f t="shared" ref="BM278" si="4240">E278/E281</f>
        <v>0</v>
      </c>
      <c r="BN278" s="123">
        <f t="shared" ref="BN278" si="4241">F278/F281</f>
        <v>0</v>
      </c>
      <c r="BO278" s="124">
        <f t="shared" ref="BO278" si="4242">G278/G281</f>
        <v>0</v>
      </c>
      <c r="BP278" s="125">
        <f t="shared" ref="BP278" si="4243">H278/H281</f>
        <v>0</v>
      </c>
      <c r="BQ278" s="126">
        <f t="shared" ref="BQ278" si="4244">I278/I281</f>
        <v>0</v>
      </c>
      <c r="BR278" s="123">
        <f t="shared" ref="BR278" si="4245">J278/J281</f>
        <v>0</v>
      </c>
      <c r="BS278" s="124">
        <f t="shared" ref="BS278" si="4246">K278/K281</f>
        <v>0</v>
      </c>
      <c r="BT278" s="125">
        <f t="shared" ref="BT278" si="4247">L278/L281</f>
        <v>0</v>
      </c>
      <c r="BU278" s="123">
        <f t="shared" ref="BU278" si="4248">M278/M281</f>
        <v>0</v>
      </c>
      <c r="BV278" s="127">
        <f t="shared" ref="BV278" si="4249">N278/N281</f>
        <v>0</v>
      </c>
      <c r="BW278" s="128">
        <f t="shared" ref="BW278" si="4250">O278/O281</f>
        <v>0</v>
      </c>
      <c r="BX278" s="123">
        <f t="shared" ref="BX278" si="4251">P278/P281</f>
        <v>0</v>
      </c>
      <c r="BY278" s="124">
        <f t="shared" ref="BY278" si="4252">Q278/Q281</f>
        <v>0</v>
      </c>
      <c r="BZ278" s="125">
        <f t="shared" ref="BZ278" si="4253">R278/R281</f>
        <v>0</v>
      </c>
      <c r="CA278" s="126">
        <f t="shared" ref="CA278" si="4254">S278/S281</f>
        <v>0</v>
      </c>
      <c r="CB278" s="123">
        <f t="shared" ref="CB278" si="4255">T278/T281</f>
        <v>0</v>
      </c>
      <c r="CC278" s="124">
        <f t="shared" ref="CC278" si="4256">U278/U281</f>
        <v>0</v>
      </c>
      <c r="CD278" s="125">
        <f t="shared" ref="CD278" si="4257">V278/V281</f>
        <v>0</v>
      </c>
      <c r="CE278" s="126">
        <f t="shared" ref="CE278" si="4258">W278/W281</f>
        <v>0</v>
      </c>
      <c r="CF278" s="123">
        <f t="shared" ref="CF278" si="4259">X278/X281</f>
        <v>0</v>
      </c>
      <c r="CG278" s="124">
        <f t="shared" ref="CG278" si="4260">Y278/Y281</f>
        <v>0</v>
      </c>
      <c r="CH278" s="125">
        <f t="shared" ref="CH278" si="4261">Z278/Z281</f>
        <v>0</v>
      </c>
      <c r="CI278" s="123">
        <f t="shared" ref="CI278" si="4262">AA278/AA281</f>
        <v>0</v>
      </c>
      <c r="CJ278" s="129">
        <f t="shared" ref="CJ278" si="4263">AB278/AB281</f>
        <v>0</v>
      </c>
      <c r="CK278" s="130">
        <f t="shared" ref="CK278" si="4264">AC278/AC281</f>
        <v>0</v>
      </c>
    </row>
    <row r="279" spans="1:89" x14ac:dyDescent="0.25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2">
        <f t="shared" si="3661"/>
        <v>0</v>
      </c>
      <c r="AC279" s="165">
        <f t="shared" si="3692"/>
        <v>0</v>
      </c>
      <c r="BI279" s="139" t="s">
        <v>38</v>
      </c>
      <c r="BJ279" s="123">
        <f>B279/B281</f>
        <v>0</v>
      </c>
      <c r="BK279" s="124">
        <f t="shared" ref="BK279" si="4265">C279/C281</f>
        <v>0</v>
      </c>
      <c r="BL279" s="125">
        <f t="shared" ref="BL279" si="4266">D279/D281</f>
        <v>0</v>
      </c>
      <c r="BM279" s="126">
        <f t="shared" ref="BM279" si="4267">E279/E281</f>
        <v>0</v>
      </c>
      <c r="BN279" s="123">
        <f t="shared" ref="BN279" si="4268">F279/F281</f>
        <v>0</v>
      </c>
      <c r="BO279" s="124">
        <f t="shared" ref="BO279" si="4269">G279/G281</f>
        <v>0</v>
      </c>
      <c r="BP279" s="125">
        <f t="shared" ref="BP279" si="4270">H279/H281</f>
        <v>0</v>
      </c>
      <c r="BQ279" s="126">
        <f t="shared" ref="BQ279" si="4271">I279/I281</f>
        <v>0</v>
      </c>
      <c r="BR279" s="123">
        <f t="shared" ref="BR279" si="4272">J279/J281</f>
        <v>0</v>
      </c>
      <c r="BS279" s="124">
        <f t="shared" ref="BS279" si="4273">K279/K281</f>
        <v>0</v>
      </c>
      <c r="BT279" s="125">
        <f t="shared" ref="BT279" si="4274">L279/L281</f>
        <v>0</v>
      </c>
      <c r="BU279" s="123">
        <f t="shared" ref="BU279" si="4275">M279/M281</f>
        <v>0</v>
      </c>
      <c r="BV279" s="127">
        <f t="shared" ref="BV279" si="4276">N279/N281</f>
        <v>0</v>
      </c>
      <c r="BW279" s="128">
        <f t="shared" ref="BW279" si="4277">O279/O281</f>
        <v>0</v>
      </c>
      <c r="BX279" s="123">
        <f t="shared" ref="BX279" si="4278">P279/P281</f>
        <v>0</v>
      </c>
      <c r="BY279" s="124">
        <f t="shared" ref="BY279" si="4279">Q279/Q281</f>
        <v>0</v>
      </c>
      <c r="BZ279" s="125">
        <f t="shared" ref="BZ279" si="4280">R279/R281</f>
        <v>0</v>
      </c>
      <c r="CA279" s="126">
        <f t="shared" ref="CA279" si="4281">S279/S281</f>
        <v>0</v>
      </c>
      <c r="CB279" s="123">
        <f t="shared" ref="CB279" si="4282">T279/T281</f>
        <v>0</v>
      </c>
      <c r="CC279" s="124">
        <f t="shared" ref="CC279" si="4283">U279/U281</f>
        <v>0</v>
      </c>
      <c r="CD279" s="125">
        <f t="shared" ref="CD279" si="4284">V279/V281</f>
        <v>0</v>
      </c>
      <c r="CE279" s="126">
        <f t="shared" ref="CE279" si="4285">W279/W281</f>
        <v>0</v>
      </c>
      <c r="CF279" s="123">
        <f t="shared" ref="CF279" si="4286">X279/X281</f>
        <v>0</v>
      </c>
      <c r="CG279" s="124">
        <f t="shared" ref="CG279" si="4287">Y279/Y281</f>
        <v>0</v>
      </c>
      <c r="CH279" s="125">
        <f t="shared" ref="CH279" si="4288">Z279/Z281</f>
        <v>0</v>
      </c>
      <c r="CI279" s="123">
        <f t="shared" ref="CI279" si="4289">AA279/AA281</f>
        <v>0</v>
      </c>
      <c r="CJ279" s="129">
        <f t="shared" ref="CJ279" si="4290">AB279/AB281</f>
        <v>0</v>
      </c>
      <c r="CK279" s="130">
        <f t="shared" ref="CK279" si="4291">AC279/AC281</f>
        <v>0</v>
      </c>
    </row>
    <row r="280" spans="1:89" ht="13.8" thickBot="1" x14ac:dyDescent="0.3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2">
        <f t="shared" si="3661"/>
        <v>0</v>
      </c>
      <c r="AC280" s="165">
        <f t="shared" si="3692"/>
        <v>0</v>
      </c>
      <c r="BI280" s="131" t="s">
        <v>39</v>
      </c>
      <c r="BJ280" s="123">
        <f>B280/B281</f>
        <v>0</v>
      </c>
      <c r="BK280" s="124">
        <f t="shared" ref="BK280" si="4292">C280/C281</f>
        <v>0</v>
      </c>
      <c r="BL280" s="125">
        <f t="shared" ref="BL280" si="4293">D280/D281</f>
        <v>0</v>
      </c>
      <c r="BM280" s="126">
        <f t="shared" ref="BM280" si="4294">E280/E281</f>
        <v>0</v>
      </c>
      <c r="BN280" s="123">
        <f t="shared" ref="BN280" si="4295">F280/F281</f>
        <v>0</v>
      </c>
      <c r="BO280" s="124">
        <f t="shared" ref="BO280" si="4296">G280/G281</f>
        <v>0</v>
      </c>
      <c r="BP280" s="125">
        <f t="shared" ref="BP280" si="4297">H280/H281</f>
        <v>0</v>
      </c>
      <c r="BQ280" s="126">
        <f t="shared" ref="BQ280" si="4298">I280/I281</f>
        <v>0</v>
      </c>
      <c r="BR280" s="123">
        <f t="shared" ref="BR280" si="4299">J280/J281</f>
        <v>0</v>
      </c>
      <c r="BS280" s="124">
        <f t="shared" ref="BS280" si="4300">K280/K281</f>
        <v>0</v>
      </c>
      <c r="BT280" s="125">
        <f t="shared" ref="BT280" si="4301">L280/L281</f>
        <v>0</v>
      </c>
      <c r="BU280" s="123">
        <f t="shared" ref="BU280" si="4302">M280/M281</f>
        <v>0</v>
      </c>
      <c r="BV280" s="127">
        <f t="shared" ref="BV280" si="4303">N280/N281</f>
        <v>0</v>
      </c>
      <c r="BW280" s="128">
        <f t="shared" ref="BW280" si="4304">O280/O281</f>
        <v>0</v>
      </c>
      <c r="BX280" s="123">
        <f t="shared" ref="BX280" si="4305">P280/P281</f>
        <v>0</v>
      </c>
      <c r="BY280" s="124">
        <f t="shared" ref="BY280" si="4306">Q280/Q281</f>
        <v>0</v>
      </c>
      <c r="BZ280" s="125">
        <f t="shared" ref="BZ280" si="4307">R280/R281</f>
        <v>0</v>
      </c>
      <c r="CA280" s="126">
        <f t="shared" ref="CA280" si="4308">S280/S281</f>
        <v>0</v>
      </c>
      <c r="CB280" s="123">
        <f t="shared" ref="CB280" si="4309">T280/T281</f>
        <v>0</v>
      </c>
      <c r="CC280" s="124">
        <f t="shared" ref="CC280" si="4310">U280/U281</f>
        <v>0</v>
      </c>
      <c r="CD280" s="125">
        <f t="shared" ref="CD280" si="4311">V280/V281</f>
        <v>0</v>
      </c>
      <c r="CE280" s="126">
        <f t="shared" ref="CE280" si="4312">W280/W281</f>
        <v>0</v>
      </c>
      <c r="CF280" s="123">
        <f t="shared" ref="CF280" si="4313">X280/X281</f>
        <v>0</v>
      </c>
      <c r="CG280" s="124">
        <f t="shared" ref="CG280" si="4314">Y280/Y281</f>
        <v>0</v>
      </c>
      <c r="CH280" s="125">
        <f t="shared" ref="CH280" si="4315">Z280/Z281</f>
        <v>0</v>
      </c>
      <c r="CI280" s="123">
        <f t="shared" ref="CI280" si="4316">AA280/AA281</f>
        <v>0</v>
      </c>
      <c r="CJ280" s="129">
        <f t="shared" ref="CJ280" si="4317">AB280/AB281</f>
        <v>0</v>
      </c>
      <c r="CK280" s="130">
        <f t="shared" ref="CK280" si="4318">AC280/AC281</f>
        <v>0</v>
      </c>
    </row>
    <row r="281" spans="1:89" ht="14.4" thickTop="1" thickBot="1" x14ac:dyDescent="0.3">
      <c r="A281" s="251" t="s">
        <v>13</v>
      </c>
      <c r="B281" s="14">
        <f t="shared" ref="B281" si="4319">SUM(B258:B280)</f>
        <v>31153</v>
      </c>
      <c r="C281" s="1">
        <f t="shared" ref="C281" si="4320">SUM(C258:C280)</f>
        <v>34747.699999999997</v>
      </c>
      <c r="D281" s="14">
        <f t="shared" ref="D281" si="4321">SUM(D258:D280)</f>
        <v>15056</v>
      </c>
      <c r="E281" s="1">
        <f t="shared" ref="E281" si="4322">SUM(E258:E280)</f>
        <v>14183.800000000001</v>
      </c>
      <c r="F281" s="14">
        <f t="shared" ref="F281" si="4323">SUM(F258:F280)</f>
        <v>21901</v>
      </c>
      <c r="G281" s="1">
        <f t="shared" ref="G281" si="4324">SUM(G258:G280)</f>
        <v>28134.799999999999</v>
      </c>
      <c r="H281" s="14">
        <f t="shared" ref="H281" si="4325">SUM(H258:H280)</f>
        <v>41359</v>
      </c>
      <c r="I281" s="1">
        <f t="shared" ref="I281" si="4326">SUM(I258:I280)</f>
        <v>47893.399999999994</v>
      </c>
      <c r="J281" s="14">
        <f t="shared" ref="J281" si="4327">SUM(J258:J280)</f>
        <v>6289</v>
      </c>
      <c r="K281" s="1">
        <f t="shared" ref="K281" si="4328">SUM(K258:K280)</f>
        <v>6310.800000000002</v>
      </c>
      <c r="L281" s="14">
        <f t="shared" ref="L281" si="4329">SUM(L258:L280)</f>
        <v>19244</v>
      </c>
      <c r="M281" s="1">
        <f t="shared" ref="M281" si="4330">SUM(M258:M280)</f>
        <v>19426.700000000004</v>
      </c>
      <c r="N281" s="14">
        <f t="shared" ref="N281" si="4331">SUM(N258:N280)</f>
        <v>39619</v>
      </c>
      <c r="O281" s="1">
        <f t="shared" ref="O281" si="4332">SUM(O258:O280)</f>
        <v>37352.300000000003</v>
      </c>
      <c r="P281" s="14">
        <f t="shared" ref="P281" si="4333">SUM(P258:P280)</f>
        <v>23213</v>
      </c>
      <c r="Q281" s="1">
        <f t="shared" ref="Q281" si="4334">SUM(Q258:Q280)</f>
        <v>18319.8</v>
      </c>
      <c r="R281" s="14">
        <f t="shared" ref="R281" si="4335">SUM(R258:R280)</f>
        <v>31174</v>
      </c>
      <c r="S281" s="1">
        <f t="shared" ref="S281" si="4336">SUM(S258:S280)</f>
        <v>27467.3</v>
      </c>
      <c r="T281" s="14">
        <f t="shared" ref="T281" si="4337">SUM(T258:T280)</f>
        <v>6334</v>
      </c>
      <c r="U281" s="1">
        <f t="shared" ref="U281" si="4338">SUM(U258:U280)</f>
        <v>5675.1000000000022</v>
      </c>
      <c r="V281" s="14">
        <f t="shared" ref="V281" si="4339">SUM(V258:V280)</f>
        <v>25562</v>
      </c>
      <c r="W281" s="1">
        <f t="shared" ref="W281" si="4340">SUM(W258:W280)</f>
        <v>29704.7</v>
      </c>
      <c r="X281" s="14">
        <f t="shared" ref="X281" si="4341">SUM(X258:X280)</f>
        <v>21429</v>
      </c>
      <c r="Y281" s="1">
        <f t="shared" ref="Y281" si="4342">SUM(Y258:Y280)</f>
        <v>10136.200000000001</v>
      </c>
      <c r="Z281" s="14">
        <f t="shared" ref="Z281" si="4343">SUM(Z258:Z280)</f>
        <v>49418</v>
      </c>
      <c r="AA281" s="1">
        <f t="shared" ref="AA281" si="4344">SUM(AA258:AA280)</f>
        <v>51289.900000000009</v>
      </c>
      <c r="AB281" s="166">
        <f t="shared" ref="AB281:AC281" si="4345">SUM(AB257:AB280)</f>
        <v>331751</v>
      </c>
      <c r="AC281" s="167">
        <f t="shared" si="4345"/>
        <v>330642.5</v>
      </c>
      <c r="BI281" s="251" t="s">
        <v>13</v>
      </c>
      <c r="BJ281" s="147">
        <f>SUM(BJ257:BJ280)</f>
        <v>1</v>
      </c>
      <c r="BK281" s="148">
        <f t="shared" ref="BK281:CK281" si="4346">SUM(BK257:BK280)</f>
        <v>1.0000000000000002</v>
      </c>
      <c r="BL281" s="147">
        <f t="shared" si="4346"/>
        <v>1</v>
      </c>
      <c r="BM281" s="148">
        <f t="shared" si="4346"/>
        <v>0.99999999999999978</v>
      </c>
      <c r="BN281" s="147">
        <f t="shared" si="4346"/>
        <v>0.99999999999999989</v>
      </c>
      <c r="BO281" s="148">
        <f t="shared" si="4346"/>
        <v>1</v>
      </c>
      <c r="BP281" s="147">
        <f t="shared" si="4346"/>
        <v>1</v>
      </c>
      <c r="BQ281" s="148">
        <f t="shared" si="4346"/>
        <v>1</v>
      </c>
      <c r="BR281" s="147">
        <f t="shared" si="4346"/>
        <v>1</v>
      </c>
      <c r="BS281" s="148">
        <f t="shared" si="4346"/>
        <v>0.99999999999999989</v>
      </c>
      <c r="BT281" s="147">
        <f t="shared" si="4346"/>
        <v>0.99999999999999989</v>
      </c>
      <c r="BU281" s="148">
        <f t="shared" si="4346"/>
        <v>0.99999999999999978</v>
      </c>
      <c r="BV281" s="147">
        <f t="shared" si="4346"/>
        <v>1</v>
      </c>
      <c r="BW281" s="148">
        <f t="shared" si="4346"/>
        <v>0.99999999999999978</v>
      </c>
      <c r="BX281" s="147">
        <f t="shared" si="4346"/>
        <v>1</v>
      </c>
      <c r="BY281" s="148">
        <f t="shared" si="4346"/>
        <v>0.99999999999999989</v>
      </c>
      <c r="BZ281" s="147">
        <f t="shared" si="4346"/>
        <v>1</v>
      </c>
      <c r="CA281" s="148">
        <f t="shared" si="4346"/>
        <v>1</v>
      </c>
      <c r="CB281" s="147">
        <f t="shared" si="4346"/>
        <v>1</v>
      </c>
      <c r="CC281" s="148">
        <f t="shared" si="4346"/>
        <v>0.99999999999999967</v>
      </c>
      <c r="CD281" s="147">
        <f t="shared" si="4346"/>
        <v>1</v>
      </c>
      <c r="CE281" s="148">
        <f t="shared" si="4346"/>
        <v>0.99999999999999989</v>
      </c>
      <c r="CF281" s="147">
        <f t="shared" si="4346"/>
        <v>1.0000000000000002</v>
      </c>
      <c r="CG281" s="148">
        <f t="shared" si="4346"/>
        <v>1</v>
      </c>
      <c r="CH281" s="147">
        <f t="shared" si="4346"/>
        <v>0.99999999999999989</v>
      </c>
      <c r="CI281" s="148">
        <f t="shared" si="4346"/>
        <v>0.99999999999999978</v>
      </c>
      <c r="CJ281" s="147">
        <f t="shared" si="4346"/>
        <v>1.0000000000000002</v>
      </c>
      <c r="CK281" s="148">
        <f t="shared" si="4346"/>
        <v>0.99999999999999978</v>
      </c>
    </row>
    <row r="282" spans="1:89" ht="13.8" thickTop="1" x14ac:dyDescent="0.25">
      <c r="A282" s="178"/>
    </row>
    <row r="284" spans="1:89" x14ac:dyDescent="0.25">
      <c r="A284" s="294">
        <f>+A253+1</f>
        <v>45179</v>
      </c>
      <c r="B284" s="294"/>
      <c r="C284" s="294"/>
      <c r="D284" s="294"/>
      <c r="BI284" s="299">
        <f>+BI253+1</f>
        <v>45179</v>
      </c>
      <c r="BJ284" s="299"/>
      <c r="BK284" s="299"/>
      <c r="BL284" s="299"/>
    </row>
    <row r="285" spans="1:89" ht="13.8" thickBot="1" x14ac:dyDescent="0.3">
      <c r="AE285" t="s">
        <v>84</v>
      </c>
    </row>
    <row r="286" spans="1:89" ht="14.4" thickTop="1" thickBot="1" x14ac:dyDescent="0.3">
      <c r="A286" s="292" t="s">
        <v>0</v>
      </c>
      <c r="B286" s="290" t="s">
        <v>1</v>
      </c>
      <c r="C286" s="291"/>
      <c r="D286" s="290" t="s">
        <v>2</v>
      </c>
      <c r="E286" s="291"/>
      <c r="F286" s="290" t="s">
        <v>3</v>
      </c>
      <c r="G286" s="291"/>
      <c r="H286" s="290" t="s">
        <v>4</v>
      </c>
      <c r="I286" s="291"/>
      <c r="J286" s="290" t="s">
        <v>5</v>
      </c>
      <c r="K286" s="291"/>
      <c r="L286" s="290" t="s">
        <v>6</v>
      </c>
      <c r="M286" s="291"/>
      <c r="N286" s="290" t="s">
        <v>7</v>
      </c>
      <c r="O286" s="291"/>
      <c r="P286" s="290" t="s">
        <v>8</v>
      </c>
      <c r="Q286" s="291"/>
      <c r="R286" s="290" t="s">
        <v>9</v>
      </c>
      <c r="S286" s="291"/>
      <c r="T286" s="290" t="s">
        <v>10</v>
      </c>
      <c r="U286" s="291"/>
      <c r="V286" s="290" t="s">
        <v>11</v>
      </c>
      <c r="W286" s="291"/>
      <c r="X286" s="290" t="s">
        <v>12</v>
      </c>
      <c r="Y286" s="291"/>
      <c r="Z286" s="297" t="s">
        <v>40</v>
      </c>
      <c r="AA286" s="298"/>
      <c r="AB286" s="295" t="s">
        <v>41</v>
      </c>
      <c r="AC286" s="296"/>
      <c r="AE286" s="292" t="s">
        <v>0</v>
      </c>
      <c r="AF286" s="290" t="s">
        <v>1</v>
      </c>
      <c r="AG286" s="291"/>
      <c r="AH286" s="290" t="s">
        <v>2</v>
      </c>
      <c r="AI286" s="291"/>
      <c r="AJ286" s="290" t="s">
        <v>3</v>
      </c>
      <c r="AK286" s="291"/>
      <c r="AL286" s="290" t="s">
        <v>4</v>
      </c>
      <c r="AM286" s="291"/>
      <c r="AN286" s="290" t="s">
        <v>5</v>
      </c>
      <c r="AO286" s="291"/>
      <c r="AP286" s="290" t="s">
        <v>6</v>
      </c>
      <c r="AQ286" s="291"/>
      <c r="AR286" s="290" t="s">
        <v>7</v>
      </c>
      <c r="AS286" s="291"/>
      <c r="AT286" s="290" t="s">
        <v>8</v>
      </c>
      <c r="AU286" s="291"/>
      <c r="AV286" s="290" t="s">
        <v>9</v>
      </c>
      <c r="AW286" s="291"/>
      <c r="AX286" s="290" t="s">
        <v>10</v>
      </c>
      <c r="AY286" s="291"/>
      <c r="AZ286" s="290" t="s">
        <v>11</v>
      </c>
      <c r="BA286" s="291"/>
      <c r="BB286" s="290" t="s">
        <v>12</v>
      </c>
      <c r="BC286" s="291"/>
      <c r="BD286" s="297" t="s">
        <v>40</v>
      </c>
      <c r="BE286" s="298"/>
      <c r="BF286" s="295" t="s">
        <v>41</v>
      </c>
      <c r="BG286" s="296"/>
      <c r="BI286" s="292" t="s">
        <v>0</v>
      </c>
      <c r="BJ286" s="290" t="s">
        <v>1</v>
      </c>
      <c r="BK286" s="291"/>
      <c r="BL286" s="290" t="s">
        <v>2</v>
      </c>
      <c r="BM286" s="291"/>
      <c r="BN286" s="290" t="s">
        <v>3</v>
      </c>
      <c r="BO286" s="291"/>
      <c r="BP286" s="290" t="s">
        <v>4</v>
      </c>
      <c r="BQ286" s="291"/>
      <c r="BR286" s="290" t="s">
        <v>5</v>
      </c>
      <c r="BS286" s="291"/>
      <c r="BT286" s="290" t="s">
        <v>6</v>
      </c>
      <c r="BU286" s="291"/>
      <c r="BV286" s="290" t="s">
        <v>7</v>
      </c>
      <c r="BW286" s="291"/>
      <c r="BX286" s="290" t="s">
        <v>8</v>
      </c>
      <c r="BY286" s="291"/>
      <c r="BZ286" s="290" t="s">
        <v>9</v>
      </c>
      <c r="CA286" s="291"/>
      <c r="CB286" s="290" t="s">
        <v>10</v>
      </c>
      <c r="CC286" s="291"/>
      <c r="CD286" s="290" t="s">
        <v>11</v>
      </c>
      <c r="CE286" s="291"/>
      <c r="CF286" s="290" t="s">
        <v>12</v>
      </c>
      <c r="CG286" s="291"/>
      <c r="CH286" s="297" t="s">
        <v>40</v>
      </c>
      <c r="CI286" s="298"/>
      <c r="CJ286" s="290" t="s">
        <v>41</v>
      </c>
      <c r="CK286" s="291"/>
    </row>
    <row r="287" spans="1:89" ht="15" thickTop="1" thickBot="1" x14ac:dyDescent="0.35">
      <c r="A287" s="293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68" t="s">
        <v>14</v>
      </c>
      <c r="AC287" s="169" t="s">
        <v>15</v>
      </c>
      <c r="AE287" s="293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68" t="s">
        <v>14</v>
      </c>
      <c r="BG287" s="169" t="s">
        <v>15</v>
      </c>
      <c r="BI287" s="293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8" thickTop="1" x14ac:dyDescent="0.25">
      <c r="A288" s="119" t="s">
        <v>16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1"/>
      <c r="AA288" s="176"/>
      <c r="AB288" s="162">
        <f t="shared" ref="AB288:AB311" si="4347">B288+D288+F288+H288+J288+L288+N288+P288+R288+T288+V288+X288+Z288</f>
        <v>0</v>
      </c>
      <c r="AC288" s="163">
        <f>C288+E288+G288+I288+K288+M288+O288+Q288+S288+U288+W288+Y288+AA288</f>
        <v>0</v>
      </c>
      <c r="AE288" s="254" t="str">
        <f>$AE$9</f>
        <v>07:00 - 07:59</v>
      </c>
      <c r="AF288" s="120">
        <f t="shared" ref="AF288:AO289" si="4348">SUMIF($A$9:$A$32,$AE288,B$288:B$311)</f>
        <v>1127</v>
      </c>
      <c r="AG288" s="177">
        <f t="shared" si="4348"/>
        <v>833.7</v>
      </c>
      <c r="AH288" s="121">
        <f t="shared" si="4348"/>
        <v>532</v>
      </c>
      <c r="AI288" s="172">
        <f t="shared" si="4348"/>
        <v>501.3</v>
      </c>
      <c r="AJ288" s="120">
        <f t="shared" si="4348"/>
        <v>935</v>
      </c>
      <c r="AK288" s="122">
        <f t="shared" si="4348"/>
        <v>830.6</v>
      </c>
      <c r="AL288" s="121">
        <f t="shared" si="4348"/>
        <v>1495</v>
      </c>
      <c r="AM288" s="172">
        <f t="shared" si="4348"/>
        <v>1461.1</v>
      </c>
      <c r="AN288" s="120">
        <f t="shared" si="4348"/>
        <v>132</v>
      </c>
      <c r="AO288" s="122">
        <f t="shared" si="4348"/>
        <v>240.2</v>
      </c>
      <c r="AP288" s="121">
        <f t="shared" ref="AP288:AY289" si="4349">SUMIF($A$9:$A$32,$AE288,L$288:L$311)</f>
        <v>383</v>
      </c>
      <c r="AQ288" s="120">
        <f t="shared" si="4349"/>
        <v>727.6</v>
      </c>
      <c r="AR288" s="171">
        <f t="shared" si="4349"/>
        <v>1348</v>
      </c>
      <c r="AS288" s="173">
        <f t="shared" si="4349"/>
        <v>1498.9</v>
      </c>
      <c r="AT288" s="120">
        <f t="shared" si="4349"/>
        <v>751</v>
      </c>
      <c r="AU288" s="122">
        <f t="shared" si="4349"/>
        <v>750.5</v>
      </c>
      <c r="AV288" s="121">
        <f t="shared" si="4349"/>
        <v>1274</v>
      </c>
      <c r="AW288" s="172">
        <f t="shared" si="4349"/>
        <v>843.7</v>
      </c>
      <c r="AX288" s="120">
        <f t="shared" si="4349"/>
        <v>277</v>
      </c>
      <c r="AY288" s="122">
        <f t="shared" si="4349"/>
        <v>222.2</v>
      </c>
      <c r="AZ288" s="121">
        <f t="shared" ref="AZ288:BE289" si="4350">SUMIF($A$9:$A$32,$AE288,V$288:V$311)</f>
        <v>746</v>
      </c>
      <c r="BA288" s="172">
        <f t="shared" si="4350"/>
        <v>1135.8</v>
      </c>
      <c r="BB288" s="120">
        <f t="shared" si="4350"/>
        <v>703</v>
      </c>
      <c r="BC288" s="122">
        <f t="shared" si="4350"/>
        <v>351.3</v>
      </c>
      <c r="BD288" s="21">
        <f t="shared" si="4350"/>
        <v>1931</v>
      </c>
      <c r="BE288" s="176">
        <f t="shared" si="4350"/>
        <v>1755.3</v>
      </c>
      <c r="BF288" s="162">
        <f>AF288+AH288+AJ288+AL288+AN288+AP288+AR288+AT288+AV288+AX288+AZ288+BB288+BD288</f>
        <v>11634</v>
      </c>
      <c r="BG288" s="163">
        <f>AG288+AI288+AK288+AM288+AO288+AQ288+AS288+AU288+AW288+AY288+BA288+BC288+BE288</f>
        <v>11152.199999999997</v>
      </c>
      <c r="BI288" s="119" t="s">
        <v>16</v>
      </c>
      <c r="BJ288" s="123">
        <f>B288/B312</f>
        <v>0</v>
      </c>
      <c r="BK288" s="124">
        <f t="shared" ref="BK288" si="4351">C288/C312</f>
        <v>0</v>
      </c>
      <c r="BL288" s="125">
        <f t="shared" ref="BL288" si="4352">D288/D312</f>
        <v>0</v>
      </c>
      <c r="BM288" s="126">
        <f t="shared" ref="BM288" si="4353">E288/E312</f>
        <v>0</v>
      </c>
      <c r="BN288" s="123">
        <f t="shared" ref="BN288" si="4354">F288/F312</f>
        <v>0</v>
      </c>
      <c r="BO288" s="124">
        <f t="shared" ref="BO288" si="4355">G288/G312</f>
        <v>0</v>
      </c>
      <c r="BP288" s="125">
        <f t="shared" ref="BP288" si="4356">H288/H312</f>
        <v>0</v>
      </c>
      <c r="BQ288" s="126">
        <f t="shared" ref="BQ288" si="4357">I288/I312</f>
        <v>0</v>
      </c>
      <c r="BR288" s="123">
        <f t="shared" ref="BR288" si="4358">J288/J312</f>
        <v>0</v>
      </c>
      <c r="BS288" s="124">
        <f t="shared" ref="BS288" si="4359">K288/K312</f>
        <v>0</v>
      </c>
      <c r="BT288" s="125">
        <f t="shared" ref="BT288" si="4360">L288/L312</f>
        <v>0</v>
      </c>
      <c r="BU288" s="123">
        <f t="shared" ref="BU288" si="4361">M288/M312</f>
        <v>0</v>
      </c>
      <c r="BV288" s="127">
        <f t="shared" ref="BV288" si="4362">N288/N312</f>
        <v>0</v>
      </c>
      <c r="BW288" s="128">
        <f t="shared" ref="BW288" si="4363">O288/O312</f>
        <v>0</v>
      </c>
      <c r="BX288" s="123">
        <f t="shared" ref="BX288" si="4364">P288/P312</f>
        <v>0</v>
      </c>
      <c r="BY288" s="124">
        <f t="shared" ref="BY288" si="4365">Q288/Q312</f>
        <v>0</v>
      </c>
      <c r="BZ288" s="125">
        <f t="shared" ref="BZ288" si="4366">R288/R312</f>
        <v>0</v>
      </c>
      <c r="CA288" s="126">
        <f t="shared" ref="CA288" si="4367">S288/S312</f>
        <v>0</v>
      </c>
      <c r="CB288" s="123">
        <f t="shared" ref="CB288" si="4368">T288/T312</f>
        <v>0</v>
      </c>
      <c r="CC288" s="124">
        <f t="shared" ref="CC288" si="4369">U288/U312</f>
        <v>0</v>
      </c>
      <c r="CD288" s="125">
        <f t="shared" ref="CD288" si="4370">V288/V312</f>
        <v>0</v>
      </c>
      <c r="CE288" s="126">
        <f t="shared" ref="CE288" si="4371">W288/W312</f>
        <v>0</v>
      </c>
      <c r="CF288" s="123">
        <f t="shared" ref="CF288" si="4372">X288/X312</f>
        <v>0</v>
      </c>
      <c r="CG288" s="124">
        <f t="shared" ref="CG288" si="4373">Y288/Y312</f>
        <v>0</v>
      </c>
      <c r="CH288" s="125">
        <f t="shared" ref="CH288" si="4374">Z288/Z312</f>
        <v>0</v>
      </c>
      <c r="CI288" s="123">
        <f t="shared" ref="CI288" si="4375">AA288/AA312</f>
        <v>0</v>
      </c>
      <c r="CJ288" s="129">
        <f t="shared" ref="CJ288" si="4376">AB288/AB312</f>
        <v>0</v>
      </c>
      <c r="CK288" s="130">
        <f t="shared" ref="CK288" si="4377">AC288/AC312</f>
        <v>0</v>
      </c>
    </row>
    <row r="289" spans="1:89" x14ac:dyDescent="0.25">
      <c r="A289" s="131" t="s">
        <v>17</v>
      </c>
      <c r="B289" s="180">
        <v>191</v>
      </c>
      <c r="C289" s="181">
        <v>0</v>
      </c>
      <c r="D289" s="182">
        <v>166</v>
      </c>
      <c r="E289" s="183">
        <v>2</v>
      </c>
      <c r="F289" s="180">
        <v>294</v>
      </c>
      <c r="G289" s="184">
        <v>4</v>
      </c>
      <c r="H289" s="182">
        <v>226</v>
      </c>
      <c r="I289" s="183">
        <v>18</v>
      </c>
      <c r="J289" s="180">
        <v>4</v>
      </c>
      <c r="K289" s="184">
        <v>17</v>
      </c>
      <c r="L289" s="182">
        <v>28</v>
      </c>
      <c r="M289" s="180">
        <v>46</v>
      </c>
      <c r="N289" s="185">
        <v>137</v>
      </c>
      <c r="O289" s="186">
        <v>75</v>
      </c>
      <c r="P289" s="180">
        <v>56</v>
      </c>
      <c r="Q289" s="184">
        <v>22</v>
      </c>
      <c r="R289" s="182">
        <v>40</v>
      </c>
      <c r="S289" s="183">
        <v>48</v>
      </c>
      <c r="T289" s="180">
        <v>0</v>
      </c>
      <c r="U289" s="184">
        <v>18</v>
      </c>
      <c r="V289" s="182">
        <v>4</v>
      </c>
      <c r="W289" s="183">
        <v>0</v>
      </c>
      <c r="X289" s="180">
        <v>3</v>
      </c>
      <c r="Y289" s="184">
        <v>0</v>
      </c>
      <c r="Z289" s="182">
        <v>0</v>
      </c>
      <c r="AA289" s="180">
        <v>0</v>
      </c>
      <c r="AB289" s="162">
        <f t="shared" si="4347"/>
        <v>1149</v>
      </c>
      <c r="AC289" s="165">
        <f t="shared" ref="AC289:AC311" si="4378">SUM(C289,E289,G289,I289,K289,M289,O289,Q289,S289,U289,W289,Y289,AA289)</f>
        <v>250</v>
      </c>
      <c r="AE289" s="256" t="str">
        <f>$AE$10</f>
        <v>08:00 - 08:59</v>
      </c>
      <c r="AF289" s="120">
        <f t="shared" si="4348"/>
        <v>1428</v>
      </c>
      <c r="AG289" s="181">
        <f t="shared" si="4348"/>
        <v>1074.9000000000001</v>
      </c>
      <c r="AH289" s="182">
        <f t="shared" si="4348"/>
        <v>727</v>
      </c>
      <c r="AI289" s="183">
        <f t="shared" si="4348"/>
        <v>422.4</v>
      </c>
      <c r="AJ289" s="180">
        <f t="shared" si="4348"/>
        <v>1108</v>
      </c>
      <c r="AK289" s="184">
        <f t="shared" si="4348"/>
        <v>731.7</v>
      </c>
      <c r="AL289" s="182">
        <f t="shared" si="4348"/>
        <v>1750</v>
      </c>
      <c r="AM289" s="183">
        <f t="shared" si="4348"/>
        <v>1578.4</v>
      </c>
      <c r="AN289" s="180">
        <f t="shared" si="4348"/>
        <v>125</v>
      </c>
      <c r="AO289" s="184">
        <f t="shared" si="4348"/>
        <v>308.2</v>
      </c>
      <c r="AP289" s="182">
        <f t="shared" si="4349"/>
        <v>425</v>
      </c>
      <c r="AQ289" s="180">
        <f t="shared" si="4349"/>
        <v>972.8</v>
      </c>
      <c r="AR289" s="185">
        <f t="shared" si="4349"/>
        <v>1391</v>
      </c>
      <c r="AS289" s="186">
        <f t="shared" si="4349"/>
        <v>1787.5</v>
      </c>
      <c r="AT289" s="180">
        <f t="shared" si="4349"/>
        <v>930</v>
      </c>
      <c r="AU289" s="184">
        <f t="shared" si="4349"/>
        <v>619.5</v>
      </c>
      <c r="AV289" s="182">
        <f t="shared" si="4349"/>
        <v>1485</v>
      </c>
      <c r="AW289" s="183">
        <f t="shared" si="4349"/>
        <v>973.8</v>
      </c>
      <c r="AX289" s="180">
        <f t="shared" si="4349"/>
        <v>183</v>
      </c>
      <c r="AY289" s="184">
        <f t="shared" si="4349"/>
        <v>205.2</v>
      </c>
      <c r="AZ289" s="182">
        <f t="shared" si="4350"/>
        <v>561</v>
      </c>
      <c r="BA289" s="183">
        <f t="shared" si="4350"/>
        <v>1328.1</v>
      </c>
      <c r="BB289" s="180">
        <f t="shared" si="4350"/>
        <v>767</v>
      </c>
      <c r="BC289" s="184">
        <f t="shared" si="4350"/>
        <v>435.3</v>
      </c>
      <c r="BD289" s="182">
        <f t="shared" si="4350"/>
        <v>2212</v>
      </c>
      <c r="BE289" s="180">
        <f t="shared" si="4350"/>
        <v>1868.1</v>
      </c>
      <c r="BF289" s="164">
        <f>SUM(AF289,AH289,AJ289,AL289,AN289,AP289,AR289,AT289,AV289,AX289,AZ289,BB289,BD289)</f>
        <v>13092</v>
      </c>
      <c r="BG289" s="165">
        <f>SUM(AG289,AI289,AK289,AM289,AO289,AQ289,AS289,AU289,AW289,AY289,BA289,BC289,BE289)</f>
        <v>12305.900000000001</v>
      </c>
      <c r="BI289" s="131" t="s">
        <v>17</v>
      </c>
      <c r="BJ289" s="123">
        <f>B289/B312</f>
        <v>7.4313283012995097E-3</v>
      </c>
      <c r="BK289" s="124">
        <f t="shared" ref="BK289" si="4379">C289/C312</f>
        <v>0</v>
      </c>
      <c r="BL289" s="125">
        <f t="shared" ref="BL289" si="4380">D289/D312</f>
        <v>1.5605903920278275E-2</v>
      </c>
      <c r="BM289" s="126">
        <f t="shared" ref="BM289" si="4381">E289/E312</f>
        <v>2.0115867396202126E-4</v>
      </c>
      <c r="BN289" s="123">
        <f t="shared" ref="BN289" si="4382">F289/F312</f>
        <v>1.7719382835101254E-2</v>
      </c>
      <c r="BO289" s="124">
        <f t="shared" ref="BO289" si="4383">G289/G312</f>
        <v>2.5677566793770628E-4</v>
      </c>
      <c r="BP289" s="125">
        <f t="shared" ref="BP289" si="4384">H289/H312</f>
        <v>6.7159965528513265E-3</v>
      </c>
      <c r="BQ289" s="126">
        <f t="shared" ref="BQ289" si="4385">I289/I312</f>
        <v>5.3758944891108278E-4</v>
      </c>
      <c r="BR289" s="123">
        <f t="shared" ref="BR289" si="4386">J289/J312</f>
        <v>1.0057832537088258E-3</v>
      </c>
      <c r="BS289" s="124">
        <f t="shared" ref="BS289" si="4387">K289/K312</f>
        <v>3.9534883720930229E-3</v>
      </c>
      <c r="BT289" s="125">
        <f t="shared" ref="BT289" si="4388">L289/L312</f>
        <v>2.2825466699274476E-3</v>
      </c>
      <c r="BU289" s="123">
        <f t="shared" ref="BU289" si="4389">M289/M312</f>
        <v>3.2346074874131576E-3</v>
      </c>
      <c r="BV289" s="127">
        <f t="shared" ref="BV289" si="4390">N289/N312</f>
        <v>4.6247847955980153E-3</v>
      </c>
      <c r="BW289" s="128">
        <f t="shared" ref="BW289" si="4391">O289/O312</f>
        <v>2.4712836835966072E-3</v>
      </c>
      <c r="BX289" s="123">
        <f t="shared" ref="BX289" si="4392">P289/P312</f>
        <v>3.6059240180296203E-3</v>
      </c>
      <c r="BY289" s="124">
        <f t="shared" ref="BY289" si="4393">Q289/Q312</f>
        <v>1.4423581244099447E-3</v>
      </c>
      <c r="BZ289" s="125">
        <f t="shared" ref="BZ289" si="4394">R289/R312</f>
        <v>1.8054615211013315E-3</v>
      </c>
      <c r="CA289" s="126">
        <f t="shared" ref="CA289" si="4395">S289/S312</f>
        <v>2.1307764016513515E-3</v>
      </c>
      <c r="CB289" s="123">
        <f t="shared" ref="CB289" si="4396">T289/T312</f>
        <v>0</v>
      </c>
      <c r="CC289" s="124">
        <f t="shared" ref="CC289" si="4397">U289/U312</f>
        <v>5.1515411693998465E-3</v>
      </c>
      <c r="CD289" s="125">
        <f t="shared" ref="CD289" si="4398">V289/V312</f>
        <v>2.2517451024544022E-4</v>
      </c>
      <c r="CE289" s="126">
        <f t="shared" ref="CE289" si="4399">W289/W312</f>
        <v>0</v>
      </c>
      <c r="CF289" s="123">
        <f t="shared" ref="CF289" si="4400">X289/X312</f>
        <v>2.5043826696719256E-4</v>
      </c>
      <c r="CG289" s="124">
        <f t="shared" ref="CG289" si="4401">Y289/Y312</f>
        <v>0</v>
      </c>
      <c r="CH289" s="125">
        <f t="shared" ref="CH289" si="4402">Z289/Z312</f>
        <v>0</v>
      </c>
      <c r="CI289" s="123">
        <f t="shared" ref="CI289" si="4403">AA289/AA312</f>
        <v>0</v>
      </c>
      <c r="CJ289" s="129">
        <f t="shared" ref="CJ289" si="4404">AB289/AB312</f>
        <v>4.7244677264167232E-3</v>
      </c>
      <c r="CK289" s="130">
        <f t="shared" ref="CK289" si="4405">AC289/AC312</f>
        <v>1.0313595174887634E-3</v>
      </c>
    </row>
    <row r="290" spans="1:89" ht="13.8" thickBot="1" x14ac:dyDescent="0.3">
      <c r="A290" s="139" t="s">
        <v>18</v>
      </c>
      <c r="B290" s="187">
        <v>671</v>
      </c>
      <c r="C290" s="188">
        <v>244</v>
      </c>
      <c r="D290" s="189">
        <v>451</v>
      </c>
      <c r="E290" s="190">
        <v>150</v>
      </c>
      <c r="F290" s="187">
        <v>949</v>
      </c>
      <c r="G290" s="191">
        <v>318</v>
      </c>
      <c r="H290" s="189">
        <v>1130</v>
      </c>
      <c r="I290" s="190">
        <v>509</v>
      </c>
      <c r="J290" s="187">
        <v>42</v>
      </c>
      <c r="K290" s="191">
        <v>175</v>
      </c>
      <c r="L290" s="189">
        <v>194</v>
      </c>
      <c r="M290" s="187">
        <v>472</v>
      </c>
      <c r="N290" s="192">
        <v>939</v>
      </c>
      <c r="O290" s="193">
        <v>850</v>
      </c>
      <c r="P290" s="187">
        <v>413</v>
      </c>
      <c r="Q290" s="191">
        <v>451</v>
      </c>
      <c r="R290" s="189">
        <v>705</v>
      </c>
      <c r="S290" s="190">
        <v>584</v>
      </c>
      <c r="T290" s="187">
        <v>69</v>
      </c>
      <c r="U290" s="191">
        <v>280</v>
      </c>
      <c r="V290" s="189">
        <v>362</v>
      </c>
      <c r="W290" s="190">
        <v>623</v>
      </c>
      <c r="X290" s="187">
        <v>412</v>
      </c>
      <c r="Y290" s="191">
        <v>305</v>
      </c>
      <c r="Z290" s="189">
        <v>1207</v>
      </c>
      <c r="AA290" s="187">
        <v>983</v>
      </c>
      <c r="AB290" s="162">
        <f t="shared" si="4347"/>
        <v>7544</v>
      </c>
      <c r="AC290" s="165">
        <f t="shared" si="4378"/>
        <v>5944</v>
      </c>
      <c r="AE290" s="254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18</v>
      </c>
      <c r="BJ290" s="123">
        <f>B290/B312</f>
        <v>2.6106917749591473E-2</v>
      </c>
      <c r="BK290" s="124">
        <f t="shared" ref="BK290" si="4406">C290/C312</f>
        <v>1.0399928393935649E-2</v>
      </c>
      <c r="BL290" s="125">
        <f t="shared" ref="BL290" si="4407">D290/D312</f>
        <v>4.2399172699069287E-2</v>
      </c>
      <c r="BM290" s="126">
        <f t="shared" ref="BM290" si="4408">E290/E312</f>
        <v>1.5086900547151593E-2</v>
      </c>
      <c r="BN290" s="123">
        <f t="shared" ref="BN290" si="4409">F290/F312</f>
        <v>5.7196239151398265E-2</v>
      </c>
      <c r="BO290" s="124">
        <f t="shared" ref="BO290" si="4410">G290/G312</f>
        <v>2.0413665601047647E-2</v>
      </c>
      <c r="BP290" s="125">
        <f t="shared" ref="BP290" si="4411">H290/H312</f>
        <v>3.3579982764256631E-2</v>
      </c>
      <c r="BQ290" s="126">
        <f t="shared" ref="BQ290" si="4412">I290/I312</f>
        <v>1.5201834971985618E-2</v>
      </c>
      <c r="BR290" s="123">
        <f t="shared" ref="BR290" si="4413">J290/J312</f>
        <v>1.0560724163942671E-2</v>
      </c>
      <c r="BS290" s="124">
        <f t="shared" ref="BS290" si="4414">K290/K312</f>
        <v>4.0697674418604654E-2</v>
      </c>
      <c r="BT290" s="125">
        <f t="shared" ref="BT290" si="4415">L290/L312</f>
        <v>1.5814787641640172E-2</v>
      </c>
      <c r="BU290" s="123">
        <f t="shared" ref="BU290" si="4416">M290/M312</f>
        <v>3.3189885523021968E-2</v>
      </c>
      <c r="BV290" s="127">
        <f t="shared" ref="BV290" si="4417">N290/N312</f>
        <v>3.16983425041353E-2</v>
      </c>
      <c r="BW290" s="128">
        <f t="shared" ref="BW290" si="4418">O290/O312</f>
        <v>2.8007881747428215E-2</v>
      </c>
      <c r="BX290" s="123">
        <f t="shared" ref="BX290" si="4419">P290/P312</f>
        <v>2.6593689632968449E-2</v>
      </c>
      <c r="BY290" s="124">
        <f t="shared" ref="BY290" si="4420">Q290/Q312</f>
        <v>2.956834155040387E-2</v>
      </c>
      <c r="BZ290" s="125">
        <f t="shared" ref="BZ290" si="4421">R290/R312</f>
        <v>3.1821259309410967E-2</v>
      </c>
      <c r="CA290" s="126">
        <f t="shared" ref="CA290" si="4422">S290/S312</f>
        <v>2.5924446220091442E-2</v>
      </c>
      <c r="CB290" s="123">
        <f t="shared" ref="CB290" si="4423">T290/T312</f>
        <v>2.3405698778833108E-2</v>
      </c>
      <c r="CC290" s="124">
        <f t="shared" ref="CC290" si="4424">U290/U312</f>
        <v>8.0135084857330938E-2</v>
      </c>
      <c r="CD290" s="125">
        <f t="shared" ref="CD290" si="4425">V290/V312</f>
        <v>2.0378293177212341E-2</v>
      </c>
      <c r="CE290" s="126">
        <f t="shared" ref="CE290" si="4426">W290/W312</f>
        <v>2.7297264139369403E-2</v>
      </c>
      <c r="CF290" s="123">
        <f t="shared" ref="CF290" si="4427">X290/X312</f>
        <v>3.4393521996827783E-2</v>
      </c>
      <c r="CG290" s="124">
        <f t="shared" ref="CG290" si="4428">Y290/Y312</f>
        <v>4.675977739279745E-2</v>
      </c>
      <c r="CH290" s="125">
        <f t="shared" ref="CH290" si="4429">Z290/Z312</f>
        <v>2.9893256061619237E-2</v>
      </c>
      <c r="CI290" s="123">
        <f t="shared" ref="CI290" si="4430">AA290/AA312</f>
        <v>2.4304851574746697E-2</v>
      </c>
      <c r="CJ290" s="129">
        <f t="shared" ref="CJ290" si="4431">AB290/AB312</f>
        <v>3.1019481747682997E-2</v>
      </c>
      <c r="CK290" s="130">
        <f t="shared" ref="CK290" si="4432">AC290/AC312</f>
        <v>2.4521603887812837E-2</v>
      </c>
    </row>
    <row r="291" spans="1:89" ht="14.4" thickTop="1" thickBot="1" x14ac:dyDescent="0.3">
      <c r="A291" s="131" t="s">
        <v>19</v>
      </c>
      <c r="B291" s="180">
        <v>954</v>
      </c>
      <c r="C291" s="181">
        <v>744.1</v>
      </c>
      <c r="D291" s="182">
        <v>518</v>
      </c>
      <c r="E291" s="183">
        <v>385</v>
      </c>
      <c r="F291" s="180">
        <v>1097</v>
      </c>
      <c r="G291" s="184">
        <v>778.1</v>
      </c>
      <c r="H291" s="182">
        <v>1424</v>
      </c>
      <c r="I291" s="183">
        <v>1163.0999999999999</v>
      </c>
      <c r="J291" s="180">
        <v>113</v>
      </c>
      <c r="K291" s="184">
        <v>234</v>
      </c>
      <c r="L291" s="182">
        <v>415</v>
      </c>
      <c r="M291" s="180">
        <v>652.1</v>
      </c>
      <c r="N291" s="185">
        <v>1298</v>
      </c>
      <c r="O291" s="186">
        <v>1288.0999999999999</v>
      </c>
      <c r="P291" s="180">
        <v>646</v>
      </c>
      <c r="Q291" s="184">
        <v>1045.0999999999999</v>
      </c>
      <c r="R291" s="182">
        <v>1091</v>
      </c>
      <c r="S291" s="183">
        <v>858.1</v>
      </c>
      <c r="T291" s="180">
        <v>247</v>
      </c>
      <c r="U291" s="184">
        <v>245</v>
      </c>
      <c r="V291" s="182">
        <v>560</v>
      </c>
      <c r="W291" s="183">
        <v>979.1</v>
      </c>
      <c r="X291" s="180">
        <v>676</v>
      </c>
      <c r="Y291" s="184">
        <v>396</v>
      </c>
      <c r="Z291" s="182">
        <v>1684</v>
      </c>
      <c r="AA291" s="180">
        <v>1542.1</v>
      </c>
      <c r="AB291" s="162">
        <f t="shared" si="4347"/>
        <v>10723</v>
      </c>
      <c r="AC291" s="165">
        <f t="shared" si="4378"/>
        <v>10309.900000000001</v>
      </c>
      <c r="AE291" s="251" t="s">
        <v>13</v>
      </c>
      <c r="AF291" s="14">
        <f t="shared" ref="AF291:BG291" si="4433">SUM(AF288:AF290)</f>
        <v>2555</v>
      </c>
      <c r="AG291" s="1">
        <f t="shared" si="4433"/>
        <v>1908.6000000000001</v>
      </c>
      <c r="AH291" s="14">
        <f t="shared" si="4433"/>
        <v>1259</v>
      </c>
      <c r="AI291" s="1">
        <f t="shared" si="4433"/>
        <v>923.7</v>
      </c>
      <c r="AJ291" s="14">
        <f t="shared" si="4433"/>
        <v>2043</v>
      </c>
      <c r="AK291" s="1">
        <f t="shared" si="4433"/>
        <v>1562.3000000000002</v>
      </c>
      <c r="AL291" s="14">
        <f t="shared" si="4433"/>
        <v>3245</v>
      </c>
      <c r="AM291" s="1">
        <f t="shared" si="4433"/>
        <v>3039.5</v>
      </c>
      <c r="AN291" s="14">
        <f t="shared" si="4433"/>
        <v>257</v>
      </c>
      <c r="AO291" s="1">
        <f t="shared" si="4433"/>
        <v>548.4</v>
      </c>
      <c r="AP291" s="14">
        <f t="shared" si="4433"/>
        <v>808</v>
      </c>
      <c r="AQ291" s="1">
        <f t="shared" si="4433"/>
        <v>1700.4</v>
      </c>
      <c r="AR291" s="14">
        <f t="shared" si="4433"/>
        <v>2739</v>
      </c>
      <c r="AS291" s="1">
        <f t="shared" si="4433"/>
        <v>3286.4</v>
      </c>
      <c r="AT291" s="14">
        <f t="shared" si="4433"/>
        <v>1681</v>
      </c>
      <c r="AU291" s="1">
        <f t="shared" si="4433"/>
        <v>1370</v>
      </c>
      <c r="AV291" s="14">
        <f t="shared" si="4433"/>
        <v>2759</v>
      </c>
      <c r="AW291" s="1">
        <f t="shared" si="4433"/>
        <v>1817.5</v>
      </c>
      <c r="AX291" s="14">
        <f t="shared" si="4433"/>
        <v>460</v>
      </c>
      <c r="AY291" s="1">
        <f t="shared" si="4433"/>
        <v>427.4</v>
      </c>
      <c r="AZ291" s="14">
        <f t="shared" si="4433"/>
        <v>1307</v>
      </c>
      <c r="BA291" s="1">
        <f t="shared" si="4433"/>
        <v>2463.8999999999996</v>
      </c>
      <c r="BB291" s="14">
        <f t="shared" si="4433"/>
        <v>1470</v>
      </c>
      <c r="BC291" s="1">
        <f t="shared" si="4433"/>
        <v>786.6</v>
      </c>
      <c r="BD291" s="14">
        <f t="shared" si="4433"/>
        <v>4143</v>
      </c>
      <c r="BE291" s="1">
        <f t="shared" si="4433"/>
        <v>3623.3999999999996</v>
      </c>
      <c r="BF291" s="166">
        <f t="shared" si="4433"/>
        <v>24726</v>
      </c>
      <c r="BG291" s="167">
        <f t="shared" si="4433"/>
        <v>23458.1</v>
      </c>
      <c r="BI291" s="131" t="s">
        <v>19</v>
      </c>
      <c r="BJ291" s="123">
        <f>B291/B312</f>
        <v>3.7117734028480273E-2</v>
      </c>
      <c r="BK291" s="124">
        <f t="shared" ref="BK291" si="4434">C291/C312</f>
        <v>3.1715519335768515E-2</v>
      </c>
      <c r="BL291" s="125">
        <f t="shared" ref="BL291" si="4435">D291/D312</f>
        <v>4.8697941148820159E-2</v>
      </c>
      <c r="BM291" s="126">
        <f t="shared" ref="BM291" si="4436">E291/E312</f>
        <v>3.8723044737689089E-2</v>
      </c>
      <c r="BN291" s="123">
        <f t="shared" ref="BN291" si="4437">F291/F312</f>
        <v>6.6116200578592091E-2</v>
      </c>
      <c r="BO291" s="124">
        <f t="shared" ref="BO291" si="4438">G291/G312</f>
        <v>4.9949286805582312E-2</v>
      </c>
      <c r="BP291" s="125">
        <f t="shared" ref="BP291" si="4439">H291/H312</f>
        <v>4.2316721642744644E-2</v>
      </c>
      <c r="BQ291" s="126">
        <f t="shared" ref="BQ291" si="4440">I291/I312</f>
        <v>3.4737238223804465E-2</v>
      </c>
      <c r="BR291" s="123">
        <f t="shared" ref="BR291" si="4441">J291/J312</f>
        <v>2.8413376917274327E-2</v>
      </c>
      <c r="BS291" s="124">
        <f t="shared" ref="BS291" si="4442">K291/K312</f>
        <v>5.4418604651162793E-2</v>
      </c>
      <c r="BT291" s="125">
        <f t="shared" ref="BT291" si="4443">L291/L312</f>
        <v>3.3830602429281813E-2</v>
      </c>
      <c r="BU291" s="123">
        <f t="shared" ref="BU291" si="4444">M291/M312</f>
        <v>4.5854077011785219E-2</v>
      </c>
      <c r="BV291" s="127">
        <f t="shared" ref="BV291" si="4445">N291/N312</f>
        <v>4.3817304121797254E-2</v>
      </c>
      <c r="BW291" s="128">
        <f t="shared" ref="BW291" si="4446">O291/O312</f>
        <v>4.244347350454386E-2</v>
      </c>
      <c r="BX291" s="123">
        <f t="shared" ref="BX291" si="4447">P291/P312</f>
        <v>4.1596909207984548E-2</v>
      </c>
      <c r="BY291" s="124">
        <f t="shared" ref="BY291" si="4448">Q291/Q312</f>
        <v>6.8518567082765144E-2</v>
      </c>
      <c r="BZ291" s="125">
        <f t="shared" ref="BZ291" si="4449">R291/R312</f>
        <v>4.924396298803882E-2</v>
      </c>
      <c r="CA291" s="126">
        <f t="shared" ref="CA291" si="4450">S291/S312</f>
        <v>3.8092067297021345E-2</v>
      </c>
      <c r="CB291" s="123">
        <f t="shared" ref="CB291" si="4451">T291/T312</f>
        <v>8.3785617367706913E-2</v>
      </c>
      <c r="CC291" s="124">
        <f t="shared" ref="CC291" si="4452">U291/U312</f>
        <v>7.0118199250164576E-2</v>
      </c>
      <c r="CD291" s="125">
        <f t="shared" ref="CD291" si="4453">V291/V312</f>
        <v>3.1524431434361629E-2</v>
      </c>
      <c r="CE291" s="126">
        <f t="shared" ref="CE291" si="4454">W291/W312</f>
        <v>4.2900082373766586E-2</v>
      </c>
      <c r="CF291" s="123">
        <f t="shared" ref="CF291" si="4455">X291/X312</f>
        <v>5.6432089489940732E-2</v>
      </c>
      <c r="CG291" s="124">
        <f t="shared" ref="CG291" si="4456">Y291/Y312</f>
        <v>6.0711055237861605E-2</v>
      </c>
      <c r="CH291" s="125">
        <f t="shared" ref="CH291" si="4457">Z291/Z312</f>
        <v>4.1706912351090968E-2</v>
      </c>
      <c r="CI291" s="123">
        <f t="shared" ref="CI291" si="4458">AA291/AA312</f>
        <v>3.812869950500191E-2</v>
      </c>
      <c r="CJ291" s="129">
        <f t="shared" ref="CJ291" si="4459">AB291/AB312</f>
        <v>4.4090920304931704E-2</v>
      </c>
      <c r="CK291" s="130">
        <f t="shared" ref="CK291" si="4460">AC291/AC312</f>
        <v>4.253285395742961E-2</v>
      </c>
    </row>
    <row r="292" spans="1:89" ht="13.8" thickTop="1" x14ac:dyDescent="0.25">
      <c r="A292" s="139" t="s">
        <v>20</v>
      </c>
      <c r="B292" s="266">
        <v>1127</v>
      </c>
      <c r="C292" s="267">
        <v>833.7</v>
      </c>
      <c r="D292" s="268">
        <v>532</v>
      </c>
      <c r="E292" s="269">
        <v>501.3</v>
      </c>
      <c r="F292" s="266">
        <v>935</v>
      </c>
      <c r="G292" s="270">
        <v>830.6</v>
      </c>
      <c r="H292" s="268">
        <v>1495</v>
      </c>
      <c r="I292" s="269">
        <v>1461.1</v>
      </c>
      <c r="J292" s="266">
        <v>132</v>
      </c>
      <c r="K292" s="270">
        <v>240.2</v>
      </c>
      <c r="L292" s="268">
        <v>383</v>
      </c>
      <c r="M292" s="266">
        <v>727.6</v>
      </c>
      <c r="N292" s="271">
        <v>1348</v>
      </c>
      <c r="O292" s="272">
        <v>1498.9</v>
      </c>
      <c r="P292" s="266">
        <v>751</v>
      </c>
      <c r="Q292" s="270">
        <v>750.5</v>
      </c>
      <c r="R292" s="268">
        <v>1274</v>
      </c>
      <c r="S292" s="269">
        <v>843.7</v>
      </c>
      <c r="T292" s="266">
        <v>277</v>
      </c>
      <c r="U292" s="270">
        <v>222.2</v>
      </c>
      <c r="V292" s="268">
        <v>746</v>
      </c>
      <c r="W292" s="269">
        <v>1135.8</v>
      </c>
      <c r="X292" s="266">
        <v>703</v>
      </c>
      <c r="Y292" s="270">
        <v>351.3</v>
      </c>
      <c r="Z292" s="268">
        <v>1931</v>
      </c>
      <c r="AA292" s="266">
        <v>1755.3</v>
      </c>
      <c r="AB292" s="162">
        <f t="shared" si="4347"/>
        <v>11634</v>
      </c>
      <c r="AC292" s="165">
        <f t="shared" si="4378"/>
        <v>11152.199999999997</v>
      </c>
      <c r="BI292" s="139" t="s">
        <v>20</v>
      </c>
      <c r="BJ292" s="123">
        <f>B292/B312</f>
        <v>4.3848727725468835E-2</v>
      </c>
      <c r="BK292" s="124">
        <f t="shared" ref="BK292" si="4461">C292/C312</f>
        <v>3.5534509434525213E-2</v>
      </c>
      <c r="BL292" s="125">
        <f t="shared" ref="BL292" si="4462">D292/D312</f>
        <v>5.001410172040989E-2</v>
      </c>
      <c r="BM292" s="126">
        <f t="shared" ref="BM292" si="4463">E292/E312</f>
        <v>5.0420421628580625E-2</v>
      </c>
      <c r="BN292" s="123">
        <f t="shared" ref="BN292" si="4464">F292/F312</f>
        <v>5.6352459016393443E-2</v>
      </c>
      <c r="BO292" s="124">
        <f t="shared" ref="BO292" si="4465">G292/G312</f>
        <v>5.3319467447264707E-2</v>
      </c>
      <c r="BP292" s="125">
        <f t="shared" ref="BP292" si="4466">H292/H312</f>
        <v>4.4426614365100592E-2</v>
      </c>
      <c r="BQ292" s="126">
        <f t="shared" ref="BQ292" si="4467">I292/I312</f>
        <v>4.3637330211332391E-2</v>
      </c>
      <c r="BR292" s="123">
        <f t="shared" ref="BR292" si="4468">J292/J312</f>
        <v>3.3190847372391252E-2</v>
      </c>
      <c r="BS292" s="124">
        <f t="shared" ref="BS292" si="4469">K292/K312</f>
        <v>5.5860465116279068E-2</v>
      </c>
      <c r="BT292" s="125">
        <f t="shared" ref="BT292" si="4470">L292/L312</f>
        <v>3.1221977663650445E-2</v>
      </c>
      <c r="BU292" s="123">
        <f t="shared" ref="BU292" si="4471">M292/M312</f>
        <v>5.1163052344387248E-2</v>
      </c>
      <c r="BV292" s="127">
        <f t="shared" ref="BV292" si="4472">N292/N312</f>
        <v>4.5505181784424267E-2</v>
      </c>
      <c r="BW292" s="128">
        <f t="shared" ref="BW292" si="4473">O292/O312</f>
        <v>4.9389428177906064E-2</v>
      </c>
      <c r="BX292" s="123">
        <f t="shared" ref="BX292" si="4474">P292/P312</f>
        <v>4.8358016741790084E-2</v>
      </c>
      <c r="BY292" s="124">
        <f t="shared" ref="BY292" si="4475">Q292/Q312</f>
        <v>4.9204080562257432E-2</v>
      </c>
      <c r="BZ292" s="125">
        <f t="shared" ref="BZ292" si="4476">R292/R312</f>
        <v>5.7503949447077408E-2</v>
      </c>
      <c r="CA292" s="126">
        <f t="shared" ref="CA292" si="4477">S292/S312</f>
        <v>3.745283437652594E-2</v>
      </c>
      <c r="CB292" s="123">
        <f t="shared" ref="CB292" si="4478">T292/T312</f>
        <v>9.3962008141112621E-2</v>
      </c>
      <c r="CC292" s="124">
        <f t="shared" ref="CC292" si="4479">U292/U312</f>
        <v>6.3592913768924772E-2</v>
      </c>
      <c r="CD292" s="125">
        <f t="shared" ref="CD292" si="4480">V292/V312</f>
        <v>4.1995046160774603E-2</v>
      </c>
      <c r="CE292" s="126">
        <f t="shared" ref="CE292" si="4481">W292/W312</f>
        <v>4.9766023450233975E-2</v>
      </c>
      <c r="CF292" s="123">
        <f t="shared" ref="CF292" si="4482">X292/X312</f>
        <v>5.8686033892645463E-2</v>
      </c>
      <c r="CG292" s="124">
        <f t="shared" ref="CG292" si="4483">Y292/Y312</f>
        <v>5.3858064911769657E-2</v>
      </c>
      <c r="CH292" s="125">
        <f t="shared" ref="CH292" si="4484">Z292/Z312</f>
        <v>4.7824256383584715E-2</v>
      </c>
      <c r="CI292" s="123">
        <f t="shared" ref="CI292" si="4485">AA292/AA312</f>
        <v>4.3400107801783189E-2</v>
      </c>
      <c r="CJ292" s="129">
        <f t="shared" ref="CJ292" si="4486">AB292/AB312</f>
        <v>4.7836777658078471E-2</v>
      </c>
      <c r="CK292" s="130">
        <f t="shared" ref="CK292" si="4487">AC292/AC312</f>
        <v>4.6007710443752736E-2</v>
      </c>
    </row>
    <row r="293" spans="1:89" ht="13.8" thickBot="1" x14ac:dyDescent="0.3">
      <c r="A293" s="131" t="s">
        <v>21</v>
      </c>
      <c r="B293" s="273">
        <v>1428</v>
      </c>
      <c r="C293" s="274">
        <v>1074.9000000000001</v>
      </c>
      <c r="D293" s="275">
        <v>727</v>
      </c>
      <c r="E293" s="276">
        <v>422.4</v>
      </c>
      <c r="F293" s="273">
        <v>1108</v>
      </c>
      <c r="G293" s="277">
        <v>731.7</v>
      </c>
      <c r="H293" s="275">
        <v>1750</v>
      </c>
      <c r="I293" s="276">
        <v>1578.4</v>
      </c>
      <c r="J293" s="273">
        <v>125</v>
      </c>
      <c r="K293" s="277">
        <v>308.2</v>
      </c>
      <c r="L293" s="275">
        <v>425</v>
      </c>
      <c r="M293" s="273">
        <v>972.8</v>
      </c>
      <c r="N293" s="278">
        <v>1391</v>
      </c>
      <c r="O293" s="279">
        <v>1787.5</v>
      </c>
      <c r="P293" s="273">
        <v>930</v>
      </c>
      <c r="Q293" s="277">
        <v>619.5</v>
      </c>
      <c r="R293" s="275">
        <v>1485</v>
      </c>
      <c r="S293" s="276">
        <v>973.8</v>
      </c>
      <c r="T293" s="273">
        <v>183</v>
      </c>
      <c r="U293" s="277">
        <v>205.2</v>
      </c>
      <c r="V293" s="275">
        <v>561</v>
      </c>
      <c r="W293" s="276">
        <v>1328.1</v>
      </c>
      <c r="X293" s="273">
        <v>767</v>
      </c>
      <c r="Y293" s="277">
        <v>435.3</v>
      </c>
      <c r="Z293" s="275">
        <v>2212</v>
      </c>
      <c r="AA293" s="273">
        <v>1868.1</v>
      </c>
      <c r="AB293" s="162">
        <f t="shared" si="4347"/>
        <v>13092</v>
      </c>
      <c r="AC293" s="165">
        <f t="shared" si="4378"/>
        <v>12305.900000000001</v>
      </c>
      <c r="AE293" t="s">
        <v>85</v>
      </c>
      <c r="BI293" s="131" t="s">
        <v>21</v>
      </c>
      <c r="BJ293" s="123">
        <f>B293/B312</f>
        <v>5.5559878608668588E-2</v>
      </c>
      <c r="BK293" s="124">
        <f t="shared" ref="BK293" si="4488">C293/C312</f>
        <v>4.5815094387874719E-2</v>
      </c>
      <c r="BL293" s="125">
        <f t="shared" ref="BL293" si="4489">D293/D312</f>
        <v>6.83463382532669E-2</v>
      </c>
      <c r="BM293" s="126">
        <f t="shared" ref="BM293" si="4490">E293/E312</f>
        <v>4.2484711940778887E-2</v>
      </c>
      <c r="BN293" s="123">
        <f t="shared" ref="BN293" si="4491">F293/F312</f>
        <v>6.6779170684667308E-2</v>
      </c>
      <c r="BO293" s="124">
        <f t="shared" ref="BO293" si="4492">G293/G312</f>
        <v>4.697068905750492E-2</v>
      </c>
      <c r="BP293" s="125">
        <f t="shared" ref="BP293" si="4493">H293/H312</f>
        <v>5.2004398086238149E-2</v>
      </c>
      <c r="BQ293" s="126">
        <f t="shared" ref="BQ293" si="4494">I293/I312</f>
        <v>4.7140621453402948E-2</v>
      </c>
      <c r="BR293" s="123">
        <f t="shared" ref="BR293" si="4495">J293/J312</f>
        <v>3.1430726678400807E-2</v>
      </c>
      <c r="BS293" s="124">
        <f t="shared" ref="BS293" si="4496">K293/K312</f>
        <v>7.1674418604651166E-2</v>
      </c>
      <c r="BT293" s="125">
        <f t="shared" ref="BT293" si="4497">L293/L312</f>
        <v>3.4645797668541617E-2</v>
      </c>
      <c r="BU293" s="123">
        <f t="shared" ref="BU293" si="4498">M293/M312</f>
        <v>6.8404916603380855E-2</v>
      </c>
      <c r="BV293" s="127">
        <f t="shared" ref="BV293" si="4499">N293/N312</f>
        <v>4.6956756574283498E-2</v>
      </c>
      <c r="BW293" s="128">
        <f t="shared" ref="BW293" si="4500">O293/O312</f>
        <v>5.8898927792385807E-2</v>
      </c>
      <c r="BX293" s="123">
        <f t="shared" ref="BX293" si="4501">P293/P312</f>
        <v>5.988409529942048E-2</v>
      </c>
      <c r="BY293" s="124">
        <f t="shared" ref="BY293" si="4502">Q293/Q312</f>
        <v>4.0615493548725491E-2</v>
      </c>
      <c r="BZ293" s="125">
        <f t="shared" ref="BZ293" si="4503">R293/R312</f>
        <v>6.7027758970886933E-2</v>
      </c>
      <c r="CA293" s="126">
        <f t="shared" ref="CA293" si="4504">S293/S312</f>
        <v>4.3228126248501787E-2</v>
      </c>
      <c r="CB293" s="123">
        <f t="shared" ref="CB293" si="4505">T293/T312</f>
        <v>6.2075983717774764E-2</v>
      </c>
      <c r="CC293" s="124">
        <f t="shared" ref="CC293" si="4506">U293/U312</f>
        <v>5.8727569331158247E-2</v>
      </c>
      <c r="CD293" s="125">
        <f t="shared" ref="CD293" si="4507">V293/V312</f>
        <v>3.1580725061922992E-2</v>
      </c>
      <c r="CE293" s="126">
        <f t="shared" ref="CE293" si="4508">W293/W312</f>
        <v>5.8191808191808192E-2</v>
      </c>
      <c r="CF293" s="123">
        <f t="shared" ref="CF293" si="4509">X293/X312</f>
        <v>6.40287169212789E-2</v>
      </c>
      <c r="CG293" s="124">
        <f t="shared" ref="CG293" si="4510">Y293/Y312</f>
        <v>6.6736167537982727E-2</v>
      </c>
      <c r="CH293" s="125">
        <f t="shared" ref="CH293" si="4511">Z293/Z312</f>
        <v>5.4783663967109986E-2</v>
      </c>
      <c r="CI293" s="123">
        <f t="shared" ref="CI293" si="4512">AA293/AA312</f>
        <v>4.6189108063870089E-2</v>
      </c>
      <c r="CJ293" s="129">
        <f t="shared" ref="CJ293" si="4513">AB293/AB312</f>
        <v>5.3831794146429718E-2</v>
      </c>
      <c r="CK293" s="130">
        <f t="shared" ref="CK293" si="4514">AC293/AC312</f>
        <v>5.0767228345059895E-2</v>
      </c>
    </row>
    <row r="294" spans="1:89" ht="14.4" thickTop="1" thickBot="1" x14ac:dyDescent="0.3">
      <c r="A294" s="139" t="s">
        <v>22</v>
      </c>
      <c r="B294" s="187">
        <v>1613</v>
      </c>
      <c r="C294" s="188">
        <v>1116.9000000000001</v>
      </c>
      <c r="D294" s="189">
        <v>871</v>
      </c>
      <c r="E294" s="190">
        <v>446.6</v>
      </c>
      <c r="F294" s="187">
        <v>1191</v>
      </c>
      <c r="G294" s="191">
        <v>709.9</v>
      </c>
      <c r="H294" s="189">
        <v>2199</v>
      </c>
      <c r="I294" s="190">
        <v>1604.4</v>
      </c>
      <c r="J294" s="187">
        <v>146</v>
      </c>
      <c r="K294" s="191">
        <v>519.6</v>
      </c>
      <c r="L294" s="189">
        <v>309</v>
      </c>
      <c r="M294" s="187">
        <v>1311.9</v>
      </c>
      <c r="N294" s="192">
        <v>1395</v>
      </c>
      <c r="O294" s="193">
        <v>2505.9</v>
      </c>
      <c r="P294" s="187">
        <v>892</v>
      </c>
      <c r="Q294" s="191">
        <v>717</v>
      </c>
      <c r="R294" s="189">
        <v>1707</v>
      </c>
      <c r="S294" s="190">
        <v>944.4</v>
      </c>
      <c r="T294" s="187">
        <v>126</v>
      </c>
      <c r="U294" s="191">
        <v>178.3</v>
      </c>
      <c r="V294" s="189">
        <v>514</v>
      </c>
      <c r="W294" s="190">
        <v>2007.4</v>
      </c>
      <c r="X294" s="187">
        <v>857</v>
      </c>
      <c r="Y294" s="191">
        <v>341.4</v>
      </c>
      <c r="Z294" s="189">
        <v>2452</v>
      </c>
      <c r="AA294" s="187">
        <v>2147.4</v>
      </c>
      <c r="AB294" s="162">
        <f t="shared" si="4347"/>
        <v>14272</v>
      </c>
      <c r="AC294" s="165">
        <f t="shared" si="4378"/>
        <v>14551.099999999999</v>
      </c>
      <c r="AE294" s="292" t="s">
        <v>0</v>
      </c>
      <c r="AF294" s="290" t="s">
        <v>1</v>
      </c>
      <c r="AG294" s="291"/>
      <c r="AH294" s="290" t="s">
        <v>2</v>
      </c>
      <c r="AI294" s="291"/>
      <c r="AJ294" s="290" t="s">
        <v>3</v>
      </c>
      <c r="AK294" s="291"/>
      <c r="AL294" s="290" t="s">
        <v>4</v>
      </c>
      <c r="AM294" s="291"/>
      <c r="AN294" s="290" t="s">
        <v>5</v>
      </c>
      <c r="AO294" s="291"/>
      <c r="AP294" s="290" t="s">
        <v>6</v>
      </c>
      <c r="AQ294" s="291"/>
      <c r="AR294" s="290" t="s">
        <v>7</v>
      </c>
      <c r="AS294" s="291"/>
      <c r="AT294" s="290" t="s">
        <v>8</v>
      </c>
      <c r="AU294" s="291"/>
      <c r="AV294" s="290" t="s">
        <v>9</v>
      </c>
      <c r="AW294" s="291"/>
      <c r="AX294" s="290" t="s">
        <v>10</v>
      </c>
      <c r="AY294" s="291"/>
      <c r="AZ294" s="290" t="s">
        <v>11</v>
      </c>
      <c r="BA294" s="291"/>
      <c r="BB294" s="290" t="s">
        <v>12</v>
      </c>
      <c r="BC294" s="291"/>
      <c r="BD294" s="297" t="s">
        <v>40</v>
      </c>
      <c r="BE294" s="298"/>
      <c r="BF294" s="295" t="s">
        <v>41</v>
      </c>
      <c r="BG294" s="296"/>
      <c r="BI294" s="139" t="s">
        <v>22</v>
      </c>
      <c r="BJ294" s="123">
        <f>B294/B312</f>
        <v>6.2757762041864451E-2</v>
      </c>
      <c r="BK294" s="124">
        <f t="shared" ref="BK294" si="4515">C294/C312</f>
        <v>4.760524599666692E-2</v>
      </c>
      <c r="BL294" s="125">
        <f t="shared" ref="BL294" si="4516">D294/D312</f>
        <v>8.1883989846761304E-2</v>
      </c>
      <c r="BM294" s="126">
        <f t="shared" ref="BM294" si="4517">E294/E312</f>
        <v>4.4918731895719349E-2</v>
      </c>
      <c r="BN294" s="123">
        <f t="shared" ref="BN294" si="4518">F294/F312</f>
        <v>7.1781581485053036E-2</v>
      </c>
      <c r="BO294" s="124">
        <f t="shared" ref="BO294" si="4519">G294/G312</f>
        <v>4.5571261667244421E-2</v>
      </c>
      <c r="BP294" s="125">
        <f t="shared" ref="BP294" si="4520">H294/H312</f>
        <v>6.5347240795221542E-2</v>
      </c>
      <c r="BQ294" s="126">
        <f t="shared" ref="BQ294" si="4521">I294/I312</f>
        <v>4.7917139546274516E-2</v>
      </c>
      <c r="BR294" s="123">
        <f t="shared" ref="BR294" si="4522">J294/J312</f>
        <v>3.6711088760372143E-2</v>
      </c>
      <c r="BS294" s="124">
        <f t="shared" ref="BS294" si="4523">K294/K312</f>
        <v>0.12083720930232558</v>
      </c>
      <c r="BT294" s="125">
        <f t="shared" ref="BT294" si="4524">L294/L312</f>
        <v>2.5189532893127906E-2</v>
      </c>
      <c r="BU294" s="123">
        <f t="shared" ref="BU294" si="4525">M294/M312</f>
        <v>9.2249599189941772E-2</v>
      </c>
      <c r="BV294" s="127">
        <f t="shared" ref="BV294" si="4526">N294/N312</f>
        <v>4.7091786787293657E-2</v>
      </c>
      <c r="BW294" s="128">
        <f t="shared" ref="BW294" si="4527">O294/O312</f>
        <v>8.257053043632985E-2</v>
      </c>
      <c r="BX294" s="123">
        <f t="shared" ref="BX294" si="4528">P294/P312</f>
        <v>5.7437218287186093E-2</v>
      </c>
      <c r="BY294" s="124">
        <f t="shared" ref="BY294" si="4529">Q294/Q312</f>
        <v>4.7007762509178659E-2</v>
      </c>
      <c r="BZ294" s="125">
        <f t="shared" ref="BZ294" si="4530">R294/R312</f>
        <v>7.7048070412999325E-2</v>
      </c>
      <c r="CA294" s="126">
        <f t="shared" ref="CA294" si="4531">S294/S312</f>
        <v>4.1923025702490339E-2</v>
      </c>
      <c r="CB294" s="123">
        <f t="shared" ref="CB294" si="4532">T294/T312</f>
        <v>4.2740841248303935E-2</v>
      </c>
      <c r="CC294" s="124">
        <f t="shared" ref="CC294" si="4533">U294/U312</f>
        <v>5.1028877250221816E-2</v>
      </c>
      <c r="CD294" s="125">
        <f t="shared" ref="CD294" si="4534">V294/V312</f>
        <v>2.8934924566539066E-2</v>
      </c>
      <c r="CE294" s="126">
        <f t="shared" ref="CE294" si="4535">W294/W312</f>
        <v>8.7955903745377442E-2</v>
      </c>
      <c r="CF294" s="123">
        <f t="shared" ref="CF294" si="4536">X294/X312</f>
        <v>7.1541864930294685E-2</v>
      </c>
      <c r="CG294" s="124">
        <f t="shared" ref="CG294" si="4537">Y294/Y312</f>
        <v>5.2340288530823106E-2</v>
      </c>
      <c r="CH294" s="125">
        <f t="shared" ref="CH294" si="4538">Z294/Z312</f>
        <v>6.0727641974391358E-2</v>
      </c>
      <c r="CI294" s="123">
        <f t="shared" ref="CI294" si="4539">AA294/AA312</f>
        <v>5.30948507340906E-2</v>
      </c>
      <c r="CJ294" s="129">
        <f t="shared" ref="CJ294" si="4540">AB294/AB312</f>
        <v>5.8683727929868999E-2</v>
      </c>
      <c r="CK294" s="130">
        <f t="shared" ref="CK294" si="4541">AC294/AC312</f>
        <v>6.0029661899722968E-2</v>
      </c>
    </row>
    <row r="295" spans="1:89" ht="15" thickTop="1" thickBot="1" x14ac:dyDescent="0.35">
      <c r="A295" s="131" t="s">
        <v>23</v>
      </c>
      <c r="B295" s="180">
        <v>1443</v>
      </c>
      <c r="C295" s="181">
        <v>1170.7</v>
      </c>
      <c r="D295" s="182">
        <v>661</v>
      </c>
      <c r="E295" s="183">
        <v>435.2</v>
      </c>
      <c r="F295" s="180">
        <v>1004</v>
      </c>
      <c r="G295" s="184">
        <v>538.29999999999995</v>
      </c>
      <c r="H295" s="182">
        <v>1972</v>
      </c>
      <c r="I295" s="183">
        <v>1535</v>
      </c>
      <c r="J295" s="180">
        <v>140</v>
      </c>
      <c r="K295" s="184">
        <v>410.2</v>
      </c>
      <c r="L295" s="182">
        <v>336</v>
      </c>
      <c r="M295" s="180">
        <v>1145.7</v>
      </c>
      <c r="N295" s="185">
        <v>1356</v>
      </c>
      <c r="O295" s="186">
        <v>1881.9</v>
      </c>
      <c r="P295" s="180">
        <v>1134</v>
      </c>
      <c r="Q295" s="184">
        <v>713.3</v>
      </c>
      <c r="R295" s="182">
        <v>1576</v>
      </c>
      <c r="S295" s="183">
        <v>973.5</v>
      </c>
      <c r="T295" s="180">
        <v>148</v>
      </c>
      <c r="U295" s="184">
        <v>167.1</v>
      </c>
      <c r="V295" s="182">
        <v>590</v>
      </c>
      <c r="W295" s="183">
        <v>1675.8</v>
      </c>
      <c r="X295" s="180">
        <v>738</v>
      </c>
      <c r="Y295" s="184">
        <v>295.10000000000002</v>
      </c>
      <c r="Z295" s="182">
        <v>2204</v>
      </c>
      <c r="AA295" s="180">
        <v>2172.1999999999998</v>
      </c>
      <c r="AB295" s="162">
        <f t="shared" si="4347"/>
        <v>13302</v>
      </c>
      <c r="AC295" s="165">
        <f t="shared" si="4378"/>
        <v>13114</v>
      </c>
      <c r="AE295" s="293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68" t="s">
        <v>14</v>
      </c>
      <c r="BG295" s="169" t="s">
        <v>15</v>
      </c>
      <c r="BI295" s="131" t="s">
        <v>23</v>
      </c>
      <c r="BJ295" s="123">
        <f>B295/B312</f>
        <v>5.6143490778927711E-2</v>
      </c>
      <c r="BK295" s="124">
        <f t="shared" ref="BK295" si="4542">C295/C312</f>
        <v>4.989834496221502E-2</v>
      </c>
      <c r="BL295" s="125">
        <f t="shared" ref="BL295" si="4543">D295/D312</f>
        <v>6.2141581272915296E-2</v>
      </c>
      <c r="BM295" s="126">
        <f t="shared" ref="BM295" si="4544">E295/E312</f>
        <v>4.377212745413582E-2</v>
      </c>
      <c r="BN295" s="123">
        <f t="shared" ref="BN295" si="4545">F295/F312</f>
        <v>6.0511089681774349E-2</v>
      </c>
      <c r="BO295" s="124">
        <f t="shared" ref="BO295" si="4546">G295/G312</f>
        <v>3.455558551271682E-2</v>
      </c>
      <c r="BP295" s="125">
        <f t="shared" ref="BP295" si="4547">H295/H312</f>
        <v>5.8601527443463787E-2</v>
      </c>
      <c r="BQ295" s="126">
        <f t="shared" ref="BQ295" si="4548">I295/I312</f>
        <v>4.5844433559917339E-2</v>
      </c>
      <c r="BR295" s="123">
        <f t="shared" ref="BR295" si="4549">J295/J312</f>
        <v>3.5202413879808901E-2</v>
      </c>
      <c r="BS295" s="124">
        <f t="shared" ref="BS295" si="4550">K295/K312</f>
        <v>9.5395348837209293E-2</v>
      </c>
      <c r="BT295" s="125">
        <f t="shared" ref="BT295" si="4551">L295/L312</f>
        <v>2.7390560039129371E-2</v>
      </c>
      <c r="BU295" s="123">
        <f t="shared" ref="BU295" si="4552">M295/M312</f>
        <v>8.0562821702809886E-2</v>
      </c>
      <c r="BV295" s="127">
        <f t="shared" ref="BV295" si="4553">N295/N312</f>
        <v>4.5775242210444586E-2</v>
      </c>
      <c r="BW295" s="128">
        <f t="shared" ref="BW295" si="4554">O295/O312</f>
        <v>6.2009450188806069E-2</v>
      </c>
      <c r="BX295" s="123">
        <f t="shared" ref="BX295" si="4555">P295/P312</f>
        <v>7.3019961365099806E-2</v>
      </c>
      <c r="BY295" s="124">
        <f t="shared" ref="BY295" si="4556">Q295/Q312</f>
        <v>4.676518409734607E-2</v>
      </c>
      <c r="BZ295" s="125">
        <f t="shared" ref="BZ295" si="4557">R295/R312</f>
        <v>7.1135183931392468E-2</v>
      </c>
      <c r="CA295" s="126">
        <f t="shared" ref="CA295" si="4558">S295/S312</f>
        <v>4.3214808895991469E-2</v>
      </c>
      <c r="CB295" s="123">
        <f t="shared" ref="CB295" si="4559">T295/T312</f>
        <v>5.0203527815468114E-2</v>
      </c>
      <c r="CC295" s="124">
        <f t="shared" ref="CC295" si="4560">U295/U312</f>
        <v>4.7823473855928569E-2</v>
      </c>
      <c r="CD295" s="125">
        <f t="shared" ref="CD295" si="4561">V295/V312</f>
        <v>3.3213240261202433E-2</v>
      </c>
      <c r="CE295" s="126">
        <f t="shared" ref="CE295" si="4562">W295/W312</f>
        <v>7.3426573426573424E-2</v>
      </c>
      <c r="CF295" s="123">
        <f t="shared" ref="CF295" si="4563">X295/X312</f>
        <v>6.1607813673929375E-2</v>
      </c>
      <c r="CG295" s="124">
        <f t="shared" ref="CG295" si="4564">Y295/Y312</f>
        <v>4.5242001011850913E-2</v>
      </c>
      <c r="CH295" s="125">
        <f t="shared" ref="CH295" si="4565">Z295/Z312</f>
        <v>5.4585531366867279E-2</v>
      </c>
      <c r="CI295" s="123">
        <f t="shared" ref="CI295" si="4566">AA295/AA312</f>
        <v>5.3708035188875652E-2</v>
      </c>
      <c r="CJ295" s="129">
        <f t="shared" ref="CJ295" si="4567">AB295/AB312</f>
        <v>5.4695273887550265E-2</v>
      </c>
      <c r="CK295" s="130">
        <f t="shared" ref="CK295" si="4568">AC295/AC312</f>
        <v>5.4100994849390571E-2</v>
      </c>
    </row>
    <row r="296" spans="1:89" ht="13.8" thickTop="1" x14ac:dyDescent="0.25">
      <c r="A296" s="139" t="s">
        <v>24</v>
      </c>
      <c r="B296" s="194">
        <v>1619</v>
      </c>
      <c r="C296" s="188">
        <v>1337.8</v>
      </c>
      <c r="D296" s="189">
        <v>677</v>
      </c>
      <c r="E296" s="190">
        <v>472.7</v>
      </c>
      <c r="F296" s="187">
        <v>1211</v>
      </c>
      <c r="G296" s="191">
        <v>751.1</v>
      </c>
      <c r="H296" s="189">
        <v>2315</v>
      </c>
      <c r="I296" s="190">
        <v>1644.2</v>
      </c>
      <c r="J296" s="187">
        <v>216</v>
      </c>
      <c r="K296" s="191">
        <v>318.5</v>
      </c>
      <c r="L296" s="189">
        <v>378</v>
      </c>
      <c r="M296" s="187">
        <v>1270.2</v>
      </c>
      <c r="N296" s="192">
        <v>1555</v>
      </c>
      <c r="O296" s="195">
        <v>2194.3000000000002</v>
      </c>
      <c r="P296" s="187">
        <v>1052</v>
      </c>
      <c r="Q296" s="191">
        <v>491.9</v>
      </c>
      <c r="R296" s="189">
        <v>1525</v>
      </c>
      <c r="S296" s="190">
        <v>1023.9</v>
      </c>
      <c r="T296" s="187">
        <v>126</v>
      </c>
      <c r="U296" s="191">
        <v>178.3</v>
      </c>
      <c r="V296" s="189">
        <v>576</v>
      </c>
      <c r="W296" s="196">
        <v>1831.6</v>
      </c>
      <c r="X296" s="187">
        <v>708</v>
      </c>
      <c r="Y296" s="191">
        <v>272.39999999999998</v>
      </c>
      <c r="Z296" s="189">
        <v>2588</v>
      </c>
      <c r="AA296" s="187">
        <v>2253.1</v>
      </c>
      <c r="AB296" s="162">
        <f t="shared" si="4347"/>
        <v>14546</v>
      </c>
      <c r="AC296" s="165">
        <f t="shared" si="4378"/>
        <v>14040</v>
      </c>
      <c r="AE296" s="254" t="str">
        <f>$AE$17</f>
        <v>17:00 - 17:59</v>
      </c>
      <c r="AF296" s="120">
        <f t="shared" ref="AF296:AO297" si="4569">SUMIF($A$9:$A$32,$AE296,B$288:B$311)</f>
        <v>1943</v>
      </c>
      <c r="AG296" s="177">
        <f t="shared" si="4569"/>
        <v>1905.5</v>
      </c>
      <c r="AH296" s="121">
        <f t="shared" si="4569"/>
        <v>708</v>
      </c>
      <c r="AI296" s="172">
        <f t="shared" si="4569"/>
        <v>770.2</v>
      </c>
      <c r="AJ296" s="120">
        <f t="shared" si="4569"/>
        <v>1055</v>
      </c>
      <c r="AK296" s="122">
        <f t="shared" si="4569"/>
        <v>1323.4</v>
      </c>
      <c r="AL296" s="121">
        <f t="shared" si="4569"/>
        <v>2396</v>
      </c>
      <c r="AM296" s="172">
        <f t="shared" si="4569"/>
        <v>2631.8</v>
      </c>
      <c r="AN296" s="120">
        <f t="shared" si="4569"/>
        <v>315</v>
      </c>
      <c r="AO296" s="122">
        <f t="shared" si="4569"/>
        <v>248.1</v>
      </c>
      <c r="AP296" s="121">
        <f t="shared" ref="AP296:AY297" si="4570">SUMIF($A$9:$A$32,$AE296,L$288:L$311)</f>
        <v>1149</v>
      </c>
      <c r="AQ296" s="120">
        <f t="shared" si="4570"/>
        <v>766.2</v>
      </c>
      <c r="AR296" s="171">
        <f t="shared" si="4570"/>
        <v>2370</v>
      </c>
      <c r="AS296" s="173">
        <f t="shared" si="4570"/>
        <v>2027.5</v>
      </c>
      <c r="AT296" s="120">
        <f t="shared" si="4570"/>
        <v>1030</v>
      </c>
      <c r="AU296" s="122">
        <f t="shared" si="4570"/>
        <v>1056.3</v>
      </c>
      <c r="AV296" s="121">
        <f t="shared" si="4570"/>
        <v>1343</v>
      </c>
      <c r="AW296" s="172">
        <f t="shared" si="4570"/>
        <v>1912.6</v>
      </c>
      <c r="AX296" s="120">
        <f t="shared" si="4570"/>
        <v>220</v>
      </c>
      <c r="AY296" s="122">
        <f t="shared" si="4570"/>
        <v>257.10000000000002</v>
      </c>
      <c r="AZ296" s="121">
        <f t="shared" ref="AZ296:BE297" si="4571">SUMIF($A$9:$A$32,$AE296,V$288:V$311)</f>
        <v>1463</v>
      </c>
      <c r="BA296" s="172">
        <f t="shared" si="4571"/>
        <v>1476.4</v>
      </c>
      <c r="BB296" s="120">
        <f t="shared" si="4571"/>
        <v>903</v>
      </c>
      <c r="BC296" s="122">
        <f t="shared" si="4571"/>
        <v>559.1</v>
      </c>
      <c r="BD296" s="21">
        <f t="shared" si="4571"/>
        <v>3098</v>
      </c>
      <c r="BE296" s="176">
        <f t="shared" si="4571"/>
        <v>3296.9</v>
      </c>
      <c r="BF296" s="162">
        <f>AF296+AH296+AJ296+AL296+AN296+AP296+AR296+AT296+AV296+AX296+AZ296+BB296+BD296</f>
        <v>17993</v>
      </c>
      <c r="BG296" s="163">
        <f>AG296+AI296+AK296+AM296+AO296+AQ296+AS296+AU296+AW296+AY296+BA296+BC296+BE296</f>
        <v>18231.100000000002</v>
      </c>
      <c r="BI296" s="139" t="s">
        <v>24</v>
      </c>
      <c r="BJ296" s="123">
        <f>B296/B312</f>
        <v>6.2991206909968095E-2</v>
      </c>
      <c r="BK296" s="124">
        <f t="shared" ref="BK296" si="4572">C296/C312</f>
        <v>5.7020591005766848E-2</v>
      </c>
      <c r="BL296" s="125">
        <f t="shared" ref="BL296" si="4573">D296/D312</f>
        <v>6.3645764783303568E-2</v>
      </c>
      <c r="BM296" s="126">
        <f t="shared" ref="BM296" si="4574">E296/E312</f>
        <v>4.7543852590923724E-2</v>
      </c>
      <c r="BN296" s="123">
        <f t="shared" ref="BN296" si="4575">F296/F312</f>
        <v>7.2986981677917062E-2</v>
      </c>
      <c r="BO296" s="124">
        <f t="shared" ref="BO296" si="4576">G296/G312</f>
        <v>4.8216051047002793E-2</v>
      </c>
      <c r="BP296" s="125">
        <f t="shared" ref="BP296" si="4577">H296/H312</f>
        <v>6.8794389468366468E-2</v>
      </c>
      <c r="BQ296" s="126">
        <f t="shared" ref="BQ296" si="4578">I296/I312</f>
        <v>4.9105809549977904E-2</v>
      </c>
      <c r="BR296" s="123">
        <f t="shared" ref="BR296" si="4579">J296/J312</f>
        <v>5.431229570027659E-2</v>
      </c>
      <c r="BS296" s="124">
        <f t="shared" ref="BS296" si="4580">K296/K312</f>
        <v>7.406976744186046E-2</v>
      </c>
      <c r="BT296" s="125">
        <f t="shared" ref="BT296" si="4581">L296/L312</f>
        <v>3.0814380044020543E-2</v>
      </c>
      <c r="BU296" s="123">
        <f t="shared" ref="BU296" si="4582">M296/M312</f>
        <v>8.9317357185047672E-2</v>
      </c>
      <c r="BV296" s="127">
        <f t="shared" ref="BV296" si="4583">N296/N312</f>
        <v>5.2492995307700095E-2</v>
      </c>
      <c r="BW296" s="128">
        <f t="shared" ref="BW296" si="4584">O296/O312</f>
        <v>7.2303170492213811E-2</v>
      </c>
      <c r="BX296" s="123">
        <f t="shared" ref="BX296" si="4585">P296/P312</f>
        <v>6.7739858338699291E-2</v>
      </c>
      <c r="BY296" s="124">
        <f t="shared" ref="BY296" si="4586">Q296/Q312</f>
        <v>3.2249816427147811E-2</v>
      </c>
      <c r="BZ296" s="125">
        <f t="shared" ref="BZ296" si="4587">R296/R312</f>
        <v>6.883322049198827E-2</v>
      </c>
      <c r="CA296" s="126">
        <f t="shared" ref="CA296" si="4588">S296/S312</f>
        <v>4.5452124117725388E-2</v>
      </c>
      <c r="CB296" s="123">
        <f t="shared" ref="CB296" si="4589">T296/T312</f>
        <v>4.2740841248303935E-2</v>
      </c>
      <c r="CC296" s="124">
        <f t="shared" ref="CC296" si="4590">U296/U312</f>
        <v>5.1028877250221816E-2</v>
      </c>
      <c r="CD296" s="125">
        <f t="shared" ref="CD296" si="4591">V296/V312</f>
        <v>3.2425129475343394E-2</v>
      </c>
      <c r="CE296" s="126">
        <f t="shared" ref="CE296" si="4592">W296/W312</f>
        <v>8.0253080253080256E-2</v>
      </c>
      <c r="CF296" s="123">
        <f t="shared" ref="CF296" si="4593">X296/X312</f>
        <v>5.9103431004257453E-2</v>
      </c>
      <c r="CG296" s="124">
        <f t="shared" ref="CG296" si="4594">Y296/Y312</f>
        <v>4.1761847087862375E-2</v>
      </c>
      <c r="CH296" s="125">
        <f t="shared" ref="CH296" si="4595">Z296/Z312</f>
        <v>6.4095896178517478E-2</v>
      </c>
      <c r="CI296" s="123">
        <f t="shared" ref="CI296" si="4596">AA296/AA312</f>
        <v>5.5708302220815645E-2</v>
      </c>
      <c r="CJ296" s="129">
        <f t="shared" ref="CJ296" si="4597">AB296/AB312</f>
        <v>5.9810363401616766E-2</v>
      </c>
      <c r="CK296" s="130">
        <f t="shared" ref="CK296" si="4598">AC296/AC312</f>
        <v>5.792115050216895E-2</v>
      </c>
    </row>
    <row r="297" spans="1:89" x14ac:dyDescent="0.25">
      <c r="A297" s="131" t="s">
        <v>25</v>
      </c>
      <c r="B297" s="197">
        <v>1556</v>
      </c>
      <c r="C297" s="181">
        <v>1484.7</v>
      </c>
      <c r="D297" s="182">
        <v>792</v>
      </c>
      <c r="E297" s="183">
        <v>525.79999999999995</v>
      </c>
      <c r="F297" s="180">
        <v>1064</v>
      </c>
      <c r="G297" s="184">
        <v>597.1</v>
      </c>
      <c r="H297" s="182">
        <v>2252</v>
      </c>
      <c r="I297" s="183">
        <v>1782.2</v>
      </c>
      <c r="J297" s="180">
        <v>207</v>
      </c>
      <c r="K297" s="181">
        <v>259.39999999999998</v>
      </c>
      <c r="L297" s="182">
        <v>470</v>
      </c>
      <c r="M297" s="180">
        <v>1306.3</v>
      </c>
      <c r="N297" s="185">
        <v>1543</v>
      </c>
      <c r="O297" s="198">
        <v>2062.4</v>
      </c>
      <c r="P297" s="180">
        <v>1232</v>
      </c>
      <c r="Q297" s="181">
        <v>694.1</v>
      </c>
      <c r="R297" s="182">
        <v>1493</v>
      </c>
      <c r="S297" s="183">
        <v>1180.8</v>
      </c>
      <c r="T297" s="189">
        <v>116</v>
      </c>
      <c r="U297" s="180">
        <v>167.2</v>
      </c>
      <c r="V297" s="182">
        <v>724</v>
      </c>
      <c r="W297" s="199">
        <v>1750.2</v>
      </c>
      <c r="X297" s="180">
        <v>751</v>
      </c>
      <c r="Y297" s="184">
        <v>289.60000000000002</v>
      </c>
      <c r="Z297" s="182">
        <v>2502</v>
      </c>
      <c r="AA297" s="180">
        <v>2490</v>
      </c>
      <c r="AB297" s="162">
        <f t="shared" si="4347"/>
        <v>14702</v>
      </c>
      <c r="AC297" s="165">
        <f t="shared" si="4378"/>
        <v>14589.800000000001</v>
      </c>
      <c r="AE297" s="256" t="str">
        <f>$AE$18</f>
        <v>18:00 - 18:59</v>
      </c>
      <c r="AF297" s="120">
        <f t="shared" si="4569"/>
        <v>2070</v>
      </c>
      <c r="AG297" s="181">
        <f t="shared" si="4569"/>
        <v>1890.6</v>
      </c>
      <c r="AH297" s="182">
        <f t="shared" si="4569"/>
        <v>672</v>
      </c>
      <c r="AI297" s="183">
        <f t="shared" si="4569"/>
        <v>707.2</v>
      </c>
      <c r="AJ297" s="180">
        <f t="shared" si="4569"/>
        <v>952</v>
      </c>
      <c r="AK297" s="184">
        <f t="shared" si="4569"/>
        <v>1138.4000000000001</v>
      </c>
      <c r="AL297" s="182">
        <f t="shared" si="4569"/>
        <v>2333</v>
      </c>
      <c r="AM297" s="183">
        <f t="shared" si="4569"/>
        <v>2531.6999999999998</v>
      </c>
      <c r="AN297" s="180">
        <f t="shared" si="4569"/>
        <v>359</v>
      </c>
      <c r="AO297" s="184">
        <f t="shared" si="4569"/>
        <v>190.1</v>
      </c>
      <c r="AP297" s="182">
        <f t="shared" si="4570"/>
        <v>1283</v>
      </c>
      <c r="AQ297" s="180">
        <f t="shared" si="4570"/>
        <v>653.20000000000005</v>
      </c>
      <c r="AR297" s="185">
        <f t="shared" si="4570"/>
        <v>2216</v>
      </c>
      <c r="AS297" s="186">
        <f t="shared" si="4570"/>
        <v>1937.5</v>
      </c>
      <c r="AT297" s="180">
        <f t="shared" si="4570"/>
        <v>854</v>
      </c>
      <c r="AU297" s="184">
        <f t="shared" si="4570"/>
        <v>1298.3</v>
      </c>
      <c r="AV297" s="182">
        <f t="shared" si="4570"/>
        <v>1262</v>
      </c>
      <c r="AW297" s="183">
        <f t="shared" si="4570"/>
        <v>1911.6</v>
      </c>
      <c r="AX297" s="180">
        <f t="shared" si="4570"/>
        <v>235</v>
      </c>
      <c r="AY297" s="184">
        <f t="shared" si="4570"/>
        <v>227.1</v>
      </c>
      <c r="AZ297" s="182">
        <f t="shared" si="4571"/>
        <v>1688</v>
      </c>
      <c r="BA297" s="183">
        <f t="shared" si="4571"/>
        <v>1265.4000000000001</v>
      </c>
      <c r="BB297" s="180">
        <f t="shared" si="4571"/>
        <v>832</v>
      </c>
      <c r="BC297" s="184">
        <f t="shared" si="4571"/>
        <v>522.1</v>
      </c>
      <c r="BD297" s="182">
        <f t="shared" si="4571"/>
        <v>2831</v>
      </c>
      <c r="BE297" s="180">
        <f t="shared" si="4571"/>
        <v>2915.8</v>
      </c>
      <c r="BF297" s="164">
        <f>SUM(AF297,AH297,AJ297,AL297,AN297,AP297,AR297,AT297,AV297,AX297,AZ297,BB297,BD297)</f>
        <v>17587</v>
      </c>
      <c r="BG297" s="165">
        <f>SUM(AG297,AI297,AK297,AM297,AO297,AQ297,AS297,AU297,AW297,AY297,BA297,BC297,BE297)</f>
        <v>17189</v>
      </c>
      <c r="BI297" s="131" t="s">
        <v>25</v>
      </c>
      <c r="BJ297" s="123">
        <f>B297/B312</f>
        <v>6.0540035794879779E-2</v>
      </c>
      <c r="BK297" s="124">
        <f t="shared" ref="BK297" si="4599">C297/C312</f>
        <v>6.3281859370804341E-2</v>
      </c>
      <c r="BL297" s="125">
        <f t="shared" ref="BL297" si="4600">D297/D312</f>
        <v>7.4457083764219237E-2</v>
      </c>
      <c r="BM297" s="126">
        <f t="shared" ref="BM297" si="4601">E297/E312</f>
        <v>5.2884615384615384E-2</v>
      </c>
      <c r="BN297" s="123">
        <f t="shared" ref="BN297" si="4602">F297/F312</f>
        <v>6.412729026036644E-2</v>
      </c>
      <c r="BO297" s="124">
        <f t="shared" ref="BO297" si="4603">G297/G312</f>
        <v>3.8330187831401102E-2</v>
      </c>
      <c r="BP297" s="125">
        <f t="shared" ref="BP297" si="4604">H297/H312</f>
        <v>6.6922231137261895E-2</v>
      </c>
      <c r="BQ297" s="126">
        <f t="shared" ref="BQ297" si="4605">I297/I312</f>
        <v>5.3227328658296207E-2</v>
      </c>
      <c r="BR297" s="123">
        <f t="shared" ref="BR297" si="4606">J297/J312</f>
        <v>5.2049283379431731E-2</v>
      </c>
      <c r="BS297" s="124">
        <f t="shared" ref="BS297" si="4607">K297/K312</f>
        <v>6.0325581395348833E-2</v>
      </c>
      <c r="BT297" s="125">
        <f t="shared" ref="BT297" si="4608">L297/L312</f>
        <v>3.8314176245210725E-2</v>
      </c>
      <c r="BU297" s="123">
        <f t="shared" ref="BU297" si="4609">M297/M312</f>
        <v>9.1855820887126252E-2</v>
      </c>
      <c r="BV297" s="127">
        <f t="shared" ref="BV297" si="4610">N297/N312</f>
        <v>5.2087904668669617E-2</v>
      </c>
      <c r="BW297" s="128">
        <f t="shared" ref="BW297" si="4611">O297/O312</f>
        <v>6.7957006253995242E-2</v>
      </c>
      <c r="BX297" s="123">
        <f t="shared" ref="BX297" si="4612">P297/P312</f>
        <v>7.9330328396651648E-2</v>
      </c>
      <c r="BY297" s="124">
        <f t="shared" ref="BY297" si="4613">Q297/Q312</f>
        <v>4.5506398825133763E-2</v>
      </c>
      <c r="BZ297" s="125">
        <f t="shared" ref="BZ297" si="4614">R297/R312</f>
        <v>6.7388851275107201E-2</v>
      </c>
      <c r="CA297" s="126">
        <f t="shared" ref="CA297" si="4615">S297/S312</f>
        <v>5.2417099480623244E-2</v>
      </c>
      <c r="CB297" s="123">
        <f t="shared" ref="CB297" si="4616">T297/T312</f>
        <v>3.9348710990502037E-2</v>
      </c>
      <c r="CC297" s="124">
        <f t="shared" ref="CC297" si="4617">U297/U312</f>
        <v>4.7852093529091901E-2</v>
      </c>
      <c r="CD297" s="125">
        <f t="shared" ref="CD297" si="4618">V297/V312</f>
        <v>4.0756586354424681E-2</v>
      </c>
      <c r="CE297" s="126">
        <f t="shared" ref="CE297" si="4619">W297/W312</f>
        <v>7.6686471423313529E-2</v>
      </c>
      <c r="CF297" s="123">
        <f t="shared" ref="CF297" si="4620">X297/X312</f>
        <v>6.2693046164120539E-2</v>
      </c>
      <c r="CG297" s="124">
        <f t="shared" ref="CG297" si="4621">Y297/Y312</f>
        <v>4.4398791911325057E-2</v>
      </c>
      <c r="CH297" s="125">
        <f t="shared" ref="CH297" si="4622">Z297/Z312</f>
        <v>6.1965970725908315E-2</v>
      </c>
      <c r="CI297" s="123">
        <f t="shared" ref="CI297" si="4623">AA297/AA312</f>
        <v>6.1565697274790714E-2</v>
      </c>
      <c r="CJ297" s="129">
        <f t="shared" ref="CJ297" si="4624">AB297/AB312</f>
        <v>6.0451805495020598E-2</v>
      </c>
      <c r="CK297" s="130">
        <f t="shared" ref="CK297" si="4625">AC297/AC312</f>
        <v>6.0189316353030244E-2</v>
      </c>
    </row>
    <row r="298" spans="1:89" ht="13.8" thickBot="1" x14ac:dyDescent="0.3">
      <c r="A298" s="139" t="s">
        <v>26</v>
      </c>
      <c r="B298" s="194">
        <v>1514</v>
      </c>
      <c r="C298" s="188">
        <v>1483.7</v>
      </c>
      <c r="D298" s="189">
        <v>688</v>
      </c>
      <c r="E298" s="190">
        <v>547.6</v>
      </c>
      <c r="F298" s="187">
        <v>968</v>
      </c>
      <c r="G298" s="191">
        <v>671.9</v>
      </c>
      <c r="H298" s="189">
        <v>2176</v>
      </c>
      <c r="I298" s="190">
        <v>2046.1</v>
      </c>
      <c r="J298" s="187">
        <v>216</v>
      </c>
      <c r="K298" s="188">
        <v>226.2</v>
      </c>
      <c r="L298" s="189">
        <v>512</v>
      </c>
      <c r="M298" s="187">
        <v>1006.2</v>
      </c>
      <c r="N298" s="192">
        <v>1683</v>
      </c>
      <c r="O298" s="195">
        <v>1769.8</v>
      </c>
      <c r="P298" s="187">
        <v>1287</v>
      </c>
      <c r="Q298" s="188">
        <v>849</v>
      </c>
      <c r="R298" s="189">
        <v>1572</v>
      </c>
      <c r="S298" s="190">
        <v>1249.2</v>
      </c>
      <c r="T298" s="187">
        <v>103</v>
      </c>
      <c r="U298" s="191">
        <v>205.2</v>
      </c>
      <c r="V298" s="189">
        <v>786</v>
      </c>
      <c r="W298" s="196">
        <v>1471.6</v>
      </c>
      <c r="X298" s="187">
        <v>611</v>
      </c>
      <c r="Y298" s="191">
        <v>324.39999999999998</v>
      </c>
      <c r="Z298" s="189">
        <v>2346</v>
      </c>
      <c r="AA298" s="187">
        <v>2564.1</v>
      </c>
      <c r="AB298" s="162">
        <f t="shared" si="4347"/>
        <v>14462</v>
      </c>
      <c r="AC298" s="165">
        <f t="shared" si="4378"/>
        <v>14415.000000000002</v>
      </c>
      <c r="AE298" s="254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26</v>
      </c>
      <c r="BJ298" s="123">
        <f>B298/B312</f>
        <v>5.8905921718154231E-2</v>
      </c>
      <c r="BK298" s="124">
        <f t="shared" ref="BK298" si="4626">C298/C312</f>
        <v>6.3239236713452149E-2</v>
      </c>
      <c r="BL298" s="125">
        <f t="shared" ref="BL298" si="4627">D298/D312</f>
        <v>6.4679890946695504E-2</v>
      </c>
      <c r="BM298" s="126">
        <f t="shared" ref="BM298" si="4628">E298/E312</f>
        <v>5.5077244930801419E-2</v>
      </c>
      <c r="BN298" s="123">
        <f t="shared" ref="BN298" si="4629">F298/F312</f>
        <v>5.8341369334619093E-2</v>
      </c>
      <c r="BO298" s="124">
        <f t="shared" ref="BO298" si="4630">G298/G312</f>
        <v>4.3131892821836208E-2</v>
      </c>
      <c r="BP298" s="125">
        <f t="shared" ref="BP298" si="4631">H298/H312</f>
        <v>6.4663754420373837E-2</v>
      </c>
      <c r="BQ298" s="126">
        <f t="shared" ref="BQ298" si="4632">I298/I312</f>
        <v>6.110898730094258E-2</v>
      </c>
      <c r="BR298" s="123">
        <f t="shared" ref="BR298" si="4633">J298/J312</f>
        <v>5.431229570027659E-2</v>
      </c>
      <c r="BS298" s="124">
        <f t="shared" ref="BS298" si="4634">K298/K312</f>
        <v>5.2604651162790693E-2</v>
      </c>
      <c r="BT298" s="125">
        <f t="shared" ref="BT298" si="4635">L298/L312</f>
        <v>4.1737996250101897E-2</v>
      </c>
      <c r="BU298" s="123">
        <f t="shared" ref="BU298" si="4636">M298/M312</f>
        <v>7.0753522909459118E-2</v>
      </c>
      <c r="BV298" s="127">
        <f t="shared" ref="BV298" si="4637">N298/N312</f>
        <v>5.6813962124025251E-2</v>
      </c>
      <c r="BW298" s="128">
        <f t="shared" ref="BW298" si="4638">O298/O312</f>
        <v>5.8315704843057002E-2</v>
      </c>
      <c r="BX298" s="123">
        <f t="shared" ref="BX298" si="4639">P298/P312</f>
        <v>8.2871860914359302E-2</v>
      </c>
      <c r="BY298" s="124">
        <f t="shared" ref="BY298" si="4640">Q298/Q312</f>
        <v>5.5661911255638324E-2</v>
      </c>
      <c r="BZ298" s="125">
        <f t="shared" ref="BZ298" si="4641">R298/R312</f>
        <v>7.0954637779282334E-2</v>
      </c>
      <c r="CA298" s="126">
        <f t="shared" ref="CA298" si="4642">S298/S312</f>
        <v>5.5453455852976424E-2</v>
      </c>
      <c r="CB298" s="123">
        <f t="shared" ref="CB298" si="4643">T298/T312</f>
        <v>3.4938941655359566E-2</v>
      </c>
      <c r="CC298" s="124">
        <f t="shared" ref="CC298" si="4644">U298/U312</f>
        <v>5.8727569331158247E-2</v>
      </c>
      <c r="CD298" s="125">
        <f t="shared" ref="CD298" si="4645">V298/V312</f>
        <v>4.4246791263229002E-2</v>
      </c>
      <c r="CE298" s="126">
        <f t="shared" ref="CE298" si="4646">W298/W312</f>
        <v>6.4479380268853956E-2</v>
      </c>
      <c r="CF298" s="123">
        <f t="shared" ref="CF298" si="4647">X298/X312</f>
        <v>5.1005927038984891E-2</v>
      </c>
      <c r="CG298" s="124">
        <f t="shared" ref="CG298" si="4648">Y298/Y312</f>
        <v>4.9734005856470462E-2</v>
      </c>
      <c r="CH298" s="125">
        <f t="shared" ref="CH298" si="4649">Z298/Z312</f>
        <v>5.8102385021175422E-2</v>
      </c>
      <c r="CI298" s="123">
        <f t="shared" ref="CI298" si="4650">AA298/AA312</f>
        <v>6.3397833085257371E-2</v>
      </c>
      <c r="CJ298" s="129">
        <f t="shared" ref="CJ298" si="4651">AB298/AB312</f>
        <v>5.9464971505168544E-2</v>
      </c>
      <c r="CK298" s="130">
        <f t="shared" ref="CK298" si="4652">AC298/AC312</f>
        <v>5.9468189778402104E-2</v>
      </c>
    </row>
    <row r="299" spans="1:89" ht="14.4" thickTop="1" thickBot="1" x14ac:dyDescent="0.3">
      <c r="A299" s="131" t="s">
        <v>27</v>
      </c>
      <c r="B299" s="197">
        <v>1475</v>
      </c>
      <c r="C299" s="181">
        <v>1442.3</v>
      </c>
      <c r="D299" s="182">
        <v>653</v>
      </c>
      <c r="E299" s="183">
        <v>525.4</v>
      </c>
      <c r="F299" s="180">
        <v>845</v>
      </c>
      <c r="G299" s="184">
        <v>801.6</v>
      </c>
      <c r="H299" s="182">
        <v>2170</v>
      </c>
      <c r="I299" s="183">
        <v>2068.6999999999998</v>
      </c>
      <c r="J299" s="180">
        <v>260</v>
      </c>
      <c r="K299" s="181">
        <v>289.2</v>
      </c>
      <c r="L299" s="182">
        <v>628</v>
      </c>
      <c r="M299" s="180">
        <v>908.8</v>
      </c>
      <c r="N299" s="185">
        <v>1726</v>
      </c>
      <c r="O299" s="198">
        <v>1521.3</v>
      </c>
      <c r="P299" s="180">
        <v>1156</v>
      </c>
      <c r="Q299" s="181">
        <v>761.6</v>
      </c>
      <c r="R299" s="182">
        <v>1342</v>
      </c>
      <c r="S299" s="183">
        <v>1270.0999999999999</v>
      </c>
      <c r="T299" s="180">
        <v>157</v>
      </c>
      <c r="U299" s="184">
        <v>112.1</v>
      </c>
      <c r="V299" s="182">
        <v>993</v>
      </c>
      <c r="W299" s="199">
        <v>1352.2</v>
      </c>
      <c r="X299" s="180">
        <v>696</v>
      </c>
      <c r="Y299" s="184">
        <v>327.2</v>
      </c>
      <c r="Z299" s="182">
        <v>2765</v>
      </c>
      <c r="AA299" s="180">
        <v>2700.3</v>
      </c>
      <c r="AB299" s="162">
        <f t="shared" si="4347"/>
        <v>14866</v>
      </c>
      <c r="AC299" s="165">
        <f t="shared" si="4378"/>
        <v>14080.800000000003</v>
      </c>
      <c r="AE299" s="251" t="s">
        <v>13</v>
      </c>
      <c r="AF299" s="14">
        <f t="shared" ref="AF299:BG299" si="4653">SUM(AF296:AF298)</f>
        <v>4013</v>
      </c>
      <c r="AG299" s="1">
        <f t="shared" si="4653"/>
        <v>3796.1</v>
      </c>
      <c r="AH299" s="14">
        <f t="shared" si="4653"/>
        <v>1380</v>
      </c>
      <c r="AI299" s="1">
        <f t="shared" si="4653"/>
        <v>1477.4</v>
      </c>
      <c r="AJ299" s="14">
        <f t="shared" si="4653"/>
        <v>2007</v>
      </c>
      <c r="AK299" s="1">
        <f t="shared" si="4653"/>
        <v>2461.8000000000002</v>
      </c>
      <c r="AL299" s="14">
        <f t="shared" si="4653"/>
        <v>4729</v>
      </c>
      <c r="AM299" s="1">
        <f t="shared" si="4653"/>
        <v>5163.5</v>
      </c>
      <c r="AN299" s="14">
        <f t="shared" si="4653"/>
        <v>674</v>
      </c>
      <c r="AO299" s="1">
        <f t="shared" si="4653"/>
        <v>438.2</v>
      </c>
      <c r="AP299" s="14">
        <f t="shared" si="4653"/>
        <v>2432</v>
      </c>
      <c r="AQ299" s="1">
        <f t="shared" si="4653"/>
        <v>1419.4</v>
      </c>
      <c r="AR299" s="14">
        <f t="shared" si="4653"/>
        <v>4586</v>
      </c>
      <c r="AS299" s="1">
        <f t="shared" si="4653"/>
        <v>3965</v>
      </c>
      <c r="AT299" s="14">
        <f t="shared" si="4653"/>
        <v>1884</v>
      </c>
      <c r="AU299" s="1">
        <f t="shared" si="4653"/>
        <v>2354.6</v>
      </c>
      <c r="AV299" s="14">
        <f t="shared" si="4653"/>
        <v>2605</v>
      </c>
      <c r="AW299" s="1">
        <f t="shared" si="4653"/>
        <v>3824.2</v>
      </c>
      <c r="AX299" s="14">
        <f t="shared" si="4653"/>
        <v>455</v>
      </c>
      <c r="AY299" s="1">
        <f t="shared" si="4653"/>
        <v>484.20000000000005</v>
      </c>
      <c r="AZ299" s="14">
        <f t="shared" si="4653"/>
        <v>3151</v>
      </c>
      <c r="BA299" s="1">
        <f t="shared" si="4653"/>
        <v>2741.8</v>
      </c>
      <c r="BB299" s="14">
        <f t="shared" si="4653"/>
        <v>1735</v>
      </c>
      <c r="BC299" s="1">
        <f t="shared" si="4653"/>
        <v>1081.2</v>
      </c>
      <c r="BD299" s="14">
        <f t="shared" si="4653"/>
        <v>5929</v>
      </c>
      <c r="BE299" s="1">
        <f t="shared" si="4653"/>
        <v>6212.7000000000007</v>
      </c>
      <c r="BF299" s="166">
        <f t="shared" si="4653"/>
        <v>35580</v>
      </c>
      <c r="BG299" s="167">
        <f t="shared" si="4653"/>
        <v>35420.100000000006</v>
      </c>
      <c r="BI299" s="131" t="s">
        <v>27</v>
      </c>
      <c r="BJ299" s="123">
        <f>B299/B312</f>
        <v>5.7388530075480504E-2</v>
      </c>
      <c r="BK299" s="124">
        <f t="shared" ref="BK299" si="4654">C299/C312</f>
        <v>6.1474658699071261E-2</v>
      </c>
      <c r="BL299" s="125">
        <f t="shared" ref="BL299" si="4655">D299/D312</f>
        <v>6.1389489517721163E-2</v>
      </c>
      <c r="BM299" s="126">
        <f t="shared" ref="BM299" si="4656">E299/E312</f>
        <v>5.2844383649822982E-2</v>
      </c>
      <c r="BN299" s="123">
        <f t="shared" ref="BN299" si="4657">F299/F312</f>
        <v>5.0928158148505306E-2</v>
      </c>
      <c r="BO299" s="124">
        <f t="shared" ref="BO299" si="4658">G299/G312</f>
        <v>5.1457843854716336E-2</v>
      </c>
      <c r="BP299" s="125">
        <f t="shared" ref="BP299" si="4659">H299/H312</f>
        <v>6.4485453626935307E-2</v>
      </c>
      <c r="BQ299" s="126">
        <f t="shared" ref="BQ299" si="4660">I299/I312</f>
        <v>6.1783960720130933E-2</v>
      </c>
      <c r="BR299" s="123">
        <f t="shared" ref="BR299" si="4661">J299/J312</f>
        <v>6.5375911491073677E-2</v>
      </c>
      <c r="BS299" s="124">
        <f t="shared" ref="BS299" si="4662">K299/K312</f>
        <v>6.7255813953488369E-2</v>
      </c>
      <c r="BT299" s="125">
        <f t="shared" ref="BT299" si="4663">L299/L312</f>
        <v>5.1194261025515608E-2</v>
      </c>
      <c r="BU299" s="123">
        <f t="shared" ref="BU299" si="4664">M299/M312</f>
        <v>6.3904593142632124E-2</v>
      </c>
      <c r="BV299" s="127">
        <f t="shared" ref="BV299" si="4665">N299/N312</f>
        <v>5.8265536913884482E-2</v>
      </c>
      <c r="BW299" s="128">
        <f t="shared" ref="BW299" si="4666">O299/O312</f>
        <v>5.0127518238073578E-2</v>
      </c>
      <c r="BX299" s="123">
        <f t="shared" ref="BX299" si="4667">P299/P312</f>
        <v>7.4436574372182873E-2</v>
      </c>
      <c r="BY299" s="124">
        <f t="shared" ref="BY299" si="4668">Q299/Q312</f>
        <v>4.9931815797755179E-2</v>
      </c>
      <c r="BZ299" s="125">
        <f t="shared" ref="BZ299" si="4669">R299/R312</f>
        <v>6.0573234032949674E-2</v>
      </c>
      <c r="CA299" s="126">
        <f t="shared" ref="CA299" si="4670">S299/S312</f>
        <v>5.6381231411195443E-2</v>
      </c>
      <c r="CB299" s="123">
        <f t="shared" ref="CB299" si="4671">T299/T312</f>
        <v>5.3256445047489824E-2</v>
      </c>
      <c r="CC299" s="124">
        <f t="shared" ref="CC299" si="4672">U299/U312</f>
        <v>3.2082653616095705E-2</v>
      </c>
      <c r="CD299" s="125">
        <f t="shared" ref="CD299" si="4673">V299/V312</f>
        <v>5.5899572168430535E-2</v>
      </c>
      <c r="CE299" s="126">
        <f t="shared" ref="CE299" si="4674">W299/W312</f>
        <v>5.9247769774085565E-2</v>
      </c>
      <c r="CF299" s="123">
        <f t="shared" ref="CF299" si="4675">X299/X312</f>
        <v>5.8101677936388679E-2</v>
      </c>
      <c r="CG299" s="124">
        <f t="shared" ref="CG299" si="4676">Y299/Y312</f>
        <v>5.0163275944010904E-2</v>
      </c>
      <c r="CH299" s="125">
        <f t="shared" ref="CH299" si="4677">Z299/Z312</f>
        <v>6.8479579958887482E-2</v>
      </c>
      <c r="CI299" s="123">
        <f t="shared" ref="CI299" si="4678">AA299/AA312</f>
        <v>6.6765402550649555E-2</v>
      </c>
      <c r="CJ299" s="129">
        <f t="shared" ref="CJ299" si="4679">AB299/AB312</f>
        <v>6.1126142054752843E-2</v>
      </c>
      <c r="CK299" s="130">
        <f t="shared" ref="CK299" si="4680">AC299/AC312</f>
        <v>5.8089468375423128E-2</v>
      </c>
    </row>
    <row r="300" spans="1:89" ht="13.8" thickTop="1" x14ac:dyDescent="0.25">
      <c r="A300" s="139" t="s">
        <v>28</v>
      </c>
      <c r="B300" s="194">
        <v>1612</v>
      </c>
      <c r="C300" s="188">
        <v>1923</v>
      </c>
      <c r="D300" s="189">
        <v>640</v>
      </c>
      <c r="E300" s="190">
        <v>638.29999999999995</v>
      </c>
      <c r="F300" s="187">
        <v>866</v>
      </c>
      <c r="G300" s="191">
        <v>1044.5</v>
      </c>
      <c r="H300" s="189">
        <v>2190</v>
      </c>
      <c r="I300" s="190">
        <v>2486.1</v>
      </c>
      <c r="J300" s="187">
        <v>328</v>
      </c>
      <c r="K300" s="188">
        <v>193.1</v>
      </c>
      <c r="L300" s="189">
        <v>927</v>
      </c>
      <c r="M300" s="187">
        <v>751.4</v>
      </c>
      <c r="N300" s="192">
        <v>2068</v>
      </c>
      <c r="O300" s="195">
        <v>1748.9</v>
      </c>
      <c r="P300" s="187">
        <v>1203</v>
      </c>
      <c r="Q300" s="188">
        <v>771.4</v>
      </c>
      <c r="R300" s="189">
        <v>1393</v>
      </c>
      <c r="S300" s="190">
        <v>1564.7</v>
      </c>
      <c r="T300" s="187">
        <v>205</v>
      </c>
      <c r="U300" s="191">
        <v>142.1</v>
      </c>
      <c r="V300" s="189">
        <v>1400</v>
      </c>
      <c r="W300" s="196">
        <v>1464.7</v>
      </c>
      <c r="X300" s="187">
        <v>744</v>
      </c>
      <c r="Y300" s="191">
        <v>364.2</v>
      </c>
      <c r="Z300" s="189">
        <v>2677</v>
      </c>
      <c r="AA300" s="187">
        <v>2810.5</v>
      </c>
      <c r="AB300" s="162">
        <f t="shared" si="4347"/>
        <v>16253</v>
      </c>
      <c r="AC300" s="165">
        <f t="shared" si="4378"/>
        <v>15902.900000000001</v>
      </c>
      <c r="BI300" s="139" t="s">
        <v>28</v>
      </c>
      <c r="BJ300" s="123">
        <f>B300/B312</f>
        <v>6.2718854563847168E-2</v>
      </c>
      <c r="BK300" s="124">
        <f t="shared" ref="BK300" si="4681">C300/C312</f>
        <v>8.1963370088271537E-2</v>
      </c>
      <c r="BL300" s="125">
        <f t="shared" ref="BL300" si="4682">D300/D312</f>
        <v>6.0167340415530693E-2</v>
      </c>
      <c r="BM300" s="126">
        <f t="shared" ref="BM300" si="4683">E300/E312</f>
        <v>6.4199790794979075E-2</v>
      </c>
      <c r="BN300" s="123">
        <f t="shared" ref="BN300" si="4684">F300/F312</f>
        <v>5.2193828351012536E-2</v>
      </c>
      <c r="BO300" s="124">
        <f t="shared" ref="BO300" si="4685">G300/G312</f>
        <v>6.7050546290233548E-2</v>
      </c>
      <c r="BP300" s="125">
        <f t="shared" ref="BP300" si="4686">H300/H312</f>
        <v>6.5079789605063748E-2</v>
      </c>
      <c r="BQ300" s="126">
        <f t="shared" ref="BQ300" si="4687">I300/I312</f>
        <v>7.425006271876905E-2</v>
      </c>
      <c r="BR300" s="123">
        <f t="shared" ref="BR300" si="4688">J300/J312</f>
        <v>8.247422680412371E-2</v>
      </c>
      <c r="BS300" s="124">
        <f t="shared" ref="BS300" si="4689">K300/K312</f>
        <v>4.4906976744186047E-2</v>
      </c>
      <c r="BT300" s="125">
        <f t="shared" ref="BT300" si="4690">L300/L312</f>
        <v>7.5568598679383717E-2</v>
      </c>
      <c r="BU300" s="123">
        <f t="shared" ref="BU300" si="4691">M300/M312</f>
        <v>5.2836610131353184E-2</v>
      </c>
      <c r="BV300" s="127">
        <f t="shared" ref="BV300" si="4692">N300/N312</f>
        <v>6.9810620126253248E-2</v>
      </c>
      <c r="BW300" s="128">
        <f t="shared" ref="BW300" si="4693">O300/O312</f>
        <v>5.7627040456561425E-2</v>
      </c>
      <c r="BX300" s="123">
        <f t="shared" ref="BX300" si="4694">P300/P312</f>
        <v>7.7462974887314878E-2</v>
      </c>
      <c r="BY300" s="124">
        <f t="shared" ref="BY300" si="4695">Q300/Q312</f>
        <v>5.057432078044688E-2</v>
      </c>
      <c r="BZ300" s="125">
        <f t="shared" ref="BZ300" si="4696">R300/R312</f>
        <v>6.2875197472353872E-2</v>
      </c>
      <c r="CA300" s="126">
        <f t="shared" ref="CA300" si="4697">S300/S312</f>
        <v>6.9458871576330614E-2</v>
      </c>
      <c r="CB300" s="123">
        <f t="shared" ref="CB300" si="4698">T300/T312</f>
        <v>6.9538670284938944E-2</v>
      </c>
      <c r="CC300" s="124">
        <f t="shared" ref="CC300" si="4699">U300/U312</f>
        <v>4.0668555565095452E-2</v>
      </c>
      <c r="CD300" s="125">
        <f t="shared" ref="CD300" si="4700">V300/V312</f>
        <v>7.8811078585904082E-2</v>
      </c>
      <c r="CE300" s="126">
        <f t="shared" ref="CE300" si="4701">W300/W312</f>
        <v>6.4177051019156287E-2</v>
      </c>
      <c r="CF300" s="123">
        <f t="shared" ref="CF300" si="4702">X300/X312</f>
        <v>6.2108690207863762E-2</v>
      </c>
      <c r="CG300" s="124">
        <f t="shared" ref="CG300" si="4703">Y300/Y312</f>
        <v>5.583577352936666E-2</v>
      </c>
      <c r="CH300" s="125">
        <f t="shared" ref="CH300" si="4704">Z300/Z312</f>
        <v>6.6300121356217642E-2</v>
      </c>
      <c r="CI300" s="123">
        <f t="shared" ref="CI300" si="4705">AA300/AA312</f>
        <v>6.9490117345702526E-2</v>
      </c>
      <c r="CJ300" s="129">
        <f t="shared" ref="CJ300" si="4706">AB300/AB312</f>
        <v>6.6829220154439525E-2</v>
      </c>
      <c r="CK300" s="130">
        <f t="shared" ref="CK300" si="4707">AC300/AC312</f>
        <v>6.5606429082688225E-2</v>
      </c>
    </row>
    <row r="301" spans="1:89" x14ac:dyDescent="0.25">
      <c r="A301" s="131" t="s">
        <v>29</v>
      </c>
      <c r="B301" s="197">
        <v>1899</v>
      </c>
      <c r="C301" s="181">
        <v>1770.4</v>
      </c>
      <c r="D301" s="182">
        <v>627</v>
      </c>
      <c r="E301" s="183">
        <v>693.1</v>
      </c>
      <c r="F301" s="180">
        <v>970</v>
      </c>
      <c r="G301" s="184">
        <v>1300.2</v>
      </c>
      <c r="H301" s="182">
        <v>2265</v>
      </c>
      <c r="I301" s="183">
        <v>2696.4</v>
      </c>
      <c r="J301" s="180">
        <v>347</v>
      </c>
      <c r="K301" s="181">
        <v>224</v>
      </c>
      <c r="L301" s="182">
        <v>1156</v>
      </c>
      <c r="M301" s="180">
        <v>722.1</v>
      </c>
      <c r="N301" s="185">
        <v>2451</v>
      </c>
      <c r="O301" s="198">
        <v>1835.3</v>
      </c>
      <c r="P301" s="180">
        <v>1322</v>
      </c>
      <c r="Q301" s="181">
        <v>946.1</v>
      </c>
      <c r="R301" s="182">
        <v>1466</v>
      </c>
      <c r="S301" s="183">
        <v>1733.3</v>
      </c>
      <c r="T301" s="180">
        <v>258</v>
      </c>
      <c r="U301" s="184">
        <v>184</v>
      </c>
      <c r="V301" s="182">
        <v>1276</v>
      </c>
      <c r="W301" s="199">
        <v>1481.2</v>
      </c>
      <c r="X301" s="180">
        <v>926</v>
      </c>
      <c r="Y301" s="184">
        <v>429.1</v>
      </c>
      <c r="Z301" s="182">
        <v>2859</v>
      </c>
      <c r="AA301" s="180">
        <v>3357.6</v>
      </c>
      <c r="AB301" s="162">
        <f t="shared" si="4347"/>
        <v>17822</v>
      </c>
      <c r="AC301" s="165">
        <f t="shared" si="4378"/>
        <v>17372.8</v>
      </c>
      <c r="BI301" s="131" t="s">
        <v>29</v>
      </c>
      <c r="BJ301" s="123">
        <f>B301/B312</f>
        <v>7.3885300754805067E-2</v>
      </c>
      <c r="BK301" s="124">
        <f t="shared" ref="BK301" si="4708">C301/C312</f>
        <v>7.5459152576326544E-2</v>
      </c>
      <c r="BL301" s="125">
        <f t="shared" ref="BL301" si="4709">D301/D312</f>
        <v>5.894519131334023E-2</v>
      </c>
      <c r="BM301" s="126">
        <f t="shared" ref="BM301" si="4710">E301/E312</f>
        <v>6.9711538461538464E-2</v>
      </c>
      <c r="BN301" s="123">
        <f t="shared" ref="BN301" si="4711">F301/F312</f>
        <v>5.8461909353905495E-2</v>
      </c>
      <c r="BO301" s="124">
        <f t="shared" ref="BO301" si="4712">G301/G312</f>
        <v>8.3464930863151418E-2</v>
      </c>
      <c r="BP301" s="125">
        <f t="shared" ref="BP301" si="4713">H301/H312</f>
        <v>6.730854952304538E-2</v>
      </c>
      <c r="BQ301" s="126">
        <f t="shared" ref="BQ301" si="4714">I301/I312</f>
        <v>8.0530899446880203E-2</v>
      </c>
      <c r="BR301" s="123">
        <f t="shared" ref="BR301" si="4715">J301/J312</f>
        <v>8.7251697259240632E-2</v>
      </c>
      <c r="BS301" s="124">
        <f t="shared" ref="BS301" si="4716">K301/K312</f>
        <v>5.2093023255813956E-2</v>
      </c>
      <c r="BT301" s="125">
        <f t="shared" ref="BT301" si="4717">L301/L312</f>
        <v>9.4236569658433189E-2</v>
      </c>
      <c r="BU301" s="123">
        <f t="shared" ref="BU301" si="4718">M301/M312</f>
        <v>5.0776305796979157E-2</v>
      </c>
      <c r="BV301" s="127">
        <f t="shared" ref="BV301" si="4719">N301/N312</f>
        <v>8.2739763021976165E-2</v>
      </c>
      <c r="BW301" s="128">
        <f t="shared" ref="BW301" si="4720">O301/O312</f>
        <v>6.0473959260064707E-2</v>
      </c>
      <c r="BX301" s="123">
        <f t="shared" ref="BX301" si="4721">P301/P312</f>
        <v>8.5125563425627812E-2</v>
      </c>
      <c r="BY301" s="124">
        <f t="shared" ref="BY301" si="4722">Q301/Q312</f>
        <v>6.2027955522920404E-2</v>
      </c>
      <c r="BZ301" s="125">
        <f t="shared" ref="BZ301" si="4723">R301/R312</f>
        <v>6.6170164748363805E-2</v>
      </c>
      <c r="CA301" s="126">
        <f t="shared" ref="CA301" si="4724">S301/S312</f>
        <v>7.6943223687130982E-2</v>
      </c>
      <c r="CB301" s="123">
        <f t="shared" ref="CB301" si="4725">T301/T312</f>
        <v>8.7516960651289014E-2</v>
      </c>
      <c r="CC301" s="124">
        <f t="shared" ref="CC301" si="4726">U301/U312</f>
        <v>5.2660198620531763E-2</v>
      </c>
      <c r="CD301" s="125">
        <f t="shared" ref="CD301" si="4727">V301/V312</f>
        <v>7.1830668768295428E-2</v>
      </c>
      <c r="CE301" s="126">
        <f t="shared" ref="CE301" si="4728">W301/W312</f>
        <v>6.4900012268433324E-2</v>
      </c>
      <c r="CF301" s="123">
        <f t="shared" ref="CF301" si="4729">X301/X312</f>
        <v>7.7301945070540112E-2</v>
      </c>
      <c r="CG301" s="124">
        <f t="shared" ref="CG301" si="4730">Y301/Y312</f>
        <v>6.5785640915571764E-2</v>
      </c>
      <c r="CH301" s="125">
        <f t="shared" ref="CH301" si="4731">Z301/Z312</f>
        <v>7.0807638011739352E-2</v>
      </c>
      <c r="CI301" s="123">
        <f t="shared" ref="CI301" si="4732">AA301/AA312</f>
        <v>8.3017263120416587E-2</v>
      </c>
      <c r="CJ301" s="129">
        <f t="shared" ref="CJ301" si="4733">AB301/AB312</f>
        <v>7.3280647363097348E-2</v>
      </c>
      <c r="CK301" s="130">
        <f t="shared" ref="CK301" si="4734">AC301/AC312</f>
        <v>7.1670410501715145E-2</v>
      </c>
    </row>
    <row r="302" spans="1:89" x14ac:dyDescent="0.25">
      <c r="A302" s="139" t="s">
        <v>30</v>
      </c>
      <c r="B302" s="280">
        <v>1943</v>
      </c>
      <c r="C302" s="267">
        <v>1905.5</v>
      </c>
      <c r="D302" s="268">
        <v>708</v>
      </c>
      <c r="E302" s="269">
        <v>770.2</v>
      </c>
      <c r="F302" s="266">
        <v>1055</v>
      </c>
      <c r="G302" s="270">
        <v>1323.4</v>
      </c>
      <c r="H302" s="268">
        <v>2396</v>
      </c>
      <c r="I302" s="269">
        <v>2631.8</v>
      </c>
      <c r="J302" s="266">
        <v>315</v>
      </c>
      <c r="K302" s="267">
        <v>248.1</v>
      </c>
      <c r="L302" s="268">
        <v>1149</v>
      </c>
      <c r="M302" s="266">
        <v>766.2</v>
      </c>
      <c r="N302" s="271">
        <v>2370</v>
      </c>
      <c r="O302" s="281">
        <v>2027.5</v>
      </c>
      <c r="P302" s="266">
        <v>1030</v>
      </c>
      <c r="Q302" s="267">
        <v>1056.3</v>
      </c>
      <c r="R302" s="268">
        <v>1343</v>
      </c>
      <c r="S302" s="269">
        <v>1912.6</v>
      </c>
      <c r="T302" s="266">
        <v>220</v>
      </c>
      <c r="U302" s="270">
        <v>257.10000000000002</v>
      </c>
      <c r="V302" s="268">
        <v>1463</v>
      </c>
      <c r="W302" s="282">
        <v>1476.4</v>
      </c>
      <c r="X302" s="266">
        <v>903</v>
      </c>
      <c r="Y302" s="270">
        <v>559.1</v>
      </c>
      <c r="Z302" s="268">
        <v>3098</v>
      </c>
      <c r="AA302" s="266">
        <v>3296.9</v>
      </c>
      <c r="AB302" s="162">
        <f t="shared" si="4347"/>
        <v>17993</v>
      </c>
      <c r="AC302" s="165">
        <f t="shared" si="4378"/>
        <v>18231.100000000002</v>
      </c>
      <c r="BI302" s="139" t="s">
        <v>30</v>
      </c>
      <c r="BJ302" s="123">
        <f>B302/B312</f>
        <v>7.5597229787565168E-2</v>
      </c>
      <c r="BK302" s="124">
        <f t="shared" ref="BK302" si="4735">C302/C312</f>
        <v>8.121747358460811E-2</v>
      </c>
      <c r="BL302" s="125">
        <f t="shared" ref="BL302" si="4736">D302/D312</f>
        <v>6.6560120334680825E-2</v>
      </c>
      <c r="BM302" s="126">
        <f t="shared" ref="BM302" si="4737">E302/E312</f>
        <v>7.7466205342774389E-2</v>
      </c>
      <c r="BN302" s="123">
        <f t="shared" ref="BN302" si="4738">F302/F312</f>
        <v>6.3584860173577631E-2</v>
      </c>
      <c r="BO302" s="124">
        <f t="shared" ref="BO302" si="4739">G302/G312</f>
        <v>8.4954229737190121E-2</v>
      </c>
      <c r="BP302" s="125">
        <f t="shared" ref="BP302" si="4740">H302/H312</f>
        <v>7.1201450179786629E-2</v>
      </c>
      <c r="BQ302" s="126">
        <f t="shared" ref="BQ302" si="4741">I302/I312</f>
        <v>7.8601550646899318E-2</v>
      </c>
      <c r="BR302" s="123">
        <f t="shared" ref="BR302" si="4742">J302/J312</f>
        <v>7.9205431229570022E-2</v>
      </c>
      <c r="BS302" s="124">
        <f t="shared" ref="BS302" si="4743">K302/K312</f>
        <v>5.7697674418604648E-2</v>
      </c>
      <c r="BT302" s="125">
        <f t="shared" ref="BT302" si="4744">L302/L312</f>
        <v>9.3665932990951328E-2</v>
      </c>
      <c r="BU302" s="123">
        <f t="shared" ref="BU302" si="4745">M302/M312</f>
        <v>5.3877309931651338E-2</v>
      </c>
      <c r="BV302" s="127">
        <f t="shared" ref="BV302" si="4746">N302/N312</f>
        <v>8.0005401208520413E-2</v>
      </c>
      <c r="BW302" s="128">
        <f t="shared" ref="BW302" si="4747">O302/O312</f>
        <v>6.6807035579894952E-2</v>
      </c>
      <c r="BX302" s="123">
        <f t="shared" ref="BX302" si="4748">P302/P312</f>
        <v>6.6323245331616223E-2</v>
      </c>
      <c r="BY302" s="124">
        <f t="shared" ref="BY302" si="4749">Q302/Q312</f>
        <v>6.9252858491555672E-2</v>
      </c>
      <c r="BZ302" s="125">
        <f t="shared" ref="BZ302" si="4750">R302/R312</f>
        <v>6.0618370570977208E-2</v>
      </c>
      <c r="CA302" s="126">
        <f t="shared" ref="CA302" si="4751">S302/S312</f>
        <v>8.4902561370799462E-2</v>
      </c>
      <c r="CB302" s="123">
        <f t="shared" ref="CB302" si="4752">T302/T312</f>
        <v>7.4626865671641784E-2</v>
      </c>
      <c r="CC302" s="124">
        <f t="shared" ref="CC302" si="4753">U302/U312</f>
        <v>7.358117970292781E-2</v>
      </c>
      <c r="CD302" s="125">
        <f t="shared" ref="CD302" si="4754">V302/V312</f>
        <v>8.2357577122269765E-2</v>
      </c>
      <c r="CE302" s="126">
        <f t="shared" ref="CE302" si="4755">W302/W312</f>
        <v>6.468969626864364E-2</v>
      </c>
      <c r="CF302" s="123">
        <f t="shared" ref="CF302" si="4756">X302/X312</f>
        <v>7.5381918357124975E-2</v>
      </c>
      <c r="CG302" s="124">
        <f t="shared" ref="CG302" si="4757">Y302/Y312</f>
        <v>8.5716037837091988E-2</v>
      </c>
      <c r="CH302" s="125">
        <f t="shared" ref="CH302" si="4758">Z302/Z312</f>
        <v>7.6726849443990386E-2</v>
      </c>
      <c r="CI302" s="123">
        <f t="shared" ref="CI302" si="4759">AA302/AA312</f>
        <v>8.1516444716970893E-2</v>
      </c>
      <c r="CJ302" s="129">
        <f t="shared" ref="CJ302" si="4760">AB302/AB312</f>
        <v>7.398376658086693E-2</v>
      </c>
      <c r="CK302" s="130">
        <f t="shared" ref="CK302" si="4761">AC302/AC312</f>
        <v>7.5211273997157588E-2</v>
      </c>
    </row>
    <row r="303" spans="1:89" x14ac:dyDescent="0.25">
      <c r="A303" s="131" t="s">
        <v>31</v>
      </c>
      <c r="B303" s="283">
        <v>2070</v>
      </c>
      <c r="C303" s="274">
        <v>1890.6</v>
      </c>
      <c r="D303" s="275">
        <v>672</v>
      </c>
      <c r="E303" s="276">
        <v>707.2</v>
      </c>
      <c r="F303" s="273">
        <v>952</v>
      </c>
      <c r="G303" s="277">
        <v>1138.4000000000001</v>
      </c>
      <c r="H303" s="275">
        <v>2333</v>
      </c>
      <c r="I303" s="276">
        <v>2531.6999999999998</v>
      </c>
      <c r="J303" s="273">
        <v>359</v>
      </c>
      <c r="K303" s="274">
        <v>190.1</v>
      </c>
      <c r="L303" s="275">
        <v>1283</v>
      </c>
      <c r="M303" s="273">
        <v>653.20000000000005</v>
      </c>
      <c r="N303" s="278">
        <v>2216</v>
      </c>
      <c r="O303" s="284">
        <v>1937.5</v>
      </c>
      <c r="P303" s="273">
        <v>854</v>
      </c>
      <c r="Q303" s="274">
        <v>1298.3</v>
      </c>
      <c r="R303" s="275">
        <v>1262</v>
      </c>
      <c r="S303" s="276">
        <v>1911.6</v>
      </c>
      <c r="T303" s="273">
        <v>235</v>
      </c>
      <c r="U303" s="277">
        <v>227.1</v>
      </c>
      <c r="V303" s="275">
        <v>1688</v>
      </c>
      <c r="W303" s="285">
        <v>1265.4000000000001</v>
      </c>
      <c r="X303" s="273">
        <v>832</v>
      </c>
      <c r="Y303" s="277">
        <v>522.1</v>
      </c>
      <c r="Z303" s="275">
        <v>2831</v>
      </c>
      <c r="AA303" s="273">
        <v>2915.8</v>
      </c>
      <c r="AB303" s="162">
        <f t="shared" si="4347"/>
        <v>17587</v>
      </c>
      <c r="AC303" s="165">
        <f t="shared" si="4378"/>
        <v>17189</v>
      </c>
      <c r="BI303" s="131" t="s">
        <v>31</v>
      </c>
      <c r="BJ303" s="123">
        <f>B303/B312</f>
        <v>8.0538479495759083E-2</v>
      </c>
      <c r="BK303" s="124">
        <f t="shared" ref="BK303" si="4762">C303/C312</f>
        <v>8.0582395990060396E-2</v>
      </c>
      <c r="BL303" s="125">
        <f t="shared" ref="BL303" si="4763">D303/D312</f>
        <v>6.3175707436307224E-2</v>
      </c>
      <c r="BM303" s="126">
        <f t="shared" ref="BM303" si="4764">E303/E312</f>
        <v>7.1129707112970716E-2</v>
      </c>
      <c r="BN303" s="123">
        <f t="shared" ref="BN303" si="4765">F303/F312</f>
        <v>5.737704918032787E-2</v>
      </c>
      <c r="BO303" s="124">
        <f t="shared" ref="BO303" si="4766">G303/G312</f>
        <v>7.3078355095071212E-2</v>
      </c>
      <c r="BP303" s="125">
        <f t="shared" ref="BP303" si="4767">H303/H312</f>
        <v>6.9329291848682056E-2</v>
      </c>
      <c r="BQ303" s="126">
        <f t="shared" ref="BQ303" si="4768">I303/I312</f>
        <v>7.5611955989343782E-2</v>
      </c>
      <c r="BR303" s="123">
        <f t="shared" ref="BR303" si="4769">J303/J312</f>
        <v>9.0269047020367116E-2</v>
      </c>
      <c r="BS303" s="124">
        <f t="shared" ref="BS303" si="4770">K303/K312</f>
        <v>4.4209302325581394E-2</v>
      </c>
      <c r="BT303" s="125">
        <f t="shared" ref="BT303" si="4771">L303/L312</f>
        <v>0.10458954919703269</v>
      </c>
      <c r="BU303" s="123">
        <f t="shared" ref="BU303" si="4772">M303/M312</f>
        <v>4.5931426321266844E-2</v>
      </c>
      <c r="BV303" s="127">
        <f t="shared" ref="BV303" si="4773">N303/N312</f>
        <v>7.48067380076292E-2</v>
      </c>
      <c r="BW303" s="128">
        <f t="shared" ref="BW303" si="4774">O303/O312</f>
        <v>6.3841495159579015E-2</v>
      </c>
      <c r="BX303" s="123">
        <f t="shared" ref="BX303" si="4775">P303/P312</f>
        <v>5.4990341274951705E-2</v>
      </c>
      <c r="BY303" s="124">
        <f t="shared" ref="BY303" si="4776">Q303/Q312</f>
        <v>8.5118797860065057E-2</v>
      </c>
      <c r="BZ303" s="125">
        <f t="shared" ref="BZ303" si="4777">R303/R312</f>
        <v>5.6962310990747007E-2</v>
      </c>
      <c r="CA303" s="126">
        <f t="shared" ref="CA303" si="4778">S303/S312</f>
        <v>8.4858170195765067E-2</v>
      </c>
      <c r="CB303" s="123">
        <f t="shared" ref="CB303" si="4779">T303/T312</f>
        <v>7.9715061058344638E-2</v>
      </c>
      <c r="CC303" s="124">
        <f t="shared" ref="CC303" si="4780">U303/U312</f>
        <v>6.4995277753928063E-2</v>
      </c>
      <c r="CD303" s="125">
        <f t="shared" ref="CD303" si="4781">V303/V312</f>
        <v>9.5023643323575768E-2</v>
      </c>
      <c r="CE303" s="126">
        <f t="shared" ref="CE303" si="4782">W303/W312</f>
        <v>5.5444555444555448E-2</v>
      </c>
      <c r="CF303" s="123">
        <f t="shared" ref="CF303" si="4783">X303/X312</f>
        <v>6.945487937223474E-2</v>
      </c>
      <c r="CG303" s="124">
        <f t="shared" ref="CG303" si="4784">Y303/Y312</f>
        <v>8.0043540251736225E-2</v>
      </c>
      <c r="CH303" s="125">
        <f t="shared" ref="CH303" si="4785">Z303/Z312</f>
        <v>7.0114173910889865E-2</v>
      </c>
      <c r="CI303" s="123">
        <f t="shared" ref="CI303" si="4786">AA303/AA312</f>
        <v>7.2093678760576221E-2</v>
      </c>
      <c r="CJ303" s="129">
        <f t="shared" ref="CJ303" si="4787">AB303/AB312</f>
        <v>7.231437241470054E-2</v>
      </c>
      <c r="CK303" s="130">
        <f t="shared" ref="CK303" si="4788">AC303/AC312</f>
        <v>7.091215498445741E-2</v>
      </c>
    </row>
    <row r="304" spans="1:89" x14ac:dyDescent="0.25">
      <c r="A304" s="139" t="s">
        <v>32</v>
      </c>
      <c r="B304" s="194">
        <v>2170</v>
      </c>
      <c r="C304" s="188">
        <v>1715.4</v>
      </c>
      <c r="D304" s="189">
        <v>587</v>
      </c>
      <c r="E304" s="190">
        <v>856.2</v>
      </c>
      <c r="F304" s="187">
        <v>954</v>
      </c>
      <c r="G304" s="191">
        <v>1267.4000000000001</v>
      </c>
      <c r="H304" s="189">
        <v>2328</v>
      </c>
      <c r="I304" s="190">
        <v>2680.7</v>
      </c>
      <c r="J304" s="187">
        <v>356</v>
      </c>
      <c r="K304" s="188">
        <v>162</v>
      </c>
      <c r="L304" s="189">
        <v>1138</v>
      </c>
      <c r="M304" s="187">
        <v>562.1</v>
      </c>
      <c r="N304" s="192">
        <v>2124</v>
      </c>
      <c r="O304" s="195">
        <v>1942.4</v>
      </c>
      <c r="P304" s="187">
        <v>611</v>
      </c>
      <c r="Q304" s="188">
        <v>1369.3</v>
      </c>
      <c r="R304" s="189">
        <v>1035</v>
      </c>
      <c r="S304" s="190">
        <v>1999.4</v>
      </c>
      <c r="T304" s="187">
        <v>219</v>
      </c>
      <c r="U304" s="191">
        <v>261</v>
      </c>
      <c r="V304" s="189">
        <v>1882</v>
      </c>
      <c r="W304" s="196">
        <v>1246.3</v>
      </c>
      <c r="X304" s="187">
        <v>674</v>
      </c>
      <c r="Y304" s="191">
        <v>528.1</v>
      </c>
      <c r="Z304" s="189">
        <v>2649</v>
      </c>
      <c r="AA304" s="187">
        <v>2957.7</v>
      </c>
      <c r="AB304" s="162">
        <f t="shared" si="4347"/>
        <v>16727</v>
      </c>
      <c r="AC304" s="165">
        <f t="shared" si="4378"/>
        <v>17548</v>
      </c>
      <c r="BI304" s="139" t="s">
        <v>32</v>
      </c>
      <c r="BJ304" s="123">
        <f>B304/B312</f>
        <v>8.4429227297486573E-2</v>
      </c>
      <c r="BK304" s="124">
        <f t="shared" ref="BK304" si="4789">C304/C312</f>
        <v>7.3114906421955797E-2</v>
      </c>
      <c r="BL304" s="125">
        <f t="shared" ref="BL304" si="4790">D304/D312</f>
        <v>5.5184732537369559E-2</v>
      </c>
      <c r="BM304" s="126">
        <f t="shared" ref="BM304" si="4791">E304/E312</f>
        <v>8.6116028323141303E-2</v>
      </c>
      <c r="BN304" s="123">
        <f t="shared" ref="BN304" si="4792">F304/F312</f>
        <v>5.7497589199614271E-2</v>
      </c>
      <c r="BO304" s="124">
        <f t="shared" ref="BO304" si="4793">G304/G312</f>
        <v>8.1359370386062238E-2</v>
      </c>
      <c r="BP304" s="125">
        <f t="shared" ref="BP304" si="4794">H304/H312</f>
        <v>6.9180707854149953E-2</v>
      </c>
      <c r="BQ304" s="126">
        <f t="shared" ref="BQ304" si="4795">I304/I312</f>
        <v>8.0062001983107756E-2</v>
      </c>
      <c r="BR304" s="123">
        <f t="shared" ref="BR304" si="4796">J304/J312</f>
        <v>8.9514709580085491E-2</v>
      </c>
      <c r="BS304" s="124">
        <f t="shared" ref="BS304" si="4797">K304/K312</f>
        <v>3.7674418604651164E-2</v>
      </c>
      <c r="BT304" s="125">
        <f t="shared" ref="BT304" si="4798">L304/L312</f>
        <v>9.2769218227765543E-2</v>
      </c>
      <c r="BU304" s="123">
        <f t="shared" ref="BU304" si="4799">M304/M312</f>
        <v>3.9525497145107301E-2</v>
      </c>
      <c r="BV304" s="127">
        <f t="shared" ref="BV304" si="4800">N304/N312</f>
        <v>7.1701043108395507E-2</v>
      </c>
      <c r="BW304" s="128">
        <f t="shared" ref="BW304" si="4801">O304/O312</f>
        <v>6.4002952360240672E-2</v>
      </c>
      <c r="BX304" s="123">
        <f t="shared" ref="BX304" si="4802">P304/P312</f>
        <v>3.9343206696716031E-2</v>
      </c>
      <c r="BY304" s="124">
        <f t="shared" ref="BY304" si="4803">Q304/Q312</f>
        <v>8.9773680897933514E-2</v>
      </c>
      <c r="BZ304" s="125">
        <f t="shared" ref="BZ304" si="4804">R304/R312</f>
        <v>4.6716316858496955E-2</v>
      </c>
      <c r="CA304" s="126">
        <f t="shared" ref="CA304" si="4805">S304/S312</f>
        <v>8.8755715363785667E-2</v>
      </c>
      <c r="CB304" s="123">
        <f t="shared" ref="CB304" si="4806">T304/T312</f>
        <v>7.4287652645861596E-2</v>
      </c>
      <c r="CC304" s="124">
        <f t="shared" ref="CC304" si="4807">U304/U312</f>
        <v>7.4697346956297775E-2</v>
      </c>
      <c r="CD304" s="125">
        <f t="shared" ref="CD304" si="4808">V304/V312</f>
        <v>0.10594460707047962</v>
      </c>
      <c r="CE304" s="126">
        <f t="shared" ref="CE304" si="4809">W304/W312</f>
        <v>5.4607673028725663E-2</v>
      </c>
      <c r="CF304" s="123">
        <f t="shared" ref="CF304" si="4810">X304/X312</f>
        <v>5.6265130645295931E-2</v>
      </c>
      <c r="CG304" s="124">
        <f t="shared" ref="CG304" si="4811">Y304/Y312</f>
        <v>8.0963404725037158E-2</v>
      </c>
      <c r="CH304" s="125">
        <f t="shared" ref="CH304" si="4812">Z304/Z312</f>
        <v>6.5606657255368156E-2</v>
      </c>
      <c r="CI304" s="123">
        <f t="shared" ref="CI304" si="4813">AA304/AA312</f>
        <v>7.3129663787007429E-2</v>
      </c>
      <c r="CJ304" s="129">
        <f t="shared" ref="CJ304" si="4814">AB304/AB312</f>
        <v>6.8778217284397328E-2</v>
      </c>
      <c r="CK304" s="130">
        <f t="shared" ref="CK304" si="4815">AC304/AC312</f>
        <v>7.2393187251571275E-2</v>
      </c>
    </row>
    <row r="305" spans="1:89" x14ac:dyDescent="0.25">
      <c r="A305" s="131" t="s">
        <v>33</v>
      </c>
      <c r="B305" s="197">
        <v>1773</v>
      </c>
      <c r="C305" s="181">
        <v>1369.4</v>
      </c>
      <c r="D305" s="182">
        <v>455</v>
      </c>
      <c r="E305" s="183">
        <v>725.2</v>
      </c>
      <c r="F305" s="180">
        <v>791</v>
      </c>
      <c r="G305" s="184">
        <v>1076.3</v>
      </c>
      <c r="H305" s="182">
        <v>1887</v>
      </c>
      <c r="I305" s="183">
        <v>2275.6</v>
      </c>
      <c r="J305" s="180">
        <v>312</v>
      </c>
      <c r="K305" s="181">
        <v>112</v>
      </c>
      <c r="L305" s="182">
        <v>975</v>
      </c>
      <c r="M305" s="180">
        <v>485.1</v>
      </c>
      <c r="N305" s="185">
        <v>1869</v>
      </c>
      <c r="O305" s="198">
        <v>1695.5</v>
      </c>
      <c r="P305" s="180">
        <v>471</v>
      </c>
      <c r="Q305" s="181">
        <v>1342.3</v>
      </c>
      <c r="R305" s="182">
        <v>931</v>
      </c>
      <c r="S305" s="183">
        <v>1857.4</v>
      </c>
      <c r="T305" s="180">
        <v>115</v>
      </c>
      <c r="U305" s="184">
        <v>265.10000000000002</v>
      </c>
      <c r="V305" s="182">
        <v>1567</v>
      </c>
      <c r="W305" s="199">
        <v>956.3</v>
      </c>
      <c r="X305" s="180">
        <v>569</v>
      </c>
      <c r="Y305" s="184">
        <v>408.1</v>
      </c>
      <c r="Z305" s="182">
        <v>2471</v>
      </c>
      <c r="AA305" s="180">
        <v>2585.6999999999998</v>
      </c>
      <c r="AB305" s="162">
        <f t="shared" si="4347"/>
        <v>14186</v>
      </c>
      <c r="AC305" s="165">
        <f t="shared" si="4378"/>
        <v>15154</v>
      </c>
      <c r="BI305" s="131" t="s">
        <v>33</v>
      </c>
      <c r="BJ305" s="123">
        <f>B305/B312</f>
        <v>6.8982958524628435E-2</v>
      </c>
      <c r="BK305" s="124">
        <f t="shared" ref="BK305" si="4816">C305/C312</f>
        <v>5.8367466978096229E-2</v>
      </c>
      <c r="BL305" s="125">
        <f t="shared" ref="BL305" si="4817">D305/D312</f>
        <v>4.277521857666635E-2</v>
      </c>
      <c r="BM305" s="126">
        <f t="shared" ref="BM305" si="4818">E305/E312</f>
        <v>7.2940135178628906E-2</v>
      </c>
      <c r="BN305" s="123">
        <f t="shared" ref="BN305" si="4819">F305/F312</f>
        <v>4.7673577627772419E-2</v>
      </c>
      <c r="BO305" s="124">
        <f t="shared" ref="BO305" si="4820">G305/G312</f>
        <v>6.9091912850338305E-2</v>
      </c>
      <c r="BP305" s="125">
        <f t="shared" ref="BP305" si="4821">H305/H312</f>
        <v>5.6075599536417935E-2</v>
      </c>
      <c r="BQ305" s="126">
        <f t="shared" ref="BQ305" si="4822">I305/I312</f>
        <v>6.7963252774558891E-2</v>
      </c>
      <c r="BR305" s="123">
        <f t="shared" ref="BR305" si="4823">J305/J312</f>
        <v>7.8451093789288412E-2</v>
      </c>
      <c r="BS305" s="124">
        <f t="shared" ref="BS305" si="4824">K305/K312</f>
        <v>2.6046511627906978E-2</v>
      </c>
      <c r="BT305" s="125">
        <f t="shared" ref="BT305" si="4825">L305/L312</f>
        <v>7.9481535827830768E-2</v>
      </c>
      <c r="BU305" s="123">
        <f t="shared" ref="BU305" si="4826">M305/M312</f>
        <v>3.4111045481393973E-2</v>
      </c>
      <c r="BV305" s="127">
        <f t="shared" ref="BV305" si="4827">N305/N312</f>
        <v>6.3092867028997732E-2</v>
      </c>
      <c r="BW305" s="128">
        <f t="shared" ref="BW305" si="4828">O305/O312</f>
        <v>5.5867486473840634E-2</v>
      </c>
      <c r="BX305" s="123">
        <f t="shared" ref="BX305" si="4829">P305/P312</f>
        <v>3.0328396651641984E-2</v>
      </c>
      <c r="BY305" s="124">
        <f t="shared" ref="BY305" si="4830">Q305/Q312</f>
        <v>8.8003514108884948E-2</v>
      </c>
      <c r="BZ305" s="125">
        <f t="shared" ref="BZ305" si="4831">R305/R312</f>
        <v>4.2022116903633493E-2</v>
      </c>
      <c r="CA305" s="126">
        <f t="shared" ref="CA305" si="4832">S305/S312</f>
        <v>8.2452168508900428E-2</v>
      </c>
      <c r="CB305" s="123">
        <f t="shared" ref="CB305" si="4833">T305/T312</f>
        <v>3.9009497964721848E-2</v>
      </c>
      <c r="CC305" s="124">
        <f t="shared" ref="CC305" si="4834">U305/U312</f>
        <v>7.5870753555994402E-2</v>
      </c>
      <c r="CD305" s="125">
        <f t="shared" ref="CD305" si="4835">V305/V312</f>
        <v>8.8212114388651203E-2</v>
      </c>
      <c r="CE305" s="126">
        <f t="shared" ref="CE305" si="4836">W305/W312</f>
        <v>4.1901081374765586E-2</v>
      </c>
      <c r="CF305" s="123">
        <f t="shared" ref="CF305" si="4837">X305/X312</f>
        <v>4.7499791301444196E-2</v>
      </c>
      <c r="CG305" s="124">
        <f t="shared" ref="CG305" si="4838">Y305/Y312</f>
        <v>6.2566115259018493E-2</v>
      </c>
      <c r="CH305" s="125">
        <f t="shared" ref="CH305" si="4839">Z305/Z312</f>
        <v>6.1198206899967807E-2</v>
      </c>
      <c r="CI305" s="123">
        <f t="shared" ref="CI305" si="4840">AA305/AA312</f>
        <v>6.3931896965231466E-2</v>
      </c>
      <c r="CJ305" s="129">
        <f t="shared" ref="CJ305" si="4841">AB305/AB312</f>
        <v>5.8330112416838678E-2</v>
      </c>
      <c r="CK305" s="130">
        <f t="shared" ref="CK305" si="4842">AC305/AC312</f>
        <v>6.2516888512098884E-2</v>
      </c>
    </row>
    <row r="306" spans="1:89" x14ac:dyDescent="0.25">
      <c r="A306" s="139" t="s">
        <v>34</v>
      </c>
      <c r="B306" s="194">
        <v>644</v>
      </c>
      <c r="C306" s="188">
        <v>1314.1</v>
      </c>
      <c r="D306" s="189">
        <v>209</v>
      </c>
      <c r="E306" s="190">
        <v>711.5</v>
      </c>
      <c r="F306" s="187">
        <v>319</v>
      </c>
      <c r="G306" s="191">
        <v>1040</v>
      </c>
      <c r="H306" s="189">
        <v>1076</v>
      </c>
      <c r="I306" s="190">
        <v>1786.6</v>
      </c>
      <c r="J306" s="187">
        <v>289</v>
      </c>
      <c r="K306" s="188">
        <v>120.1</v>
      </c>
      <c r="L306" s="189">
        <v>889</v>
      </c>
      <c r="M306" s="187">
        <v>380.3</v>
      </c>
      <c r="N306" s="192">
        <v>1758</v>
      </c>
      <c r="O306" s="195">
        <v>1432.9</v>
      </c>
      <c r="P306" s="187">
        <v>392</v>
      </c>
      <c r="Q306" s="188">
        <v>1158.8</v>
      </c>
      <c r="R306" s="189">
        <v>804</v>
      </c>
      <c r="S306" s="190">
        <v>1415.1</v>
      </c>
      <c r="T306" s="187">
        <v>119</v>
      </c>
      <c r="U306" s="191">
        <v>173.1</v>
      </c>
      <c r="V306" s="189">
        <v>1687</v>
      </c>
      <c r="W306" s="196">
        <v>753.6</v>
      </c>
      <c r="X306" s="187">
        <v>374</v>
      </c>
      <c r="Y306" s="191">
        <v>351.3</v>
      </c>
      <c r="Z306" s="189">
        <v>1842</v>
      </c>
      <c r="AA306" s="187">
        <v>1895.6</v>
      </c>
      <c r="AB306" s="162">
        <f t="shared" si="4347"/>
        <v>10402</v>
      </c>
      <c r="AC306" s="165">
        <f t="shared" si="4378"/>
        <v>12533</v>
      </c>
      <c r="BI306" s="139" t="s">
        <v>34</v>
      </c>
      <c r="BJ306" s="123">
        <f>B306/B312</f>
        <v>2.5056415843125047E-2</v>
      </c>
      <c r="BK306" s="124">
        <f t="shared" ref="BK306" si="4843">C306/C312</f>
        <v>5.6010434026519819E-2</v>
      </c>
      <c r="BL306" s="125">
        <f t="shared" ref="BL306" si="4844">D306/D312</f>
        <v>1.9648397104446741E-2</v>
      </c>
      <c r="BM306" s="126">
        <f t="shared" ref="BM306" si="4845">E306/E312</f>
        <v>7.1562198261989063E-2</v>
      </c>
      <c r="BN306" s="123">
        <f t="shared" ref="BN306" si="4846">F306/F312</f>
        <v>1.9226133076181293E-2</v>
      </c>
      <c r="BO306" s="124">
        <f t="shared" ref="BO306" si="4847">G306/G312</f>
        <v>6.6761673663803631E-2</v>
      </c>
      <c r="BP306" s="125">
        <f t="shared" ref="BP306" si="4848">H306/H312</f>
        <v>3.197527562330986E-2</v>
      </c>
      <c r="BQ306" s="126">
        <f t="shared" ref="BQ306" si="4849">I306/I312</f>
        <v>5.3358739412474467E-2</v>
      </c>
      <c r="BR306" s="123">
        <f t="shared" ref="BR306" si="4850">J306/J312</f>
        <v>7.2667840080462662E-2</v>
      </c>
      <c r="BS306" s="124">
        <f t="shared" ref="BS306" si="4851">K306/K312</f>
        <v>2.7930232558139534E-2</v>
      </c>
      <c r="BT306" s="125">
        <f t="shared" ref="BT306" si="4852">L306/L312</f>
        <v>7.2470856770196462E-2</v>
      </c>
      <c r="BU306" s="123">
        <f t="shared" ref="BU306" si="4853">M306/M312</f>
        <v>2.6741765814417912E-2</v>
      </c>
      <c r="BV306" s="127">
        <f t="shared" ref="BV306" si="4854">N306/N312</f>
        <v>5.9345778617965771E-2</v>
      </c>
      <c r="BW306" s="128">
        <f t="shared" ref="BW306" si="4855">O306/O312</f>
        <v>4.7214698536341047E-2</v>
      </c>
      <c r="BX306" s="123">
        <f t="shared" ref="BX306" si="4856">P306/P312</f>
        <v>2.5241468126207339E-2</v>
      </c>
      <c r="BY306" s="124">
        <f t="shared" ref="BY306" si="4857">Q306/Q312</f>
        <v>7.597293611664746E-2</v>
      </c>
      <c r="BZ306" s="125">
        <f t="shared" ref="BZ306" si="4858">R306/R312</f>
        <v>3.6289776574136762E-2</v>
      </c>
      <c r="CA306" s="126">
        <f t="shared" ref="CA306" si="4859">S306/S312</f>
        <v>6.2817951791183893E-2</v>
      </c>
      <c r="CB306" s="123">
        <f t="shared" ref="CB306" si="4860">T306/T312</f>
        <v>4.0366350067842602E-2</v>
      </c>
      <c r="CC306" s="124">
        <f t="shared" ref="CC306" si="4861">U306/U312</f>
        <v>4.9540654245728517E-2</v>
      </c>
      <c r="CD306" s="125">
        <f t="shared" ref="CD306" si="4862">V306/V312</f>
        <v>9.4967349696014405E-2</v>
      </c>
      <c r="CE306" s="126">
        <f t="shared" ref="CE306" si="4863">W306/W312</f>
        <v>3.3019611966980389E-2</v>
      </c>
      <c r="CF306" s="123">
        <f t="shared" ref="CF306" si="4864">X306/X312</f>
        <v>3.1221303948576674E-2</v>
      </c>
      <c r="CG306" s="124">
        <f t="shared" ref="CG306" si="4865">Y306/Y312</f>
        <v>5.3858064911769657E-2</v>
      </c>
      <c r="CH306" s="125">
        <f t="shared" ref="CH306" si="4866">Z306/Z312</f>
        <v>4.5620031205884537E-2</v>
      </c>
      <c r="CI306" s="123">
        <f t="shared" ref="CI306" si="4867">AA306/AA312</f>
        <v>4.6869050503651914E-2</v>
      </c>
      <c r="CJ306" s="129">
        <f t="shared" ref="CJ306" si="4868">AB306/AB312</f>
        <v>4.2771029843504574E-2</v>
      </c>
      <c r="CK306" s="130">
        <f t="shared" ref="CK306" si="4869">AC306/AC312</f>
        <v>5.1704115330746682E-2</v>
      </c>
    </row>
    <row r="307" spans="1:89" x14ac:dyDescent="0.25">
      <c r="A307" s="131" t="s">
        <v>35</v>
      </c>
      <c r="B307" s="197">
        <v>0</v>
      </c>
      <c r="C307" s="181">
        <v>640.5</v>
      </c>
      <c r="D307" s="182">
        <v>3</v>
      </c>
      <c r="E307" s="183">
        <v>426.7</v>
      </c>
      <c r="F307" s="180">
        <v>19</v>
      </c>
      <c r="G307" s="184">
        <v>655.29999999999995</v>
      </c>
      <c r="H307" s="182">
        <v>67</v>
      </c>
      <c r="I307" s="183">
        <v>983.7</v>
      </c>
      <c r="J307" s="180">
        <v>70</v>
      </c>
      <c r="K307" s="181">
        <v>53.1</v>
      </c>
      <c r="L307" s="182">
        <v>672</v>
      </c>
      <c r="M307" s="180">
        <v>81.2</v>
      </c>
      <c r="N307" s="185">
        <v>396</v>
      </c>
      <c r="O307" s="198">
        <v>293.5</v>
      </c>
      <c r="P307" s="180">
        <v>98</v>
      </c>
      <c r="Q307" s="181">
        <v>195.3</v>
      </c>
      <c r="R307" s="182">
        <v>111</v>
      </c>
      <c r="S307" s="183">
        <v>183.4</v>
      </c>
      <c r="T307" s="180">
        <v>25</v>
      </c>
      <c r="U307" s="184">
        <v>6</v>
      </c>
      <c r="V307" s="182">
        <v>385</v>
      </c>
      <c r="W307" s="199">
        <v>24.1</v>
      </c>
      <c r="X307" s="180">
        <v>35</v>
      </c>
      <c r="Y307" s="184">
        <v>23</v>
      </c>
      <c r="Z307" s="182">
        <v>59</v>
      </c>
      <c r="AA307" s="180">
        <v>149.19999999999999</v>
      </c>
      <c r="AB307" s="162">
        <f t="shared" si="4347"/>
        <v>1940</v>
      </c>
      <c r="AC307" s="165">
        <f t="shared" si="4378"/>
        <v>3714.9999999999995</v>
      </c>
      <c r="BI307" s="131" t="s">
        <v>35</v>
      </c>
      <c r="BJ307" s="123">
        <f>B307/B312</f>
        <v>0</v>
      </c>
      <c r="BK307" s="124">
        <f t="shared" ref="BK307" si="4870">C307/C312</f>
        <v>2.7299812034081081E-2</v>
      </c>
      <c r="BL307" s="125">
        <f t="shared" ref="BL307" si="4871">D307/D312</f>
        <v>2.8203440819780012E-4</v>
      </c>
      <c r="BM307" s="126">
        <f t="shared" ref="BM307" si="4872">E307/E312</f>
        <v>4.2917203089797233E-2</v>
      </c>
      <c r="BN307" s="123">
        <f t="shared" ref="BN307" si="4873">F307/F312</f>
        <v>1.1451301832208294E-3</v>
      </c>
      <c r="BO307" s="124">
        <f t="shared" ref="BO307" si="4874">G307/G312</f>
        <v>4.2066273799894728E-2</v>
      </c>
      <c r="BP307" s="125">
        <f t="shared" ref="BP307" si="4875">H307/H312</f>
        <v>1.9910255267302605E-3</v>
      </c>
      <c r="BQ307" s="126">
        <f t="shared" ref="BQ307" si="4876">I307/I312</f>
        <v>2.9379263382990677E-2</v>
      </c>
      <c r="BR307" s="123">
        <f t="shared" ref="BR307" si="4877">J307/J312</f>
        <v>1.7601206939904451E-2</v>
      </c>
      <c r="BS307" s="124">
        <f t="shared" ref="BS307" si="4878">K307/K312</f>
        <v>1.2348837209302325E-2</v>
      </c>
      <c r="BT307" s="125">
        <f t="shared" ref="BT307" si="4879">L307/L312</f>
        <v>5.4781120078258742E-2</v>
      </c>
      <c r="BU307" s="123">
        <f t="shared" ref="BU307" si="4880">M307/M312</f>
        <v>5.7097853908249655E-3</v>
      </c>
      <c r="BV307" s="127">
        <f t="shared" ref="BV307" si="4881">N307/N312</f>
        <v>1.3367991088005942E-2</v>
      </c>
      <c r="BW307" s="128">
        <f t="shared" ref="BW307" si="4882">O307/O312</f>
        <v>9.6709568151413898E-3</v>
      </c>
      <c r="BX307" s="123">
        <f t="shared" ref="BX307" si="4883">P307/P312</f>
        <v>6.3103670315518348E-3</v>
      </c>
      <c r="BY307" s="124">
        <f t="shared" ref="BY307" si="4884">Q307/Q312</f>
        <v>1.2804206440784647E-2</v>
      </c>
      <c r="BZ307" s="125">
        <f t="shared" ref="BZ307" si="4885">R307/R312</f>
        <v>5.0101557210561953E-3</v>
      </c>
      <c r="CA307" s="126">
        <f t="shared" ref="CA307" si="4886">S307/S312</f>
        <v>8.1413415013095389E-3</v>
      </c>
      <c r="CB307" s="123">
        <f t="shared" ref="CB307" si="4887">T307/T312</f>
        <v>8.4803256445047485E-3</v>
      </c>
      <c r="CC307" s="124">
        <f t="shared" ref="CC307" si="4888">U307/U312</f>
        <v>1.7171803897999488E-3</v>
      </c>
      <c r="CD307" s="125">
        <f t="shared" ref="CD307" si="4889">V307/V312</f>
        <v>2.1673046611123622E-2</v>
      </c>
      <c r="CE307" s="126">
        <f t="shared" ref="CE307" si="4890">W307/W312</f>
        <v>1.0559615822773719E-3</v>
      </c>
      <c r="CF307" s="123">
        <f t="shared" ref="CF307" si="4891">X307/X312</f>
        <v>2.9217797812839136E-3</v>
      </c>
      <c r="CG307" s="124">
        <f t="shared" ref="CG307" si="4892">Y307/Y312</f>
        <v>3.526147147653578E-3</v>
      </c>
      <c r="CH307" s="125">
        <f t="shared" ref="CH307" si="4893">Z307/Z312</f>
        <v>1.4612279267900042E-3</v>
      </c>
      <c r="CI307" s="123">
        <f t="shared" ref="CI307" si="4894">AA307/AA312</f>
        <v>3.6889968005617566E-3</v>
      </c>
      <c r="CJ307" s="129">
        <f t="shared" ref="CJ307" si="4895">AB307/AB312</f>
        <v>7.9769080846374615E-3</v>
      </c>
      <c r="CK307" s="130">
        <f t="shared" ref="CK307" si="4896">AC307/AC312</f>
        <v>1.5326002429883022E-2</v>
      </c>
    </row>
    <row r="308" spans="1:89" x14ac:dyDescent="0.25">
      <c r="A308" s="139" t="s">
        <v>36</v>
      </c>
      <c r="B308" s="194"/>
      <c r="C308" s="188"/>
      <c r="D308" s="189"/>
      <c r="E308" s="190"/>
      <c r="F308" s="187"/>
      <c r="G308" s="191"/>
      <c r="H308" s="189"/>
      <c r="I308" s="190"/>
      <c r="J308" s="187"/>
      <c r="K308" s="191"/>
      <c r="L308" s="189"/>
      <c r="M308" s="187"/>
      <c r="N308" s="192"/>
      <c r="O308" s="195"/>
      <c r="P308" s="187"/>
      <c r="Q308" s="191"/>
      <c r="R308" s="189"/>
      <c r="S308" s="190"/>
      <c r="T308" s="187"/>
      <c r="U308" s="191"/>
      <c r="V308" s="189"/>
      <c r="W308" s="190"/>
      <c r="X308" s="187"/>
      <c r="Y308" s="191"/>
      <c r="Z308" s="189"/>
      <c r="AA308" s="187"/>
      <c r="AB308" s="162">
        <f t="shared" si="4347"/>
        <v>0</v>
      </c>
      <c r="AC308" s="165">
        <f t="shared" si="4378"/>
        <v>0</v>
      </c>
      <c r="BI308" s="139" t="s">
        <v>36</v>
      </c>
      <c r="BJ308" s="123">
        <f>B308/B312</f>
        <v>0</v>
      </c>
      <c r="BK308" s="124">
        <f t="shared" ref="BK308" si="4897">C308/C312</f>
        <v>0</v>
      </c>
      <c r="BL308" s="125">
        <f t="shared" ref="BL308" si="4898">D308/D312</f>
        <v>0</v>
      </c>
      <c r="BM308" s="126">
        <f t="shared" ref="BM308" si="4899">E308/E312</f>
        <v>0</v>
      </c>
      <c r="BN308" s="123">
        <f t="shared" ref="BN308" si="4900">F308/F312</f>
        <v>0</v>
      </c>
      <c r="BO308" s="124">
        <f t="shared" ref="BO308" si="4901">G308/G312</f>
        <v>0</v>
      </c>
      <c r="BP308" s="125">
        <f t="shared" ref="BP308" si="4902">H308/H312</f>
        <v>0</v>
      </c>
      <c r="BQ308" s="126">
        <f t="shared" ref="BQ308" si="4903">I308/I312</f>
        <v>0</v>
      </c>
      <c r="BR308" s="123">
        <f t="shared" ref="BR308" si="4904">J308/J312</f>
        <v>0</v>
      </c>
      <c r="BS308" s="124">
        <f t="shared" ref="BS308" si="4905">K308/K312</f>
        <v>0</v>
      </c>
      <c r="BT308" s="125">
        <f t="shared" ref="BT308" si="4906">L308/L312</f>
        <v>0</v>
      </c>
      <c r="BU308" s="123">
        <f t="shared" ref="BU308" si="4907">M308/M312</f>
        <v>0</v>
      </c>
      <c r="BV308" s="127">
        <f t="shared" ref="BV308" si="4908">N308/N312</f>
        <v>0</v>
      </c>
      <c r="BW308" s="128">
        <f t="shared" ref="BW308" si="4909">O308/O312</f>
        <v>0</v>
      </c>
      <c r="BX308" s="123">
        <f t="shared" ref="BX308" si="4910">P308/P312</f>
        <v>0</v>
      </c>
      <c r="BY308" s="124">
        <f t="shared" ref="BY308" si="4911">Q308/Q312</f>
        <v>0</v>
      </c>
      <c r="BZ308" s="125">
        <f t="shared" ref="BZ308" si="4912">R308/R312</f>
        <v>0</v>
      </c>
      <c r="CA308" s="126">
        <f t="shared" ref="CA308" si="4913">S308/S312</f>
        <v>0</v>
      </c>
      <c r="CB308" s="123">
        <f t="shared" ref="CB308" si="4914">T308/T312</f>
        <v>0</v>
      </c>
      <c r="CC308" s="124">
        <f t="shared" ref="CC308" si="4915">U308/U312</f>
        <v>0</v>
      </c>
      <c r="CD308" s="125">
        <f t="shared" ref="CD308" si="4916">V308/V312</f>
        <v>0</v>
      </c>
      <c r="CE308" s="126">
        <f t="shared" ref="CE308" si="4917">W308/W312</f>
        <v>0</v>
      </c>
      <c r="CF308" s="123">
        <f t="shared" ref="CF308" si="4918">X308/X312</f>
        <v>0</v>
      </c>
      <c r="CG308" s="124">
        <f t="shared" ref="CG308" si="4919">Y308/Y312</f>
        <v>0</v>
      </c>
      <c r="CH308" s="125">
        <f t="shared" ref="CH308" si="4920">Z308/Z312</f>
        <v>0</v>
      </c>
      <c r="CI308" s="123">
        <f t="shared" ref="CI308" si="4921">AA308/AA312</f>
        <v>0</v>
      </c>
      <c r="CJ308" s="129">
        <f t="shared" ref="CJ308" si="4922">AB308/AB312</f>
        <v>0</v>
      </c>
      <c r="CK308" s="130">
        <f t="shared" ref="CK308" si="4923">AC308/AC312</f>
        <v>0</v>
      </c>
    </row>
    <row r="309" spans="1:89" x14ac:dyDescent="0.25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2">
        <f t="shared" si="4347"/>
        <v>0</v>
      </c>
      <c r="AC309" s="165">
        <f t="shared" si="4378"/>
        <v>0</v>
      </c>
      <c r="BI309" s="131" t="s">
        <v>37</v>
      </c>
      <c r="BJ309" s="123">
        <f>B309/B312</f>
        <v>0</v>
      </c>
      <c r="BK309" s="124">
        <f t="shared" ref="BK309" si="4924">C309/C312</f>
        <v>0</v>
      </c>
      <c r="BL309" s="125">
        <f t="shared" ref="BL309" si="4925">D309/D312</f>
        <v>0</v>
      </c>
      <c r="BM309" s="126">
        <f t="shared" ref="BM309" si="4926">E309/E312</f>
        <v>0</v>
      </c>
      <c r="BN309" s="123">
        <f t="shared" ref="BN309" si="4927">F309/F312</f>
        <v>0</v>
      </c>
      <c r="BO309" s="124">
        <f t="shared" ref="BO309" si="4928">G309/G312</f>
        <v>0</v>
      </c>
      <c r="BP309" s="125">
        <f t="shared" ref="BP309" si="4929">H309/H312</f>
        <v>0</v>
      </c>
      <c r="BQ309" s="126">
        <f t="shared" ref="BQ309" si="4930">I309/I312</f>
        <v>0</v>
      </c>
      <c r="BR309" s="123">
        <f t="shared" ref="BR309" si="4931">J309/J312</f>
        <v>0</v>
      </c>
      <c r="BS309" s="124">
        <f t="shared" ref="BS309" si="4932">K309/K312</f>
        <v>0</v>
      </c>
      <c r="BT309" s="125">
        <f t="shared" ref="BT309" si="4933">L309/L312</f>
        <v>0</v>
      </c>
      <c r="BU309" s="123">
        <f t="shared" ref="BU309" si="4934">M309/M312</f>
        <v>0</v>
      </c>
      <c r="BV309" s="127">
        <f t="shared" ref="BV309" si="4935">N309/N312</f>
        <v>0</v>
      </c>
      <c r="BW309" s="128">
        <f t="shared" ref="BW309" si="4936">O309/O312</f>
        <v>0</v>
      </c>
      <c r="BX309" s="123">
        <f t="shared" ref="BX309" si="4937">P309/P312</f>
        <v>0</v>
      </c>
      <c r="BY309" s="124">
        <f t="shared" ref="BY309" si="4938">Q309/Q312</f>
        <v>0</v>
      </c>
      <c r="BZ309" s="125">
        <f t="shared" ref="BZ309" si="4939">R309/R312</f>
        <v>0</v>
      </c>
      <c r="CA309" s="126">
        <f t="shared" ref="CA309" si="4940">S309/S312</f>
        <v>0</v>
      </c>
      <c r="CB309" s="123">
        <f t="shared" ref="CB309" si="4941">T309/T312</f>
        <v>0</v>
      </c>
      <c r="CC309" s="124">
        <f t="shared" ref="CC309" si="4942">U309/U312</f>
        <v>0</v>
      </c>
      <c r="CD309" s="125">
        <f t="shared" ref="CD309" si="4943">V309/V312</f>
        <v>0</v>
      </c>
      <c r="CE309" s="126">
        <f t="shared" ref="CE309" si="4944">W309/W312</f>
        <v>0</v>
      </c>
      <c r="CF309" s="123">
        <f t="shared" ref="CF309" si="4945">X309/X312</f>
        <v>0</v>
      </c>
      <c r="CG309" s="124">
        <f t="shared" ref="CG309" si="4946">Y309/Y312</f>
        <v>0</v>
      </c>
      <c r="CH309" s="125">
        <f t="shared" ref="CH309" si="4947">Z309/Z312</f>
        <v>0</v>
      </c>
      <c r="CI309" s="123">
        <f t="shared" ref="CI309" si="4948">AA309/AA312</f>
        <v>0</v>
      </c>
      <c r="CJ309" s="129">
        <f t="shared" ref="CJ309" si="4949">AB309/AB312</f>
        <v>0</v>
      </c>
      <c r="CK309" s="130">
        <f t="shared" ref="CK309" si="4950">AC309/AC312</f>
        <v>0</v>
      </c>
    </row>
    <row r="310" spans="1:89" x14ac:dyDescent="0.25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2">
        <f t="shared" si="4347"/>
        <v>0</v>
      </c>
      <c r="AC310" s="165">
        <f t="shared" si="4378"/>
        <v>0</v>
      </c>
      <c r="BI310" s="139" t="s">
        <v>38</v>
      </c>
      <c r="BJ310" s="123">
        <f>B310/B312</f>
        <v>0</v>
      </c>
      <c r="BK310" s="124">
        <f t="shared" ref="BK310" si="4951">C310/C312</f>
        <v>0</v>
      </c>
      <c r="BL310" s="125">
        <f t="shared" ref="BL310" si="4952">D310/D312</f>
        <v>0</v>
      </c>
      <c r="BM310" s="126">
        <f t="shared" ref="BM310" si="4953">E310/E312</f>
        <v>0</v>
      </c>
      <c r="BN310" s="123">
        <f t="shared" ref="BN310" si="4954">F310/F312</f>
        <v>0</v>
      </c>
      <c r="BO310" s="124">
        <f t="shared" ref="BO310" si="4955">G310/G312</f>
        <v>0</v>
      </c>
      <c r="BP310" s="125">
        <f t="shared" ref="BP310" si="4956">H310/H312</f>
        <v>0</v>
      </c>
      <c r="BQ310" s="126">
        <f t="shared" ref="BQ310" si="4957">I310/I312</f>
        <v>0</v>
      </c>
      <c r="BR310" s="123">
        <f t="shared" ref="BR310" si="4958">J310/J312</f>
        <v>0</v>
      </c>
      <c r="BS310" s="124">
        <f t="shared" ref="BS310" si="4959">K310/K312</f>
        <v>0</v>
      </c>
      <c r="BT310" s="125">
        <f t="shared" ref="BT310" si="4960">L310/L312</f>
        <v>0</v>
      </c>
      <c r="BU310" s="123">
        <f t="shared" ref="BU310" si="4961">M310/M312</f>
        <v>0</v>
      </c>
      <c r="BV310" s="127">
        <f t="shared" ref="BV310" si="4962">N310/N312</f>
        <v>0</v>
      </c>
      <c r="BW310" s="128">
        <f t="shared" ref="BW310" si="4963">O310/O312</f>
        <v>0</v>
      </c>
      <c r="BX310" s="123">
        <f t="shared" ref="BX310" si="4964">P310/P312</f>
        <v>0</v>
      </c>
      <c r="BY310" s="124">
        <f t="shared" ref="BY310" si="4965">Q310/Q312</f>
        <v>0</v>
      </c>
      <c r="BZ310" s="125">
        <f t="shared" ref="BZ310" si="4966">R310/R312</f>
        <v>0</v>
      </c>
      <c r="CA310" s="126">
        <f t="shared" ref="CA310" si="4967">S310/S312</f>
        <v>0</v>
      </c>
      <c r="CB310" s="123">
        <f t="shared" ref="CB310" si="4968">T310/T312</f>
        <v>0</v>
      </c>
      <c r="CC310" s="124">
        <f t="shared" ref="CC310" si="4969">U310/U312</f>
        <v>0</v>
      </c>
      <c r="CD310" s="125">
        <f t="shared" ref="CD310" si="4970">V310/V312</f>
        <v>0</v>
      </c>
      <c r="CE310" s="126">
        <f t="shared" ref="CE310" si="4971">W310/W312</f>
        <v>0</v>
      </c>
      <c r="CF310" s="123">
        <f t="shared" ref="CF310" si="4972">X310/X312</f>
        <v>0</v>
      </c>
      <c r="CG310" s="124">
        <f t="shared" ref="CG310" si="4973">Y310/Y312</f>
        <v>0</v>
      </c>
      <c r="CH310" s="125">
        <f t="shared" ref="CH310" si="4974">Z310/Z312</f>
        <v>0</v>
      </c>
      <c r="CI310" s="123">
        <f t="shared" ref="CI310" si="4975">AA310/AA312</f>
        <v>0</v>
      </c>
      <c r="CJ310" s="129">
        <f t="shared" ref="CJ310" si="4976">AB310/AB312</f>
        <v>0</v>
      </c>
      <c r="CK310" s="130">
        <f t="shared" ref="CK310" si="4977">AC310/AC312</f>
        <v>0</v>
      </c>
    </row>
    <row r="311" spans="1:89" ht="13.8" thickBot="1" x14ac:dyDescent="0.3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2">
        <f t="shared" si="4347"/>
        <v>0</v>
      </c>
      <c r="AC311" s="165">
        <f t="shared" si="4378"/>
        <v>0</v>
      </c>
      <c r="BI311" s="131" t="s">
        <v>39</v>
      </c>
      <c r="BJ311" s="123">
        <f>B311/B312</f>
        <v>0</v>
      </c>
      <c r="BK311" s="124">
        <f t="shared" ref="BK311" si="4978">C311/C312</f>
        <v>0</v>
      </c>
      <c r="BL311" s="125">
        <f t="shared" ref="BL311" si="4979">D311/D312</f>
        <v>0</v>
      </c>
      <c r="BM311" s="126">
        <f t="shared" ref="BM311" si="4980">E311/E312</f>
        <v>0</v>
      </c>
      <c r="BN311" s="123">
        <f t="shared" ref="BN311" si="4981">F311/F312</f>
        <v>0</v>
      </c>
      <c r="BO311" s="124">
        <f t="shared" ref="BO311" si="4982">G311/G312</f>
        <v>0</v>
      </c>
      <c r="BP311" s="125">
        <f t="shared" ref="BP311" si="4983">H311/H312</f>
        <v>0</v>
      </c>
      <c r="BQ311" s="126">
        <f t="shared" ref="BQ311" si="4984">I311/I312</f>
        <v>0</v>
      </c>
      <c r="BR311" s="123">
        <f t="shared" ref="BR311" si="4985">J311/J312</f>
        <v>0</v>
      </c>
      <c r="BS311" s="124">
        <f t="shared" ref="BS311" si="4986">K311/K312</f>
        <v>0</v>
      </c>
      <c r="BT311" s="125">
        <f t="shared" ref="BT311" si="4987">L311/L312</f>
        <v>0</v>
      </c>
      <c r="BU311" s="123">
        <f t="shared" ref="BU311" si="4988">M311/M312</f>
        <v>0</v>
      </c>
      <c r="BV311" s="127">
        <f t="shared" ref="BV311" si="4989">N311/N312</f>
        <v>0</v>
      </c>
      <c r="BW311" s="128">
        <f t="shared" ref="BW311" si="4990">O311/O312</f>
        <v>0</v>
      </c>
      <c r="BX311" s="123">
        <f t="shared" ref="BX311" si="4991">P311/P312</f>
        <v>0</v>
      </c>
      <c r="BY311" s="124">
        <f t="shared" ref="BY311" si="4992">Q311/Q312</f>
        <v>0</v>
      </c>
      <c r="BZ311" s="125">
        <f t="shared" ref="BZ311" si="4993">R311/R312</f>
        <v>0</v>
      </c>
      <c r="CA311" s="126">
        <f t="shared" ref="CA311" si="4994">S311/S312</f>
        <v>0</v>
      </c>
      <c r="CB311" s="123">
        <f t="shared" ref="CB311" si="4995">T311/T312</f>
        <v>0</v>
      </c>
      <c r="CC311" s="124">
        <f t="shared" ref="CC311" si="4996">U311/U312</f>
        <v>0</v>
      </c>
      <c r="CD311" s="125">
        <f t="shared" ref="CD311" si="4997">V311/V312</f>
        <v>0</v>
      </c>
      <c r="CE311" s="126">
        <f t="shared" ref="CE311" si="4998">W311/W312</f>
        <v>0</v>
      </c>
      <c r="CF311" s="123">
        <f t="shared" ref="CF311" si="4999">X311/X312</f>
        <v>0</v>
      </c>
      <c r="CG311" s="124">
        <f t="shared" ref="CG311" si="5000">Y311/Y312</f>
        <v>0</v>
      </c>
      <c r="CH311" s="125">
        <f t="shared" ref="CH311" si="5001">Z311/Z312</f>
        <v>0</v>
      </c>
      <c r="CI311" s="123">
        <f t="shared" ref="CI311" si="5002">AA311/AA312</f>
        <v>0</v>
      </c>
      <c r="CJ311" s="129">
        <f t="shared" ref="CJ311" si="5003">AB311/AB312</f>
        <v>0</v>
      </c>
      <c r="CK311" s="130">
        <f t="shared" ref="CK311" si="5004">AC311/AC312</f>
        <v>0</v>
      </c>
    </row>
    <row r="312" spans="1:89" ht="14.4" thickTop="1" thickBot="1" x14ac:dyDescent="0.3">
      <c r="A312" s="251" t="s">
        <v>13</v>
      </c>
      <c r="B312" s="14">
        <f>SUM(B289:B311)</f>
        <v>25702</v>
      </c>
      <c r="C312" s="1">
        <f t="shared" ref="C312:AA312" si="5005">SUM(C289:C311)</f>
        <v>23461.699999999997</v>
      </c>
      <c r="D312" s="14">
        <f t="shared" si="5005"/>
        <v>10637</v>
      </c>
      <c r="E312" s="1">
        <f t="shared" si="5005"/>
        <v>9942.4</v>
      </c>
      <c r="F312" s="14">
        <f t="shared" si="5005"/>
        <v>16592</v>
      </c>
      <c r="G312" s="1">
        <f t="shared" si="5005"/>
        <v>15577.799999999997</v>
      </c>
      <c r="H312" s="14">
        <f t="shared" si="5005"/>
        <v>33651</v>
      </c>
      <c r="I312" s="1">
        <f t="shared" si="5005"/>
        <v>33482.799999999996</v>
      </c>
      <c r="J312" s="14">
        <f t="shared" si="5005"/>
        <v>3977</v>
      </c>
      <c r="K312" s="1">
        <f t="shared" si="5005"/>
        <v>4300</v>
      </c>
      <c r="L312" s="14">
        <f t="shared" si="5005"/>
        <v>12267</v>
      </c>
      <c r="M312" s="1">
        <f t="shared" si="5005"/>
        <v>14221.2</v>
      </c>
      <c r="N312" s="14">
        <f t="shared" si="5005"/>
        <v>29623</v>
      </c>
      <c r="O312" s="1">
        <f t="shared" si="5005"/>
        <v>30348.600000000002</v>
      </c>
      <c r="P312" s="14">
        <f t="shared" si="5005"/>
        <v>15530</v>
      </c>
      <c r="Q312" s="1">
        <f t="shared" si="5005"/>
        <v>15252.799999999996</v>
      </c>
      <c r="R312" s="14">
        <f t="shared" si="5005"/>
        <v>22155</v>
      </c>
      <c r="S312" s="1">
        <f t="shared" si="5005"/>
        <v>22527.000000000004</v>
      </c>
      <c r="T312" s="14">
        <f t="shared" si="5005"/>
        <v>2948</v>
      </c>
      <c r="U312" s="1">
        <f t="shared" si="5005"/>
        <v>3494.0999999999995</v>
      </c>
      <c r="V312" s="14">
        <f t="shared" si="5005"/>
        <v>17764</v>
      </c>
      <c r="W312" s="1">
        <f t="shared" si="5005"/>
        <v>22822.799999999999</v>
      </c>
      <c r="X312" s="14">
        <f t="shared" si="5005"/>
        <v>11979</v>
      </c>
      <c r="Y312" s="1">
        <f t="shared" si="5005"/>
        <v>6522.7000000000016</v>
      </c>
      <c r="Z312" s="14">
        <f t="shared" si="5005"/>
        <v>40377</v>
      </c>
      <c r="AA312" s="1">
        <f t="shared" si="5005"/>
        <v>40444.599999999991</v>
      </c>
      <c r="AB312" s="166">
        <f t="shared" ref="AB312:AC312" si="5006">SUM(AB288:AB311)</f>
        <v>243202</v>
      </c>
      <c r="AC312" s="167">
        <f t="shared" si="5006"/>
        <v>242398.5</v>
      </c>
      <c r="BI312" s="251" t="s">
        <v>13</v>
      </c>
      <c r="BJ312" s="147">
        <f>SUM(BJ288:BJ311)</f>
        <v>0.99999999999999989</v>
      </c>
      <c r="BK312" s="148">
        <f t="shared" ref="BK312:CK312" si="5007">SUM(BK288:BK311)</f>
        <v>1.0000000000000002</v>
      </c>
      <c r="BL312" s="147">
        <f t="shared" si="5007"/>
        <v>1</v>
      </c>
      <c r="BM312" s="148">
        <f t="shared" si="5007"/>
        <v>1</v>
      </c>
      <c r="BN312" s="147">
        <f t="shared" si="5007"/>
        <v>0.99999999999999989</v>
      </c>
      <c r="BO312" s="148">
        <f t="shared" si="5007"/>
        <v>1.0000000000000002</v>
      </c>
      <c r="BP312" s="147">
        <f t="shared" si="5007"/>
        <v>1.0000000000000002</v>
      </c>
      <c r="BQ312" s="148">
        <f t="shared" si="5007"/>
        <v>1.0000000000000002</v>
      </c>
      <c r="BR312" s="147">
        <f t="shared" si="5007"/>
        <v>0.99999999999999989</v>
      </c>
      <c r="BS312" s="148">
        <f t="shared" si="5007"/>
        <v>1</v>
      </c>
      <c r="BT312" s="147">
        <f t="shared" si="5007"/>
        <v>1</v>
      </c>
      <c r="BU312" s="148">
        <f t="shared" si="5007"/>
        <v>0.99999999999999989</v>
      </c>
      <c r="BV312" s="147">
        <f t="shared" si="5007"/>
        <v>0.99999999999999989</v>
      </c>
      <c r="BW312" s="148">
        <f t="shared" si="5007"/>
        <v>1</v>
      </c>
      <c r="BX312" s="147">
        <f t="shared" si="5007"/>
        <v>1</v>
      </c>
      <c r="BY312" s="148">
        <f t="shared" si="5007"/>
        <v>1.0000000000000002</v>
      </c>
      <c r="BZ312" s="147">
        <f t="shared" si="5007"/>
        <v>0.99999999999999989</v>
      </c>
      <c r="CA312" s="148">
        <f t="shared" si="5007"/>
        <v>0.99999999999999978</v>
      </c>
      <c r="CB312" s="147">
        <f t="shared" si="5007"/>
        <v>0.99999999999999989</v>
      </c>
      <c r="CC312" s="148">
        <f t="shared" si="5007"/>
        <v>1.0000000000000002</v>
      </c>
      <c r="CD312" s="147">
        <f t="shared" si="5007"/>
        <v>1</v>
      </c>
      <c r="CE312" s="148">
        <f t="shared" si="5007"/>
        <v>1</v>
      </c>
      <c r="CF312" s="147">
        <f t="shared" si="5007"/>
        <v>1</v>
      </c>
      <c r="CG312" s="148">
        <f t="shared" si="5007"/>
        <v>0.99999999999999967</v>
      </c>
      <c r="CH312" s="147">
        <f t="shared" si="5007"/>
        <v>1</v>
      </c>
      <c r="CI312" s="148">
        <f t="shared" si="5007"/>
        <v>1.0000000000000002</v>
      </c>
      <c r="CJ312" s="147">
        <f t="shared" si="5007"/>
        <v>1</v>
      </c>
      <c r="CK312" s="148">
        <f t="shared" si="5007"/>
        <v>1.0000000000000002</v>
      </c>
    </row>
    <row r="313" spans="1:89" ht="13.8" thickTop="1" x14ac:dyDescent="0.25">
      <c r="A313" s="178"/>
    </row>
    <row r="315" spans="1:89" x14ac:dyDescent="0.25">
      <c r="A315" s="294">
        <f>+A284+1</f>
        <v>45180</v>
      </c>
      <c r="B315" s="294"/>
      <c r="C315" s="294"/>
      <c r="D315" s="294"/>
      <c r="BI315" s="299">
        <f>+BI284+1</f>
        <v>45180</v>
      </c>
      <c r="BJ315" s="299"/>
      <c r="BK315" s="299"/>
      <c r="BL315" s="299"/>
    </row>
    <row r="316" spans="1:89" ht="13.8" thickBot="1" x14ac:dyDescent="0.3">
      <c r="AE316" t="s">
        <v>84</v>
      </c>
    </row>
    <row r="317" spans="1:89" ht="14.4" thickTop="1" thickBot="1" x14ac:dyDescent="0.3">
      <c r="A317" s="292" t="s">
        <v>0</v>
      </c>
      <c r="B317" s="290" t="s">
        <v>1</v>
      </c>
      <c r="C317" s="291"/>
      <c r="D317" s="290" t="s">
        <v>2</v>
      </c>
      <c r="E317" s="291"/>
      <c r="F317" s="290" t="s">
        <v>3</v>
      </c>
      <c r="G317" s="291"/>
      <c r="H317" s="290" t="s">
        <v>4</v>
      </c>
      <c r="I317" s="291"/>
      <c r="J317" s="290" t="s">
        <v>5</v>
      </c>
      <c r="K317" s="291"/>
      <c r="L317" s="290" t="s">
        <v>6</v>
      </c>
      <c r="M317" s="291"/>
      <c r="N317" s="290" t="s">
        <v>7</v>
      </c>
      <c r="O317" s="291"/>
      <c r="P317" s="290" t="s">
        <v>8</v>
      </c>
      <c r="Q317" s="291"/>
      <c r="R317" s="290" t="s">
        <v>9</v>
      </c>
      <c r="S317" s="291"/>
      <c r="T317" s="290" t="s">
        <v>10</v>
      </c>
      <c r="U317" s="291"/>
      <c r="V317" s="290" t="s">
        <v>11</v>
      </c>
      <c r="W317" s="291"/>
      <c r="X317" s="290" t="s">
        <v>12</v>
      </c>
      <c r="Y317" s="291"/>
      <c r="Z317" s="297" t="s">
        <v>40</v>
      </c>
      <c r="AA317" s="298"/>
      <c r="AB317" s="295" t="s">
        <v>41</v>
      </c>
      <c r="AC317" s="296"/>
      <c r="AE317" s="292" t="s">
        <v>0</v>
      </c>
      <c r="AF317" s="290" t="s">
        <v>1</v>
      </c>
      <c r="AG317" s="291"/>
      <c r="AH317" s="290" t="s">
        <v>2</v>
      </c>
      <c r="AI317" s="291"/>
      <c r="AJ317" s="290" t="s">
        <v>3</v>
      </c>
      <c r="AK317" s="291"/>
      <c r="AL317" s="290" t="s">
        <v>4</v>
      </c>
      <c r="AM317" s="291"/>
      <c r="AN317" s="290" t="s">
        <v>5</v>
      </c>
      <c r="AO317" s="291"/>
      <c r="AP317" s="290" t="s">
        <v>6</v>
      </c>
      <c r="AQ317" s="291"/>
      <c r="AR317" s="290" t="s">
        <v>7</v>
      </c>
      <c r="AS317" s="291"/>
      <c r="AT317" s="290" t="s">
        <v>8</v>
      </c>
      <c r="AU317" s="291"/>
      <c r="AV317" s="290" t="s">
        <v>9</v>
      </c>
      <c r="AW317" s="291"/>
      <c r="AX317" s="290" t="s">
        <v>10</v>
      </c>
      <c r="AY317" s="291"/>
      <c r="AZ317" s="290" t="s">
        <v>11</v>
      </c>
      <c r="BA317" s="291"/>
      <c r="BB317" s="290" t="s">
        <v>12</v>
      </c>
      <c r="BC317" s="291"/>
      <c r="BD317" s="297" t="s">
        <v>40</v>
      </c>
      <c r="BE317" s="298"/>
      <c r="BF317" s="295" t="s">
        <v>41</v>
      </c>
      <c r="BG317" s="296"/>
      <c r="BI317" s="292" t="s">
        <v>0</v>
      </c>
      <c r="BJ317" s="290" t="s">
        <v>1</v>
      </c>
      <c r="BK317" s="291"/>
      <c r="BL317" s="290" t="s">
        <v>2</v>
      </c>
      <c r="BM317" s="291"/>
      <c r="BN317" s="290" t="s">
        <v>3</v>
      </c>
      <c r="BO317" s="291"/>
      <c r="BP317" s="290" t="s">
        <v>4</v>
      </c>
      <c r="BQ317" s="291"/>
      <c r="BR317" s="290" t="s">
        <v>5</v>
      </c>
      <c r="BS317" s="291"/>
      <c r="BT317" s="290" t="s">
        <v>6</v>
      </c>
      <c r="BU317" s="291"/>
      <c r="BV317" s="290" t="s">
        <v>7</v>
      </c>
      <c r="BW317" s="291"/>
      <c r="BX317" s="290" t="s">
        <v>8</v>
      </c>
      <c r="BY317" s="291"/>
      <c r="BZ317" s="290" t="s">
        <v>9</v>
      </c>
      <c r="CA317" s="291"/>
      <c r="CB317" s="290" t="s">
        <v>10</v>
      </c>
      <c r="CC317" s="291"/>
      <c r="CD317" s="290" t="s">
        <v>11</v>
      </c>
      <c r="CE317" s="291"/>
      <c r="CF317" s="290" t="s">
        <v>12</v>
      </c>
      <c r="CG317" s="291"/>
      <c r="CH317" s="297" t="s">
        <v>40</v>
      </c>
      <c r="CI317" s="298"/>
      <c r="CJ317" s="290" t="s">
        <v>41</v>
      </c>
      <c r="CK317" s="291"/>
    </row>
    <row r="318" spans="1:89" ht="15" thickTop="1" thickBot="1" x14ac:dyDescent="0.35">
      <c r="A318" s="293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68" t="s">
        <v>14</v>
      </c>
      <c r="AC318" s="169" t="s">
        <v>15</v>
      </c>
      <c r="AE318" s="293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68" t="s">
        <v>14</v>
      </c>
      <c r="BG318" s="169" t="s">
        <v>15</v>
      </c>
      <c r="BI318" s="293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8" thickTop="1" x14ac:dyDescent="0.25">
      <c r="A319" s="119" t="s">
        <v>16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1"/>
      <c r="AA319" s="176"/>
      <c r="AB319" s="162">
        <f t="shared" ref="AB319:AB342" si="5008">B319+D319+F319+H319+J319+L319+N319+P319+R319+T319+V319+X319+Z319</f>
        <v>0</v>
      </c>
      <c r="AC319" s="163">
        <f>C319+E319+G319+I319+K319+M319+O319+Q319+S319+U319+W319+Y319+AA319</f>
        <v>0</v>
      </c>
      <c r="AE319" s="254" t="str">
        <f>$AE$9</f>
        <v>07:00 - 07:59</v>
      </c>
      <c r="AF319" s="120">
        <f t="shared" ref="AF319:AO320" si="5009">SUMIF($A$9:$A$32,$AE319,B$319:B$342)</f>
        <v>5460</v>
      </c>
      <c r="AG319" s="177">
        <f t="shared" si="5009"/>
        <v>1381</v>
      </c>
      <c r="AH319" s="121">
        <f t="shared" si="5009"/>
        <v>1920</v>
      </c>
      <c r="AI319" s="172">
        <f t="shared" si="5009"/>
        <v>1633</v>
      </c>
      <c r="AJ319" s="120">
        <f t="shared" si="5009"/>
        <v>3653</v>
      </c>
      <c r="AK319" s="122">
        <f t="shared" si="5009"/>
        <v>1468</v>
      </c>
      <c r="AL319" s="121">
        <f t="shared" si="5009"/>
        <v>4058</v>
      </c>
      <c r="AM319" s="172">
        <f t="shared" si="5009"/>
        <v>2565</v>
      </c>
      <c r="AN319" s="120">
        <f t="shared" si="5009"/>
        <v>400</v>
      </c>
      <c r="AO319" s="122">
        <f t="shared" si="5009"/>
        <v>1256</v>
      </c>
      <c r="AP319" s="121">
        <f t="shared" ref="AP319:AY320" si="5010">SUMIF($A$9:$A$32,$AE319,L$319:L$342)</f>
        <v>827</v>
      </c>
      <c r="AQ319" s="120">
        <f t="shared" si="5010"/>
        <v>4393</v>
      </c>
      <c r="AR319" s="171">
        <f t="shared" si="5010"/>
        <v>2903</v>
      </c>
      <c r="AS319" s="173">
        <f t="shared" si="5010"/>
        <v>5225</v>
      </c>
      <c r="AT319" s="120">
        <f t="shared" si="5010"/>
        <v>2515</v>
      </c>
      <c r="AU319" s="122">
        <f t="shared" si="5010"/>
        <v>2885</v>
      </c>
      <c r="AV319" s="121">
        <f t="shared" si="5010"/>
        <v>3406</v>
      </c>
      <c r="AW319" s="172">
        <f t="shared" si="5010"/>
        <v>2404</v>
      </c>
      <c r="AX319" s="120">
        <f t="shared" si="5010"/>
        <v>390</v>
      </c>
      <c r="AY319" s="122">
        <f t="shared" si="5010"/>
        <v>1983</v>
      </c>
      <c r="AZ319" s="121">
        <f t="shared" ref="AZ319:BE320" si="5011">SUMIF($A$9:$A$32,$AE319,V$319:V$342)</f>
        <v>1104</v>
      </c>
      <c r="BA319" s="172">
        <f t="shared" si="5011"/>
        <v>4292</v>
      </c>
      <c r="BB319" s="120">
        <f t="shared" si="5011"/>
        <v>2477</v>
      </c>
      <c r="BC319" s="122">
        <f t="shared" si="5011"/>
        <v>2338</v>
      </c>
      <c r="BD319" s="21">
        <f t="shared" si="5011"/>
        <v>5905</v>
      </c>
      <c r="BE319" s="176">
        <f t="shared" si="5011"/>
        <v>3521</v>
      </c>
      <c r="BF319" s="162">
        <f>AF319+AH319+AJ319+AL319+AN319+AP319+AR319+AT319+AV319+AX319+AZ319+BB319+BD319</f>
        <v>35018</v>
      </c>
      <c r="BG319" s="163">
        <f>AG319+AI319+AK319+AM319+AO319+AQ319+AS319+AU319+AW319+AY319+BA319+BC319+BE319</f>
        <v>35344</v>
      </c>
      <c r="BI319" s="119" t="s">
        <v>16</v>
      </c>
      <c r="BJ319" s="123">
        <f>B319/B343</f>
        <v>0</v>
      </c>
      <c r="BK319" s="124">
        <f t="shared" ref="BK319" si="5012">C319/C343</f>
        <v>0</v>
      </c>
      <c r="BL319" s="125">
        <f t="shared" ref="BL319" si="5013">D319/D343</f>
        <v>0</v>
      </c>
      <c r="BM319" s="126">
        <f t="shared" ref="BM319" si="5014">E319/E343</f>
        <v>0</v>
      </c>
      <c r="BN319" s="123">
        <f t="shared" ref="BN319" si="5015">F319/F343</f>
        <v>0</v>
      </c>
      <c r="BO319" s="124">
        <f t="shared" ref="BO319" si="5016">G319/G343</f>
        <v>0</v>
      </c>
      <c r="BP319" s="125">
        <f t="shared" ref="BP319" si="5017">H319/H343</f>
        <v>0</v>
      </c>
      <c r="BQ319" s="126">
        <f t="shared" ref="BQ319" si="5018">I319/I343</f>
        <v>0</v>
      </c>
      <c r="BR319" s="123">
        <f t="shared" ref="BR319" si="5019">J319/J343</f>
        <v>0</v>
      </c>
      <c r="BS319" s="124">
        <f t="shared" ref="BS319" si="5020">K319/K343</f>
        <v>0</v>
      </c>
      <c r="BT319" s="125">
        <f t="shared" ref="BT319" si="5021">L319/L343</f>
        <v>0</v>
      </c>
      <c r="BU319" s="123">
        <f t="shared" ref="BU319" si="5022">M319/M343</f>
        <v>0</v>
      </c>
      <c r="BV319" s="127">
        <f t="shared" ref="BV319" si="5023">N319/N343</f>
        <v>0</v>
      </c>
      <c r="BW319" s="128">
        <f t="shared" ref="BW319" si="5024">O319/O343</f>
        <v>0</v>
      </c>
      <c r="BX319" s="123">
        <f t="shared" ref="BX319" si="5025">P319/P343</f>
        <v>0</v>
      </c>
      <c r="BY319" s="124">
        <f t="shared" ref="BY319" si="5026">Q319/Q343</f>
        <v>0</v>
      </c>
      <c r="BZ319" s="125">
        <f t="shared" ref="BZ319" si="5027">R319/R343</f>
        <v>0</v>
      </c>
      <c r="CA319" s="126">
        <f t="shared" ref="CA319" si="5028">S319/S343</f>
        <v>0</v>
      </c>
      <c r="CB319" s="123">
        <f t="shared" ref="CB319" si="5029">T319/T343</f>
        <v>0</v>
      </c>
      <c r="CC319" s="124">
        <f t="shared" ref="CC319" si="5030">U319/U343</f>
        <v>0</v>
      </c>
      <c r="CD319" s="125">
        <f t="shared" ref="CD319" si="5031">V319/V343</f>
        <v>0</v>
      </c>
      <c r="CE319" s="126">
        <f t="shared" ref="CE319" si="5032">W319/W343</f>
        <v>0</v>
      </c>
      <c r="CF319" s="123">
        <f t="shared" ref="CF319" si="5033">X319/X343</f>
        <v>0</v>
      </c>
      <c r="CG319" s="124">
        <f t="shared" ref="CG319" si="5034">Y319/Y343</f>
        <v>0</v>
      </c>
      <c r="CH319" s="125">
        <f t="shared" ref="CH319" si="5035">Z319/Z343</f>
        <v>0</v>
      </c>
      <c r="CI319" s="123">
        <f t="shared" ref="CI319" si="5036">AA319/AA343</f>
        <v>0</v>
      </c>
      <c r="CJ319" s="129">
        <f t="shared" ref="CJ319" si="5037">AB319/AB343</f>
        <v>0</v>
      </c>
      <c r="CK319" s="130">
        <f t="shared" ref="CK319" si="5038">AC319/AC343</f>
        <v>0</v>
      </c>
    </row>
    <row r="320" spans="1:89" x14ac:dyDescent="0.25">
      <c r="A320" s="131" t="s">
        <v>17</v>
      </c>
      <c r="B320" s="180">
        <v>810</v>
      </c>
      <c r="C320" s="181">
        <v>0</v>
      </c>
      <c r="D320" s="182">
        <v>550</v>
      </c>
      <c r="E320" s="183">
        <v>2</v>
      </c>
      <c r="F320" s="180">
        <v>1073</v>
      </c>
      <c r="G320" s="184">
        <v>11</v>
      </c>
      <c r="H320" s="182">
        <v>971</v>
      </c>
      <c r="I320" s="183">
        <v>47</v>
      </c>
      <c r="J320" s="180">
        <v>14</v>
      </c>
      <c r="K320" s="184">
        <v>38</v>
      </c>
      <c r="L320" s="182">
        <v>56</v>
      </c>
      <c r="M320" s="180">
        <v>144</v>
      </c>
      <c r="N320" s="185">
        <v>401</v>
      </c>
      <c r="O320" s="186">
        <v>316</v>
      </c>
      <c r="P320" s="180">
        <v>102</v>
      </c>
      <c r="Q320" s="184">
        <v>122</v>
      </c>
      <c r="R320" s="182">
        <v>62</v>
      </c>
      <c r="S320" s="183">
        <v>209</v>
      </c>
      <c r="T320" s="180">
        <v>4</v>
      </c>
      <c r="U320" s="184">
        <v>93</v>
      </c>
      <c r="V320" s="182">
        <v>11</v>
      </c>
      <c r="W320" s="183">
        <v>197</v>
      </c>
      <c r="X320" s="180">
        <v>3</v>
      </c>
      <c r="Y320" s="184">
        <v>127</v>
      </c>
      <c r="Z320" s="182">
        <v>0</v>
      </c>
      <c r="AA320" s="180">
        <v>123</v>
      </c>
      <c r="AB320" s="162">
        <f t="shared" si="5008"/>
        <v>4057</v>
      </c>
      <c r="AC320" s="165">
        <f t="shared" ref="AC320:AC342" si="5039">SUM(C320,E320,G320,I320,K320,M320,O320,Q320,S320,U320,W320,Y320,AA320)</f>
        <v>1429</v>
      </c>
      <c r="AE320" s="256" t="str">
        <f>$AE$10</f>
        <v>08:00 - 08:59</v>
      </c>
      <c r="AF320" s="120">
        <f t="shared" si="5009"/>
        <v>4583</v>
      </c>
      <c r="AG320" s="181">
        <f t="shared" si="5009"/>
        <v>1332</v>
      </c>
      <c r="AH320" s="182">
        <f t="shared" si="5009"/>
        <v>1772</v>
      </c>
      <c r="AI320" s="183">
        <f t="shared" si="5009"/>
        <v>1275</v>
      </c>
      <c r="AJ320" s="180">
        <f t="shared" si="5009"/>
        <v>3192</v>
      </c>
      <c r="AK320" s="184">
        <f t="shared" si="5009"/>
        <v>1143</v>
      </c>
      <c r="AL320" s="182">
        <f t="shared" si="5009"/>
        <v>3618</v>
      </c>
      <c r="AM320" s="183">
        <f t="shared" si="5009"/>
        <v>2430</v>
      </c>
      <c r="AN320" s="180">
        <f t="shared" si="5009"/>
        <v>307</v>
      </c>
      <c r="AO320" s="184">
        <f t="shared" si="5009"/>
        <v>1107</v>
      </c>
      <c r="AP320" s="182">
        <f t="shared" si="5010"/>
        <v>823</v>
      </c>
      <c r="AQ320" s="180">
        <f t="shared" si="5010"/>
        <v>4040</v>
      </c>
      <c r="AR320" s="185">
        <f t="shared" si="5010"/>
        <v>2459</v>
      </c>
      <c r="AS320" s="186">
        <f t="shared" si="5010"/>
        <v>4734</v>
      </c>
      <c r="AT320" s="180">
        <f t="shared" si="5010"/>
        <v>1924</v>
      </c>
      <c r="AU320" s="184">
        <f t="shared" si="5010"/>
        <v>2447</v>
      </c>
      <c r="AV320" s="182">
        <f t="shared" si="5010"/>
        <v>2867</v>
      </c>
      <c r="AW320" s="183">
        <f t="shared" si="5010"/>
        <v>2037</v>
      </c>
      <c r="AX320" s="180">
        <f t="shared" si="5010"/>
        <v>282</v>
      </c>
      <c r="AY320" s="184">
        <f t="shared" si="5010"/>
        <v>1566</v>
      </c>
      <c r="AZ320" s="182">
        <f t="shared" si="5011"/>
        <v>965</v>
      </c>
      <c r="BA320" s="183">
        <f t="shared" si="5011"/>
        <v>3584</v>
      </c>
      <c r="BB320" s="180">
        <f t="shared" si="5011"/>
        <v>1979</v>
      </c>
      <c r="BC320" s="184">
        <f t="shared" si="5011"/>
        <v>1999</v>
      </c>
      <c r="BD320" s="182">
        <f t="shared" si="5011"/>
        <v>5263</v>
      </c>
      <c r="BE320" s="180">
        <f t="shared" si="5011"/>
        <v>2691</v>
      </c>
      <c r="BF320" s="164">
        <f>SUM(AF320,AH320,AJ320,AL320,AN320,AP320,AR320,AT320,AV320,AX320,AZ320,BB320,BD320)</f>
        <v>30034</v>
      </c>
      <c r="BG320" s="165">
        <f>SUM(AG320,AI320,AK320,AM320,AO320,AQ320,AS320,AU320,AW320,AY320,BA320,BC320,BE320)</f>
        <v>30385</v>
      </c>
      <c r="BI320" s="131" t="s">
        <v>17</v>
      </c>
      <c r="BJ320" s="123" t="e">
        <f>#REF!/B343</f>
        <v>#REF!</v>
      </c>
      <c r="BK320" s="124">
        <f t="shared" ref="BK320" si="5040">C320/C343</f>
        <v>0</v>
      </c>
      <c r="BL320" s="125">
        <f t="shared" ref="BL320" si="5041">D320/D343</f>
        <v>2.5227043390514632E-2</v>
      </c>
      <c r="BM320" s="126">
        <f t="shared" ref="BM320" si="5042">E320/E343</f>
        <v>1.0278548668927948E-4</v>
      </c>
      <c r="BN320" s="123">
        <f t="shared" ref="BN320" si="5043">F320/F343</f>
        <v>3.2975813639017797E-2</v>
      </c>
      <c r="BO320" s="124">
        <f t="shared" ref="BO320" si="5044">G320/G343</f>
        <v>4.2658807104630419E-4</v>
      </c>
      <c r="BP320" s="125">
        <f t="shared" ref="BP320" si="5045">H320/H343</f>
        <v>2.0294701640714809E-2</v>
      </c>
      <c r="BQ320" s="126">
        <f t="shared" ref="BQ320" si="5046">I320/I343</f>
        <v>9.2971732637034399E-4</v>
      </c>
      <c r="BR320" s="123">
        <f t="shared" ref="BR320" si="5047">J320/J343</f>
        <v>1.6326530612244899E-3</v>
      </c>
      <c r="BS320" s="124">
        <f t="shared" ref="BS320" si="5048">K320/K343</f>
        <v>4.1767421411299183E-3</v>
      </c>
      <c r="BT320" s="125">
        <f t="shared" ref="BT320" si="5049">L320/L343</f>
        <v>2.0642878207018578E-3</v>
      </c>
      <c r="BU320" s="123">
        <f t="shared" ref="BU320" si="5050">M320/M343</f>
        <v>4.5733159716708485E-3</v>
      </c>
      <c r="BV320" s="127">
        <f t="shared" ref="BV320" si="5051">N320/N343</f>
        <v>8.8795394154118686E-3</v>
      </c>
      <c r="BW320" s="128">
        <f t="shared" ref="BW320" si="5052">O320/O343</f>
        <v>6.3739233918954355E-3</v>
      </c>
      <c r="BX320" s="123">
        <f t="shared" ref="BX320" si="5053">P320/P343</f>
        <v>3.6957860792057682E-3</v>
      </c>
      <c r="BY320" s="124">
        <f t="shared" ref="BY320" si="5054">Q320/Q343</f>
        <v>4.164533196791261E-3</v>
      </c>
      <c r="BZ320" s="125">
        <f t="shared" ref="BZ320" si="5055">R320/R343</f>
        <v>1.8541224318909058E-3</v>
      </c>
      <c r="CA320" s="126">
        <f t="shared" ref="CA320" si="5056">S320/S343</f>
        <v>5.7029032962235323E-3</v>
      </c>
      <c r="CB320" s="123">
        <f t="shared" ref="CB320" si="5057">T320/T343</f>
        <v>3.8044512079132587E-4</v>
      </c>
      <c r="CC320" s="124">
        <f t="shared" ref="CC320" si="5058">U320/U343</f>
        <v>7.9371852863360931E-3</v>
      </c>
      <c r="CD320" s="125">
        <f t="shared" ref="CD320" si="5059">V320/V343</f>
        <v>3.5774684532327306E-4</v>
      </c>
      <c r="CE320" s="126">
        <f t="shared" ref="CE320" si="5060">W320/W343</f>
        <v>4.8934373292264894E-3</v>
      </c>
      <c r="CF320" s="123">
        <f t="shared" ref="CF320" si="5061">X320/X343</f>
        <v>1.0428616122640526E-4</v>
      </c>
      <c r="CG320" s="124">
        <f t="shared" ref="CG320" si="5062">Y320/Y343</f>
        <v>7.0418630440809539E-3</v>
      </c>
      <c r="CH320" s="125">
        <f t="shared" ref="CH320" si="5063">Z320/Z343</f>
        <v>0</v>
      </c>
      <c r="CI320" s="123">
        <f t="shared" ref="CI320" si="5064">AA320/AA343</f>
        <v>2.0579230035637202E-3</v>
      </c>
      <c r="CJ320" s="129">
        <f t="shared" ref="CJ320" si="5065">AB320/AB343</f>
        <v>9.674542384845046E-3</v>
      </c>
      <c r="CK320" s="130">
        <f t="shared" ref="CK320" si="5066">AC320/AC343</f>
        <v>3.4150736427531851E-3</v>
      </c>
    </row>
    <row r="321" spans="1:89" ht="13.8" thickBot="1" x14ac:dyDescent="0.3">
      <c r="A321" s="139" t="s">
        <v>18</v>
      </c>
      <c r="B321" s="187">
        <v>3196</v>
      </c>
      <c r="C321" s="188">
        <v>495</v>
      </c>
      <c r="D321" s="189">
        <v>1661</v>
      </c>
      <c r="E321" s="190">
        <v>435</v>
      </c>
      <c r="F321" s="187">
        <v>2737</v>
      </c>
      <c r="G321" s="191">
        <v>487</v>
      </c>
      <c r="H321" s="189">
        <v>3006</v>
      </c>
      <c r="I321" s="190">
        <v>900</v>
      </c>
      <c r="J321" s="187">
        <v>135</v>
      </c>
      <c r="K321" s="191">
        <v>437</v>
      </c>
      <c r="L321" s="189">
        <v>394</v>
      </c>
      <c r="M321" s="187">
        <v>1546</v>
      </c>
      <c r="N321" s="192">
        <v>2043</v>
      </c>
      <c r="O321" s="193">
        <v>2538</v>
      </c>
      <c r="P321" s="187">
        <v>833</v>
      </c>
      <c r="Q321" s="191">
        <v>1269</v>
      </c>
      <c r="R321" s="189">
        <v>1615</v>
      </c>
      <c r="S321" s="190">
        <v>1408</v>
      </c>
      <c r="T321" s="187">
        <v>123</v>
      </c>
      <c r="U321" s="191">
        <v>740</v>
      </c>
      <c r="V321" s="189">
        <v>536</v>
      </c>
      <c r="W321" s="190">
        <v>1939</v>
      </c>
      <c r="X321" s="187">
        <v>1479</v>
      </c>
      <c r="Y321" s="191">
        <v>1032</v>
      </c>
      <c r="Z321" s="189">
        <v>3348</v>
      </c>
      <c r="AA321" s="187">
        <v>2338</v>
      </c>
      <c r="AB321" s="162">
        <f t="shared" si="5008"/>
        <v>21106</v>
      </c>
      <c r="AC321" s="165">
        <f t="shared" si="5039"/>
        <v>15564</v>
      </c>
      <c r="AE321" s="254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18</v>
      </c>
      <c r="BJ321" s="123">
        <f>B320/B343</f>
        <v>1.8165915360290656E-2</v>
      </c>
      <c r="BK321" s="124">
        <f t="shared" ref="BK321" si="5067">C321/C343</f>
        <v>1.3466456281625768E-2</v>
      </c>
      <c r="BL321" s="125">
        <f t="shared" ref="BL321" si="5068">D321/D343</f>
        <v>7.6185671039354183E-2</v>
      </c>
      <c r="BM321" s="126">
        <f t="shared" ref="BM321" si="5069">E321/E343</f>
        <v>2.2355843354918286E-2</v>
      </c>
      <c r="BN321" s="123">
        <f t="shared" ref="BN321" si="5070">F321/F343</f>
        <v>8.4114447278650237E-2</v>
      </c>
      <c r="BO321" s="124">
        <f t="shared" ref="BO321" si="5071">G321/G343</f>
        <v>1.8886217327231832E-2</v>
      </c>
      <c r="BP321" s="125">
        <f t="shared" ref="BP321" si="5072">H321/H343</f>
        <v>6.2827881701327207E-2</v>
      </c>
      <c r="BQ321" s="126">
        <f t="shared" ref="BQ321" si="5073">I321/I343</f>
        <v>1.7803097739006585E-2</v>
      </c>
      <c r="BR321" s="123">
        <f t="shared" ref="BR321" si="5074">J321/J343</f>
        <v>1.574344023323615E-2</v>
      </c>
      <c r="BS321" s="124">
        <f t="shared" ref="BS321" si="5075">K321/K343</f>
        <v>4.8032534622994068E-2</v>
      </c>
      <c r="BT321" s="125">
        <f t="shared" ref="BT321" si="5076">L321/L343</f>
        <v>1.4523739309938071E-2</v>
      </c>
      <c r="BU321" s="123">
        <f t="shared" ref="BU321" si="5077">M321/M343</f>
        <v>4.9099628418077301E-2</v>
      </c>
      <c r="BV321" s="127">
        <f t="shared" ref="BV321" si="5078">N321/N343</f>
        <v>4.523914968999114E-2</v>
      </c>
      <c r="BW321" s="128">
        <f t="shared" ref="BW321" si="5079">O321/O343</f>
        <v>5.1193093571615868E-2</v>
      </c>
      <c r="BX321" s="123">
        <f t="shared" ref="BX321" si="5080">P321/P343</f>
        <v>3.018225298018044E-2</v>
      </c>
      <c r="BY321" s="124">
        <f t="shared" ref="BY321" si="5081">Q321/Q343</f>
        <v>4.3317972350230417E-2</v>
      </c>
      <c r="BZ321" s="125">
        <f t="shared" ref="BZ321" si="5082">R321/R343</f>
        <v>4.8296898830706661E-2</v>
      </c>
      <c r="CA321" s="126">
        <f t="shared" ref="CA321" si="5083">S321/S343</f>
        <v>3.8419559048242742E-2</v>
      </c>
      <c r="CB321" s="123">
        <f t="shared" ref="CB321" si="5084">T321/T343</f>
        <v>1.1698687464333271E-2</v>
      </c>
      <c r="CC321" s="124">
        <f t="shared" ref="CC321" si="5085">U321/U343</f>
        <v>6.3156097977297945E-2</v>
      </c>
      <c r="CD321" s="125">
        <f t="shared" ref="CD321" si="5086">V321/V343</f>
        <v>1.7432028099388579E-2</v>
      </c>
      <c r="CE321" s="126">
        <f t="shared" ref="CE321" si="5087">W321/W343</f>
        <v>4.8164340006955138E-2</v>
      </c>
      <c r="CF321" s="123">
        <f t="shared" ref="CF321" si="5088">X321/X343</f>
        <v>5.1413077484617792E-2</v>
      </c>
      <c r="CG321" s="124">
        <f t="shared" ref="CG321" si="5089">Y321/Y343</f>
        <v>5.7222068200720823E-2</v>
      </c>
      <c r="CH321" s="125">
        <f t="shared" ref="CH321" si="5090">Z321/Z343</f>
        <v>5.5208350510363935E-2</v>
      </c>
      <c r="CI321" s="123">
        <f t="shared" ref="CI321" si="5091">AA321/AA343</f>
        <v>3.9117268149040471E-2</v>
      </c>
      <c r="CJ321" s="129">
        <f t="shared" ref="CJ321" si="5092">AB321/AB343</f>
        <v>5.0330513082213341E-2</v>
      </c>
      <c r="CK321" s="130">
        <f t="shared" ref="CK321" si="5093">AC321/AC343</f>
        <v>3.7195385707355193E-2</v>
      </c>
    </row>
    <row r="322" spans="1:89" ht="14.4" thickTop="1" thickBot="1" x14ac:dyDescent="0.3">
      <c r="A322" s="131" t="s">
        <v>19</v>
      </c>
      <c r="B322" s="180">
        <v>4744</v>
      </c>
      <c r="C322" s="181">
        <v>1471</v>
      </c>
      <c r="D322" s="182">
        <v>2227</v>
      </c>
      <c r="E322" s="183">
        <v>1133</v>
      </c>
      <c r="F322" s="180">
        <v>3690</v>
      </c>
      <c r="G322" s="184">
        <v>1319</v>
      </c>
      <c r="H322" s="182">
        <v>3841</v>
      </c>
      <c r="I322" s="183">
        <v>2301</v>
      </c>
      <c r="J322" s="180">
        <v>307</v>
      </c>
      <c r="K322" s="184">
        <v>1087</v>
      </c>
      <c r="L322" s="182">
        <v>721</v>
      </c>
      <c r="M322" s="180">
        <v>3038</v>
      </c>
      <c r="N322" s="185">
        <v>2548</v>
      </c>
      <c r="O322" s="186">
        <v>4045</v>
      </c>
      <c r="P322" s="180">
        <v>2001</v>
      </c>
      <c r="Q322" s="184">
        <v>2324</v>
      </c>
      <c r="R322" s="182">
        <v>2969</v>
      </c>
      <c r="S322" s="183">
        <v>2195</v>
      </c>
      <c r="T322" s="180">
        <v>335</v>
      </c>
      <c r="U322" s="184">
        <v>1602</v>
      </c>
      <c r="V322" s="182">
        <v>895</v>
      </c>
      <c r="W322" s="183">
        <v>3402</v>
      </c>
      <c r="X322" s="180">
        <v>2216</v>
      </c>
      <c r="Y322" s="184">
        <v>1995</v>
      </c>
      <c r="Z322" s="182">
        <v>5163</v>
      </c>
      <c r="AA322" s="180">
        <v>3289</v>
      </c>
      <c r="AB322" s="162">
        <f t="shared" si="5008"/>
        <v>31657</v>
      </c>
      <c r="AC322" s="165">
        <f t="shared" si="5039"/>
        <v>29201</v>
      </c>
      <c r="AE322" s="251" t="s">
        <v>13</v>
      </c>
      <c r="AF322" s="14">
        <f t="shared" ref="AF322:BG322" si="5094">SUM(AF319:AF321)</f>
        <v>10043</v>
      </c>
      <c r="AG322" s="1">
        <f t="shared" si="5094"/>
        <v>2713</v>
      </c>
      <c r="AH322" s="14">
        <f t="shared" si="5094"/>
        <v>3692</v>
      </c>
      <c r="AI322" s="1">
        <f t="shared" si="5094"/>
        <v>2908</v>
      </c>
      <c r="AJ322" s="14">
        <f t="shared" si="5094"/>
        <v>6845</v>
      </c>
      <c r="AK322" s="1">
        <f t="shared" si="5094"/>
        <v>2611</v>
      </c>
      <c r="AL322" s="14">
        <f t="shared" si="5094"/>
        <v>7676</v>
      </c>
      <c r="AM322" s="1">
        <f t="shared" si="5094"/>
        <v>4995</v>
      </c>
      <c r="AN322" s="14">
        <f t="shared" si="5094"/>
        <v>707</v>
      </c>
      <c r="AO322" s="1">
        <f t="shared" si="5094"/>
        <v>2363</v>
      </c>
      <c r="AP322" s="14">
        <f t="shared" si="5094"/>
        <v>1650</v>
      </c>
      <c r="AQ322" s="1">
        <f t="shared" si="5094"/>
        <v>8433</v>
      </c>
      <c r="AR322" s="14">
        <f t="shared" si="5094"/>
        <v>5362</v>
      </c>
      <c r="AS322" s="1">
        <f t="shared" si="5094"/>
        <v>9959</v>
      </c>
      <c r="AT322" s="14">
        <f t="shared" si="5094"/>
        <v>4439</v>
      </c>
      <c r="AU322" s="1">
        <f t="shared" si="5094"/>
        <v>5332</v>
      </c>
      <c r="AV322" s="14">
        <f t="shared" si="5094"/>
        <v>6273</v>
      </c>
      <c r="AW322" s="1">
        <f t="shared" si="5094"/>
        <v>4441</v>
      </c>
      <c r="AX322" s="14">
        <f t="shared" si="5094"/>
        <v>672</v>
      </c>
      <c r="AY322" s="1">
        <f t="shared" si="5094"/>
        <v>3549</v>
      </c>
      <c r="AZ322" s="14">
        <f t="shared" si="5094"/>
        <v>2069</v>
      </c>
      <c r="BA322" s="1">
        <f t="shared" si="5094"/>
        <v>7876</v>
      </c>
      <c r="BB322" s="14">
        <f t="shared" si="5094"/>
        <v>4456</v>
      </c>
      <c r="BC322" s="1">
        <f t="shared" si="5094"/>
        <v>4337</v>
      </c>
      <c r="BD322" s="14">
        <f t="shared" si="5094"/>
        <v>11168</v>
      </c>
      <c r="BE322" s="1">
        <f t="shared" si="5094"/>
        <v>6212</v>
      </c>
      <c r="BF322" s="166">
        <f t="shared" si="5094"/>
        <v>65052</v>
      </c>
      <c r="BG322" s="167">
        <f t="shared" si="5094"/>
        <v>65729</v>
      </c>
      <c r="BI322" s="131" t="s">
        <v>19</v>
      </c>
      <c r="BJ322" s="123">
        <f>B322/B343</f>
        <v>0.1063939536657023</v>
      </c>
      <c r="BK322" s="124">
        <f t="shared" ref="BK322" si="5095">C322/C343</f>
        <v>4.0018499374285872E-2</v>
      </c>
      <c r="BL322" s="125">
        <f t="shared" ref="BL322" si="5096">D322/D343</f>
        <v>0.1021465920557747</v>
      </c>
      <c r="BM322" s="126">
        <f t="shared" ref="BM322" si="5097">E322/E343</f>
        <v>5.8227978209476824E-2</v>
      </c>
      <c r="BN322" s="123">
        <f t="shared" ref="BN322" si="5098">F322/F343</f>
        <v>0.11340237868404068</v>
      </c>
      <c r="BO322" s="124">
        <f t="shared" ref="BO322" si="5099">G322/G343</f>
        <v>5.1151787791825019E-2</v>
      </c>
      <c r="BP322" s="125">
        <f t="shared" ref="BP322" si="5100">H322/H343</f>
        <v>8.0280071062806976E-2</v>
      </c>
      <c r="BQ322" s="126">
        <f t="shared" ref="BQ322" si="5101">I322/I343</f>
        <v>4.5516586552726841E-2</v>
      </c>
      <c r="BR322" s="123">
        <f t="shared" ref="BR322" si="5102">J322/J343</f>
        <v>3.5801749271137023E-2</v>
      </c>
      <c r="BS322" s="124">
        <f t="shared" ref="BS322" si="5103">K322/K343</f>
        <v>0.11947680808969004</v>
      </c>
      <c r="BT322" s="125">
        <f t="shared" ref="BT322" si="5104">L322/L343</f>
        <v>2.6577705691536418E-2</v>
      </c>
      <c r="BU322" s="123">
        <f t="shared" ref="BU322" si="5105">M322/M343</f>
        <v>9.6484263346778038E-2</v>
      </c>
      <c r="BV322" s="127">
        <f t="shared" ref="BV322" si="5106">N322/N343</f>
        <v>5.6421612046058459E-2</v>
      </c>
      <c r="BW322" s="128">
        <f t="shared" ref="BW322" si="5107">O322/O343</f>
        <v>8.1590253544990624E-2</v>
      </c>
      <c r="BX322" s="123">
        <f t="shared" ref="BX322" si="5108">P322/P343</f>
        <v>7.2502626906771991E-2</v>
      </c>
      <c r="BY322" s="124">
        <f t="shared" ref="BY322" si="5109">Q322/Q343</f>
        <v>7.9330943847072885E-2</v>
      </c>
      <c r="BZ322" s="125">
        <f t="shared" ref="BZ322" si="5110">R322/R343</f>
        <v>8.8788540327162893E-2</v>
      </c>
      <c r="CA322" s="126">
        <f t="shared" ref="CA322" si="5111">S322/S343</f>
        <v>5.9894127919668194E-2</v>
      </c>
      <c r="CB322" s="123">
        <f t="shared" ref="CB322" si="5112">T322/T343</f>
        <v>3.186227886627354E-2</v>
      </c>
      <c r="CC322" s="124">
        <f t="shared" ref="CC322" si="5113">U322/U343</f>
        <v>0.13672441751301528</v>
      </c>
      <c r="CD322" s="125">
        <f t="shared" ref="CD322" si="5114">V322/V343</f>
        <v>2.9107584233120855E-2</v>
      </c>
      <c r="CE322" s="126">
        <f t="shared" ref="CE322" si="5115">W322/W343</f>
        <v>8.450494311689602E-2</v>
      </c>
      <c r="CF322" s="123">
        <f t="shared" ref="CF322" si="5116">X322/X343</f>
        <v>7.7032711092571343E-2</v>
      </c>
      <c r="CG322" s="124">
        <f t="shared" ref="CG322" si="5117">Y322/Y343</f>
        <v>0.11061824230662601</v>
      </c>
      <c r="CH322" s="125">
        <f t="shared" ref="CH322" si="5118">Z322/Z343</f>
        <v>8.5137608627541508E-2</v>
      </c>
      <c r="CI322" s="123">
        <f t="shared" ref="CI322" si="5119">AA322/AA343</f>
        <v>5.5028526493667289E-2</v>
      </c>
      <c r="CJ322" s="129">
        <f t="shared" ref="CJ322" si="5120">AB322/AB343</f>
        <v>7.5491000314774362E-2</v>
      </c>
      <c r="CK322" s="130">
        <f t="shared" ref="CK322" si="5121">AC322/AC343</f>
        <v>6.978556014138261E-2</v>
      </c>
    </row>
    <row r="323" spans="1:89" ht="13.8" thickTop="1" x14ac:dyDescent="0.25">
      <c r="A323" s="139" t="s">
        <v>20</v>
      </c>
      <c r="B323" s="266">
        <v>5460</v>
      </c>
      <c r="C323" s="267">
        <v>1381</v>
      </c>
      <c r="D323" s="268">
        <v>1920</v>
      </c>
      <c r="E323" s="269">
        <v>1633</v>
      </c>
      <c r="F323" s="266">
        <v>3653</v>
      </c>
      <c r="G323" s="270">
        <v>1468</v>
      </c>
      <c r="H323" s="268">
        <v>4058</v>
      </c>
      <c r="I323" s="269">
        <v>2565</v>
      </c>
      <c r="J323" s="266">
        <v>400</v>
      </c>
      <c r="K323" s="270">
        <v>1256</v>
      </c>
      <c r="L323" s="268">
        <v>827</v>
      </c>
      <c r="M323" s="266">
        <v>4393</v>
      </c>
      <c r="N323" s="271">
        <v>2903</v>
      </c>
      <c r="O323" s="272">
        <v>5225</v>
      </c>
      <c r="P323" s="266">
        <v>2515</v>
      </c>
      <c r="Q323" s="270">
        <v>2885</v>
      </c>
      <c r="R323" s="268">
        <v>3406</v>
      </c>
      <c r="S323" s="269">
        <v>2404</v>
      </c>
      <c r="T323" s="266">
        <v>390</v>
      </c>
      <c r="U323" s="270">
        <v>1983</v>
      </c>
      <c r="V323" s="268">
        <v>1104</v>
      </c>
      <c r="W323" s="269">
        <v>4292</v>
      </c>
      <c r="X323" s="266">
        <v>2477</v>
      </c>
      <c r="Y323" s="270">
        <v>2338</v>
      </c>
      <c r="Z323" s="268">
        <v>5905</v>
      </c>
      <c r="AA323" s="266">
        <v>3521</v>
      </c>
      <c r="AB323" s="162">
        <f t="shared" si="5008"/>
        <v>35018</v>
      </c>
      <c r="AC323" s="165">
        <f t="shared" si="5039"/>
        <v>35344</v>
      </c>
      <c r="BI323" s="139" t="s">
        <v>20</v>
      </c>
      <c r="BJ323" s="123">
        <f>B323/B343</f>
        <v>0.12245172576195923</v>
      </c>
      <c r="BK323" s="124">
        <f t="shared" ref="BK323" si="5122">C323/C343</f>
        <v>3.7570052777626636E-2</v>
      </c>
      <c r="BL323" s="125">
        <f t="shared" ref="BL323" si="5123">D323/D343</f>
        <v>8.8065315108705619E-2</v>
      </c>
      <c r="BM323" s="126">
        <f t="shared" ref="BM323" si="5124">E323/E343</f>
        <v>8.3924349881796687E-2</v>
      </c>
      <c r="BN323" s="123">
        <f t="shared" ref="BN323" si="5125">F323/F343</f>
        <v>0.1122652816620056</v>
      </c>
      <c r="BO323" s="124">
        <f t="shared" ref="BO323" si="5126">G323/G343</f>
        <v>5.693011711781587E-2</v>
      </c>
      <c r="BP323" s="125">
        <f t="shared" ref="BP323" si="5127">H323/H343</f>
        <v>8.4815550214233468E-2</v>
      </c>
      <c r="BQ323" s="126">
        <f t="shared" ref="BQ323" si="5128">I323/I343</f>
        <v>5.073882855616877E-2</v>
      </c>
      <c r="BR323" s="123">
        <f t="shared" ref="BR323" si="5129">J323/J343</f>
        <v>4.6647230320699708E-2</v>
      </c>
      <c r="BS323" s="124">
        <f t="shared" ref="BS323" si="5130">K323/K343</f>
        <v>0.138052319191031</v>
      </c>
      <c r="BT323" s="125">
        <f t="shared" ref="BT323" si="5131">L323/L343</f>
        <v>3.0485107637864935E-2</v>
      </c>
      <c r="BU323" s="123">
        <f t="shared" ref="BU323" si="5132">M323/M343</f>
        <v>0.13951789627465302</v>
      </c>
      <c r="BV323" s="127">
        <f t="shared" ref="BV323" si="5133">N323/N343</f>
        <v>6.4282550930026577E-2</v>
      </c>
      <c r="BW323" s="128">
        <f t="shared" ref="BW323" si="5134">O323/O343</f>
        <v>0.1053916130463723</v>
      </c>
      <c r="BX323" s="123">
        <f t="shared" ref="BX323" si="5135">P323/P343</f>
        <v>9.1126490090220655E-2</v>
      </c>
      <c r="BY323" s="124">
        <f t="shared" ref="BY323" si="5136">Q323/Q343</f>
        <v>9.8480969448711389E-2</v>
      </c>
      <c r="BZ323" s="125">
        <f t="shared" ref="BZ323" si="5137">R323/R343</f>
        <v>0.10185711295194234</v>
      </c>
      <c r="CA323" s="126">
        <f t="shared" ref="CA323" si="5138">S323/S343</f>
        <v>6.5597031215891721E-2</v>
      </c>
      <c r="CB323" s="123">
        <f t="shared" ref="CB323" si="5139">T323/T343</f>
        <v>3.7093399277154271E-2</v>
      </c>
      <c r="CC323" s="124">
        <f t="shared" ref="CC323" si="5140">U323/U343</f>
        <v>0.16924127336348896</v>
      </c>
      <c r="CD323" s="125">
        <f t="shared" ref="CD323" si="5141">V323/V343</f>
        <v>3.5904774294263045E-2</v>
      </c>
      <c r="CE323" s="126">
        <f t="shared" ref="CE323" si="5142">W323/W343</f>
        <v>0.10661235034030503</v>
      </c>
      <c r="CF323" s="123">
        <f t="shared" ref="CF323" si="5143">X323/X343</f>
        <v>8.610560711926861E-2</v>
      </c>
      <c r="CG323" s="124">
        <f t="shared" ref="CG323" si="5144">Y323/Y343</f>
        <v>0.12963681729969503</v>
      </c>
      <c r="CH323" s="125">
        <f t="shared" ref="CH323" si="5145">Z323/Z343</f>
        <v>9.7373151064426233E-2</v>
      </c>
      <c r="CI323" s="123">
        <f t="shared" ref="CI323" si="5146">AA323/AA343</f>
        <v>5.891013736217772E-2</v>
      </c>
      <c r="CJ323" s="129">
        <f t="shared" ref="CJ323" si="5147">AB323/AB343</f>
        <v>8.3505823325734238E-2</v>
      </c>
      <c r="CK323" s="130">
        <f t="shared" ref="CK323" si="5148">AC323/AC343</f>
        <v>8.4466314086402081E-2</v>
      </c>
    </row>
    <row r="324" spans="1:89" ht="13.8" thickBot="1" x14ac:dyDescent="0.3">
      <c r="A324" s="131" t="s">
        <v>21</v>
      </c>
      <c r="B324" s="273">
        <v>4583</v>
      </c>
      <c r="C324" s="274">
        <v>1332</v>
      </c>
      <c r="D324" s="275">
        <v>1772</v>
      </c>
      <c r="E324" s="276">
        <v>1275</v>
      </c>
      <c r="F324" s="273">
        <v>3192</v>
      </c>
      <c r="G324" s="277">
        <v>1143</v>
      </c>
      <c r="H324" s="275">
        <v>3618</v>
      </c>
      <c r="I324" s="276">
        <v>2430</v>
      </c>
      <c r="J324" s="273">
        <v>307</v>
      </c>
      <c r="K324" s="277">
        <v>1107</v>
      </c>
      <c r="L324" s="275">
        <v>823</v>
      </c>
      <c r="M324" s="273">
        <v>4040</v>
      </c>
      <c r="N324" s="278">
        <v>2459</v>
      </c>
      <c r="O324" s="279">
        <v>4734</v>
      </c>
      <c r="P324" s="273">
        <v>1924</v>
      </c>
      <c r="Q324" s="277">
        <v>2447</v>
      </c>
      <c r="R324" s="275">
        <v>2867</v>
      </c>
      <c r="S324" s="276">
        <v>2037</v>
      </c>
      <c r="T324" s="273">
        <v>282</v>
      </c>
      <c r="U324" s="277">
        <v>1566</v>
      </c>
      <c r="V324" s="275">
        <v>965</v>
      </c>
      <c r="W324" s="276">
        <v>3584</v>
      </c>
      <c r="X324" s="273">
        <v>1979</v>
      </c>
      <c r="Y324" s="277">
        <v>1999</v>
      </c>
      <c r="Z324" s="275">
        <v>5263</v>
      </c>
      <c r="AA324" s="273">
        <v>2691</v>
      </c>
      <c r="AB324" s="162">
        <f t="shared" si="5008"/>
        <v>30034</v>
      </c>
      <c r="AC324" s="165">
        <f t="shared" si="5039"/>
        <v>30385</v>
      </c>
      <c r="AE324" t="s">
        <v>85</v>
      </c>
      <c r="BI324" s="131" t="s">
        <v>21</v>
      </c>
      <c r="BJ324" s="123">
        <f>B324/B343</f>
        <v>0.10278319764964453</v>
      </c>
      <c r="BK324" s="124">
        <f t="shared" ref="BK324" si="5149">C324/C343</f>
        <v>3.6237009630556614E-2</v>
      </c>
      <c r="BL324" s="125">
        <f t="shared" ref="BL324" si="5150">D324/D343</f>
        <v>8.1276947069076233E-2</v>
      </c>
      <c r="BM324" s="126">
        <f t="shared" ref="BM324" si="5151">E324/E343</f>
        <v>6.5525747764415665E-2</v>
      </c>
      <c r="BN324" s="123">
        <f t="shared" ref="BN324" si="5152">F324/F343</f>
        <v>9.8097667414487236E-2</v>
      </c>
      <c r="BO324" s="124">
        <f t="shared" ref="BO324" si="5153">G324/G343</f>
        <v>4.4326378655084153E-2</v>
      </c>
      <c r="BP324" s="125">
        <f t="shared" ref="BP324" si="5154">H324/H343</f>
        <v>7.5619186957884832E-2</v>
      </c>
      <c r="BQ324" s="126">
        <f t="shared" ref="BQ324" si="5155">I324/I343</f>
        <v>4.8068363895317788E-2</v>
      </c>
      <c r="BR324" s="123">
        <f t="shared" ref="BR324" si="5156">J324/J343</f>
        <v>3.5801749271137023E-2</v>
      </c>
      <c r="BS324" s="124">
        <f t="shared" ref="BS324" si="5157">K324/K343</f>
        <v>0.12167509342712685</v>
      </c>
      <c r="BT324" s="125">
        <f t="shared" ref="BT324" si="5158">L324/L343</f>
        <v>3.0337658507814804E-2</v>
      </c>
      <c r="BU324" s="123">
        <f t="shared" ref="BU324" si="5159">M324/M343</f>
        <v>0.12830692031632102</v>
      </c>
      <c r="BV324" s="127">
        <f t="shared" ref="BV324" si="5160">N324/N343</f>
        <v>5.4450841452612933E-2</v>
      </c>
      <c r="BW324" s="128">
        <f t="shared" ref="BW324" si="5161">O324/O343</f>
        <v>9.5487827016560098E-2</v>
      </c>
      <c r="BX324" s="123">
        <f t="shared" ref="BX324" si="5162">P324/P343</f>
        <v>6.9712670748940178E-2</v>
      </c>
      <c r="BY324" s="124">
        <f t="shared" ref="BY324" si="5163">Q324/Q343</f>
        <v>8.3529612561870623E-2</v>
      </c>
      <c r="BZ324" s="125">
        <f t="shared" ref="BZ324" si="5164">R324/R343</f>
        <v>8.5738209874697213E-2</v>
      </c>
      <c r="CA324" s="126">
        <f t="shared" ref="CA324" si="5165">S324/S343</f>
        <v>5.5582842174197775E-2</v>
      </c>
      <c r="CB324" s="123">
        <f t="shared" ref="CB324" si="5166">T324/T343</f>
        <v>2.6821381015788473E-2</v>
      </c>
      <c r="CC324" s="124">
        <f t="shared" ref="CC324" si="5167">U324/U343</f>
        <v>0.13365195869249807</v>
      </c>
      <c r="CD324" s="125">
        <f t="shared" ref="CD324" si="5168">V324/V343</f>
        <v>3.1384155066996225E-2</v>
      </c>
      <c r="CE324" s="126">
        <f t="shared" ref="CE324" si="5169">W324/W343</f>
        <v>8.9025783695166172E-2</v>
      </c>
      <c r="CF324" s="123">
        <f t="shared" ref="CF324" si="5170">X324/X343</f>
        <v>6.8794104355685337E-2</v>
      </c>
      <c r="CG324" s="124">
        <f t="shared" ref="CG324" si="5171">Y324/Y343</f>
        <v>0.11084003326864431</v>
      </c>
      <c r="CH324" s="125">
        <f t="shared" ref="CH324" si="5172">Z324/Z343</f>
        <v>8.678660356512706E-2</v>
      </c>
      <c r="CI324" s="123">
        <f t="shared" ref="CI324" si="5173">AA324/AA343</f>
        <v>4.5023339858455053E-2</v>
      </c>
      <c r="CJ324" s="129">
        <f t="shared" ref="CJ324" si="5174">AB324/AB343</f>
        <v>7.1620706429981779E-2</v>
      </c>
      <c r="CK324" s="130">
        <f t="shared" ref="CK324" si="5175">AC324/AC343</f>
        <v>7.261512430724669E-2</v>
      </c>
    </row>
    <row r="325" spans="1:89" ht="14.4" thickTop="1" thickBot="1" x14ac:dyDescent="0.3">
      <c r="A325" s="139" t="s">
        <v>22</v>
      </c>
      <c r="B325" s="187">
        <v>3199</v>
      </c>
      <c r="C325" s="188">
        <v>1285</v>
      </c>
      <c r="D325" s="189">
        <v>1672</v>
      </c>
      <c r="E325" s="190">
        <v>917</v>
      </c>
      <c r="F325" s="187">
        <v>2616</v>
      </c>
      <c r="G325" s="191">
        <v>922</v>
      </c>
      <c r="H325" s="189">
        <v>3254</v>
      </c>
      <c r="I325" s="190">
        <v>2282</v>
      </c>
      <c r="J325" s="187">
        <v>294</v>
      </c>
      <c r="K325" s="191">
        <v>1050</v>
      </c>
      <c r="L325" s="189">
        <v>823</v>
      </c>
      <c r="M325" s="187">
        <v>2994</v>
      </c>
      <c r="N325" s="192">
        <v>2168</v>
      </c>
      <c r="O325" s="193">
        <v>4075</v>
      </c>
      <c r="P325" s="187">
        <v>1245</v>
      </c>
      <c r="Q325" s="191">
        <v>1946</v>
      </c>
      <c r="R325" s="189">
        <v>2290</v>
      </c>
      <c r="S325" s="190">
        <v>1795</v>
      </c>
      <c r="T325" s="187">
        <v>251</v>
      </c>
      <c r="U325" s="191">
        <v>1026</v>
      </c>
      <c r="V325" s="189">
        <v>782</v>
      </c>
      <c r="W325" s="190">
        <v>3370</v>
      </c>
      <c r="X325" s="187">
        <v>1703</v>
      </c>
      <c r="Y325" s="191">
        <v>1522</v>
      </c>
      <c r="Z325" s="189">
        <v>4021</v>
      </c>
      <c r="AA325" s="187">
        <v>3172</v>
      </c>
      <c r="AB325" s="162">
        <f t="shared" si="5008"/>
        <v>24318</v>
      </c>
      <c r="AC325" s="165">
        <f t="shared" si="5039"/>
        <v>26356</v>
      </c>
      <c r="AE325" s="292" t="s">
        <v>0</v>
      </c>
      <c r="AF325" s="290" t="s">
        <v>1</v>
      </c>
      <c r="AG325" s="291"/>
      <c r="AH325" s="290" t="s">
        <v>2</v>
      </c>
      <c r="AI325" s="291"/>
      <c r="AJ325" s="290" t="s">
        <v>3</v>
      </c>
      <c r="AK325" s="291"/>
      <c r="AL325" s="290" t="s">
        <v>4</v>
      </c>
      <c r="AM325" s="291"/>
      <c r="AN325" s="290" t="s">
        <v>5</v>
      </c>
      <c r="AO325" s="291"/>
      <c r="AP325" s="290" t="s">
        <v>6</v>
      </c>
      <c r="AQ325" s="291"/>
      <c r="AR325" s="290" t="s">
        <v>7</v>
      </c>
      <c r="AS325" s="291"/>
      <c r="AT325" s="290" t="s">
        <v>8</v>
      </c>
      <c r="AU325" s="291"/>
      <c r="AV325" s="290" t="s">
        <v>9</v>
      </c>
      <c r="AW325" s="291"/>
      <c r="AX325" s="290" t="s">
        <v>10</v>
      </c>
      <c r="AY325" s="291"/>
      <c r="AZ325" s="290" t="s">
        <v>11</v>
      </c>
      <c r="BA325" s="291"/>
      <c r="BB325" s="290" t="s">
        <v>12</v>
      </c>
      <c r="BC325" s="291"/>
      <c r="BD325" s="297" t="s">
        <v>40</v>
      </c>
      <c r="BE325" s="298"/>
      <c r="BF325" s="295" t="s">
        <v>41</v>
      </c>
      <c r="BG325" s="296"/>
      <c r="BI325" s="139" t="s">
        <v>22</v>
      </c>
      <c r="BJ325" s="123">
        <f>B325/B343</f>
        <v>7.1744152145147913E-2</v>
      </c>
      <c r="BK325" s="124">
        <f t="shared" ref="BK325" si="5176">C325/C343</f>
        <v>3.4958376407856796E-2</v>
      </c>
      <c r="BL325" s="125">
        <f t="shared" ref="BL325" si="5177">D325/D343</f>
        <v>7.6690211907164477E-2</v>
      </c>
      <c r="BM325" s="126">
        <f t="shared" ref="BM325" si="5178">E325/E343</f>
        <v>4.7127145647034636E-2</v>
      </c>
      <c r="BN325" s="123">
        <f t="shared" ref="BN325" si="5179">F325/F343</f>
        <v>8.0395832693076E-2</v>
      </c>
      <c r="BO325" s="124">
        <f t="shared" ref="BO325" si="5180">G325/G343</f>
        <v>3.5755836500426588E-2</v>
      </c>
      <c r="BP325" s="125">
        <f t="shared" ref="BP325" si="5181">H325/H343</f>
        <v>6.8011286445814612E-2</v>
      </c>
      <c r="BQ325" s="126">
        <f t="shared" ref="BQ325" si="5182">I325/I343</f>
        <v>4.5140743378236703E-2</v>
      </c>
      <c r="BR325" s="123">
        <f t="shared" ref="BR325" si="5183">J325/J343</f>
        <v>3.4285714285714287E-2</v>
      </c>
      <c r="BS325" s="124">
        <f t="shared" ref="BS325" si="5184">K325/K343</f>
        <v>0.11540998021543196</v>
      </c>
      <c r="BT325" s="125">
        <f t="shared" ref="BT325" si="5185">L325/L343</f>
        <v>3.0337658507814804E-2</v>
      </c>
      <c r="BU325" s="123">
        <f t="shared" ref="BU325" si="5186">M325/M343</f>
        <v>9.5086861244323057E-2</v>
      </c>
      <c r="BV325" s="127">
        <f t="shared" ref="BV325" si="5187">N325/N343</f>
        <v>4.800708591674048E-2</v>
      </c>
      <c r="BW325" s="128">
        <f t="shared" ref="BW325" si="5188">O325/O343</f>
        <v>8.2195372854347776E-2</v>
      </c>
      <c r="BX325" s="123">
        <f t="shared" ref="BX325" si="5189">P325/P343</f>
        <v>4.5110330084423347E-2</v>
      </c>
      <c r="BY325" s="124">
        <f t="shared" ref="BY325" si="5190">Q325/Q343</f>
        <v>6.6427718040621267E-2</v>
      </c>
      <c r="BZ325" s="125">
        <f t="shared" ref="BZ325" si="5191">R325/R343</f>
        <v>6.8482909177906032E-2</v>
      </c>
      <c r="CA325" s="126">
        <f t="shared" ref="CA325" si="5192">S325/S343</f>
        <v>4.8979480462781055E-2</v>
      </c>
      <c r="CB325" s="123">
        <f t="shared" ref="CB325" si="5193">T325/T343</f>
        <v>2.3872931329655699E-2</v>
      </c>
      <c r="CC325" s="124">
        <f t="shared" ref="CC325" si="5194">U325/U343</f>
        <v>8.756507638474012E-2</v>
      </c>
      <c r="CD325" s="125">
        <f t="shared" ref="CD325" si="5195">V325/V343</f>
        <v>2.5432548458436319E-2</v>
      </c>
      <c r="CE325" s="126">
        <f t="shared" ref="CE325" si="5196">W325/W343</f>
        <v>8.3710070048189186E-2</v>
      </c>
      <c r="CF325" s="123">
        <f t="shared" ref="CF325" si="5197">X325/X343</f>
        <v>5.9199777522856052E-2</v>
      </c>
      <c r="CG325" s="124">
        <f t="shared" ref="CG325" si="5198">Y325/Y343</f>
        <v>8.4391461047962302E-2</v>
      </c>
      <c r="CH325" s="125">
        <f t="shared" ref="CH325" si="5199">Z325/Z343</f>
        <v>6.6306086440314632E-2</v>
      </c>
      <c r="CI325" s="123">
        <f t="shared" ref="CI325" si="5200">AA325/AA343</f>
        <v>5.3070989978082281E-2</v>
      </c>
      <c r="CJ325" s="129">
        <f t="shared" ref="CJ325" si="5201">AB325/AB343</f>
        <v>5.7990022606522508E-2</v>
      </c>
      <c r="CK325" s="130">
        <f t="shared" ref="CK325" si="5202">AC325/AC343</f>
        <v>6.2986480705670367E-2</v>
      </c>
    </row>
    <row r="326" spans="1:89" ht="15" thickTop="1" thickBot="1" x14ac:dyDescent="0.35">
      <c r="A326" s="131" t="s">
        <v>23</v>
      </c>
      <c r="B326" s="180">
        <v>2130</v>
      </c>
      <c r="C326" s="181">
        <v>1364</v>
      </c>
      <c r="D326" s="182">
        <v>1044</v>
      </c>
      <c r="E326" s="183">
        <v>803</v>
      </c>
      <c r="F326" s="180">
        <v>1720</v>
      </c>
      <c r="G326" s="184">
        <v>879</v>
      </c>
      <c r="H326" s="182">
        <v>2645</v>
      </c>
      <c r="I326" s="183">
        <v>1870</v>
      </c>
      <c r="J326" s="180">
        <v>318</v>
      </c>
      <c r="K326" s="184">
        <v>725</v>
      </c>
      <c r="L326" s="182">
        <v>702</v>
      </c>
      <c r="M326" s="180">
        <v>2038</v>
      </c>
      <c r="N326" s="185">
        <v>1818</v>
      </c>
      <c r="O326" s="186">
        <v>2728</v>
      </c>
      <c r="P326" s="180">
        <v>1049</v>
      </c>
      <c r="Q326" s="184">
        <v>1289</v>
      </c>
      <c r="R326" s="182">
        <v>1650</v>
      </c>
      <c r="S326" s="183">
        <v>1586</v>
      </c>
      <c r="T326" s="180">
        <v>273</v>
      </c>
      <c r="U326" s="184">
        <v>684</v>
      </c>
      <c r="V326" s="182">
        <v>765</v>
      </c>
      <c r="W326" s="183">
        <v>2792</v>
      </c>
      <c r="X326" s="180">
        <v>1293</v>
      </c>
      <c r="Y326" s="184">
        <v>1085</v>
      </c>
      <c r="Z326" s="182">
        <v>3179</v>
      </c>
      <c r="AA326" s="180">
        <v>3092</v>
      </c>
      <c r="AB326" s="162">
        <f t="shared" si="5008"/>
        <v>18586</v>
      </c>
      <c r="AC326" s="165">
        <f t="shared" si="5039"/>
        <v>20935</v>
      </c>
      <c r="AE326" s="293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68" t="s">
        <v>14</v>
      </c>
      <c r="BG326" s="169" t="s">
        <v>15</v>
      </c>
      <c r="BI326" s="131" t="s">
        <v>23</v>
      </c>
      <c r="BJ326" s="123">
        <f>B326/B343</f>
        <v>4.7769629280764316E-2</v>
      </c>
      <c r="BK326" s="124">
        <f t="shared" ref="BK326" si="5203">C326/C343</f>
        <v>3.7107568420479894E-2</v>
      </c>
      <c r="BL326" s="125">
        <f t="shared" ref="BL326" si="5204">D326/D343</f>
        <v>4.7885515090358682E-2</v>
      </c>
      <c r="BM326" s="126">
        <f t="shared" ref="BM326" si="5205">E326/E343</f>
        <v>4.1268372905745712E-2</v>
      </c>
      <c r="BN326" s="123">
        <f t="shared" ref="BN326" si="5206">F326/F343</f>
        <v>5.2859645348658529E-2</v>
      </c>
      <c r="BO326" s="124">
        <f t="shared" ref="BO326" si="5207">G326/G343</f>
        <v>3.408826494997285E-2</v>
      </c>
      <c r="BP326" s="125">
        <f t="shared" ref="BP326" si="5208">H326/H343</f>
        <v>5.5282683666004806E-2</v>
      </c>
      <c r="BQ326" s="126">
        <f t="shared" ref="BQ326" si="5209">I326/I343</f>
        <v>3.6990880857713689E-2</v>
      </c>
      <c r="BR326" s="123">
        <f t="shared" ref="BR326" si="5210">J326/J343</f>
        <v>3.7084548104956268E-2</v>
      </c>
      <c r="BS326" s="124">
        <f t="shared" ref="BS326" si="5211">K326/K343</f>
        <v>7.9687843482083978E-2</v>
      </c>
      <c r="BT326" s="125">
        <f t="shared" ref="BT326" si="5212">L326/L343</f>
        <v>2.5877322323798288E-2</v>
      </c>
      <c r="BU326" s="123">
        <f t="shared" ref="BU326" si="5213">M326/M343</f>
        <v>6.4725124654619368E-2</v>
      </c>
      <c r="BV326" s="127">
        <f t="shared" ref="BV326" si="5214">N326/N343</f>
        <v>4.025686448184234E-2</v>
      </c>
      <c r="BW326" s="128">
        <f t="shared" ref="BW326" si="5215">O326/O343</f>
        <v>5.5025515864211227E-2</v>
      </c>
      <c r="BX326" s="123">
        <f t="shared" ref="BX326" si="5216">P326/P343</f>
        <v>3.8008623500851477E-2</v>
      </c>
      <c r="BY326" s="124">
        <f t="shared" ref="BY326" si="5217">Q326/Q343</f>
        <v>4.4000682710360131E-2</v>
      </c>
      <c r="BZ326" s="125">
        <f t="shared" ref="BZ326" si="5218">R326/R343</f>
        <v>4.9343580848709594E-2</v>
      </c>
      <c r="CA326" s="126">
        <f t="shared" ref="CA326" si="5219">S326/S343</f>
        <v>4.3276577166557521E-2</v>
      </c>
      <c r="CB326" s="123">
        <f t="shared" ref="CB326" si="5220">T326/T343</f>
        <v>2.5965379494007991E-2</v>
      </c>
      <c r="CC326" s="124">
        <f t="shared" ref="CC326" si="5221">U326/U343</f>
        <v>5.8376717589826745E-2</v>
      </c>
      <c r="CD326" s="125">
        <f t="shared" ref="CD326" si="5222">V326/V343</f>
        <v>2.4879666970209446E-2</v>
      </c>
      <c r="CE326" s="126">
        <f t="shared" ref="CE326" si="5223">W326/W343</f>
        <v>6.9352675244671869E-2</v>
      </c>
      <c r="CF326" s="123">
        <f t="shared" ref="CF326" si="5224">X326/X343</f>
        <v>4.4947335488580667E-2</v>
      </c>
      <c r="CG326" s="124">
        <f t="shared" ref="CG326" si="5225">Y326/Y343</f>
        <v>6.0160798447463269E-2</v>
      </c>
      <c r="CH326" s="125">
        <f t="shared" ref="CH326" si="5226">Z326/Z343</f>
        <v>5.2421549065844369E-2</v>
      </c>
      <c r="CI326" s="123">
        <f t="shared" ref="CI326" si="5227">AA326/AA343</f>
        <v>5.1732503471699373E-2</v>
      </c>
      <c r="CJ326" s="129">
        <f t="shared" ref="CJ326" si="5228">AB326/AB343</f>
        <v>4.4321184314698052E-2</v>
      </c>
      <c r="CK326" s="130">
        <f t="shared" ref="CK326" si="5229">AC326/AC343</f>
        <v>5.0031187341524092E-2</v>
      </c>
    </row>
    <row r="327" spans="1:89" ht="13.8" thickTop="1" x14ac:dyDescent="0.25">
      <c r="A327" s="139" t="s">
        <v>24</v>
      </c>
      <c r="B327" s="194">
        <v>2084</v>
      </c>
      <c r="C327" s="188">
        <v>1374</v>
      </c>
      <c r="D327" s="189">
        <v>1044</v>
      </c>
      <c r="E327" s="190">
        <v>665</v>
      </c>
      <c r="F327" s="187">
        <v>1668</v>
      </c>
      <c r="G327" s="191">
        <v>747</v>
      </c>
      <c r="H327" s="189">
        <v>2429</v>
      </c>
      <c r="I327" s="190">
        <v>2047</v>
      </c>
      <c r="J327" s="187">
        <v>341</v>
      </c>
      <c r="K327" s="191">
        <v>504</v>
      </c>
      <c r="L327" s="189">
        <v>864</v>
      </c>
      <c r="M327" s="187">
        <v>1633</v>
      </c>
      <c r="N327" s="192">
        <v>1879</v>
      </c>
      <c r="O327" s="195">
        <v>2508</v>
      </c>
      <c r="P327" s="187">
        <v>1114</v>
      </c>
      <c r="Q327" s="191">
        <v>1132</v>
      </c>
      <c r="R327" s="189">
        <v>1741</v>
      </c>
      <c r="S327" s="190">
        <v>1479</v>
      </c>
      <c r="T327" s="187">
        <v>294</v>
      </c>
      <c r="U327" s="191">
        <v>459</v>
      </c>
      <c r="V327" s="189">
        <v>815</v>
      </c>
      <c r="W327" s="196">
        <v>2344</v>
      </c>
      <c r="X327" s="187">
        <v>1189</v>
      </c>
      <c r="Y327" s="191">
        <v>758</v>
      </c>
      <c r="Z327" s="189">
        <v>3003</v>
      </c>
      <c r="AA327" s="187">
        <v>2755</v>
      </c>
      <c r="AB327" s="162">
        <f t="shared" si="5008"/>
        <v>18465</v>
      </c>
      <c r="AC327" s="165">
        <f t="shared" si="5039"/>
        <v>18405</v>
      </c>
      <c r="AE327" s="254" t="str">
        <f>$AE$17</f>
        <v>17:00 - 17:59</v>
      </c>
      <c r="AF327" s="120">
        <f t="shared" ref="AF327:AO328" si="5230">SUMIF($A$9:$A$32,$AE327,B$319:B$342)</f>
        <v>2218</v>
      </c>
      <c r="AG327" s="177">
        <f t="shared" si="5230"/>
        <v>4273</v>
      </c>
      <c r="AH327" s="121">
        <f t="shared" si="5230"/>
        <v>1897</v>
      </c>
      <c r="AI327" s="172">
        <f t="shared" si="5230"/>
        <v>1708</v>
      </c>
      <c r="AJ327" s="120">
        <f t="shared" si="5230"/>
        <v>1651</v>
      </c>
      <c r="AK327" s="122">
        <f t="shared" si="5230"/>
        <v>3071</v>
      </c>
      <c r="AL327" s="121">
        <f t="shared" si="5230"/>
        <v>3184</v>
      </c>
      <c r="AM327" s="172">
        <f t="shared" si="5230"/>
        <v>5437</v>
      </c>
      <c r="AN327" s="120">
        <f t="shared" si="5230"/>
        <v>1384</v>
      </c>
      <c r="AO327" s="122">
        <f t="shared" si="5230"/>
        <v>320</v>
      </c>
      <c r="AP327" s="121">
        <f t="shared" ref="AP327:AY328" si="5231">SUMIF($A$9:$A$32,$AE327,L$319:L$342)</f>
        <v>4026</v>
      </c>
      <c r="AQ327" s="120">
        <f t="shared" si="5231"/>
        <v>1081</v>
      </c>
      <c r="AR327" s="171">
        <f t="shared" si="5231"/>
        <v>4283</v>
      </c>
      <c r="AS327" s="173">
        <f t="shared" si="5231"/>
        <v>2747</v>
      </c>
      <c r="AT327" s="120">
        <f t="shared" si="5231"/>
        <v>2734</v>
      </c>
      <c r="AU327" s="122">
        <f t="shared" si="5231"/>
        <v>2011</v>
      </c>
      <c r="AV327" s="121">
        <f t="shared" si="5231"/>
        <v>2388</v>
      </c>
      <c r="AW327" s="172">
        <f t="shared" si="5231"/>
        <v>3540</v>
      </c>
      <c r="AX327" s="120">
        <f t="shared" si="5231"/>
        <v>1852</v>
      </c>
      <c r="AY327" s="122">
        <f t="shared" si="5231"/>
        <v>359</v>
      </c>
      <c r="AZ327" s="121">
        <f t="shared" ref="AZ327:BE328" si="5232">SUMIF($A$9:$A$32,$AE327,V$319:V$342)</f>
        <v>3857</v>
      </c>
      <c r="BA327" s="172">
        <f t="shared" si="5232"/>
        <v>2072</v>
      </c>
      <c r="BB327" s="120">
        <f t="shared" si="5232"/>
        <v>2982</v>
      </c>
      <c r="BC327" s="122">
        <f t="shared" si="5232"/>
        <v>893</v>
      </c>
      <c r="BD327" s="21">
        <f t="shared" si="5232"/>
        <v>3762</v>
      </c>
      <c r="BE327" s="176">
        <f t="shared" si="5232"/>
        <v>5020</v>
      </c>
      <c r="BF327" s="162">
        <f>AF327+AH327+AJ327+AL327+AN327+AP327+AR327+AT327+AV327+AX327+AZ327+BB327+BD327</f>
        <v>36218</v>
      </c>
      <c r="BG327" s="163">
        <f>AG327+AI327+AK327+AM327+AO327+AQ327+AS327+AU327+AW327+AY327+BA327+BC327+BE327</f>
        <v>32532</v>
      </c>
      <c r="BI327" s="139" t="s">
        <v>24</v>
      </c>
      <c r="BJ327" s="123">
        <f>B327/B343</f>
        <v>4.6737984704747805E-2</v>
      </c>
      <c r="BK327" s="124">
        <f t="shared" ref="BK327" si="5233">C327/C343</f>
        <v>3.737961804233092E-2</v>
      </c>
      <c r="BL327" s="125">
        <f t="shared" ref="BL327" si="5234">D327/D343</f>
        <v>4.7885515090358682E-2</v>
      </c>
      <c r="BM327" s="126">
        <f t="shared" ref="BM327" si="5235">E327/E343</f>
        <v>3.4176174324185425E-2</v>
      </c>
      <c r="BN327" s="123">
        <f t="shared" ref="BN327" si="5236">F327/F343</f>
        <v>5.1261563047420022E-2</v>
      </c>
      <c r="BO327" s="124">
        <f t="shared" ref="BO327" si="5237">G327/G343</f>
        <v>2.8969208097417203E-2</v>
      </c>
      <c r="BP327" s="125">
        <f t="shared" ref="BP327" si="5238">H327/H343</f>
        <v>5.0768105340160935E-2</v>
      </c>
      <c r="BQ327" s="126">
        <f t="shared" ref="BQ327" si="5239">I327/I343</f>
        <v>4.0492156746384983E-2</v>
      </c>
      <c r="BR327" s="123">
        <f t="shared" ref="BR327" si="5240">J327/J343</f>
        <v>3.9766763848396502E-2</v>
      </c>
      <c r="BS327" s="124">
        <f t="shared" ref="BS327" si="5241">K327/K343</f>
        <v>5.5396790503407345E-2</v>
      </c>
      <c r="BT327" s="125">
        <f t="shared" ref="BT327" si="5242">L327/L343</f>
        <v>3.1849012090828667E-2</v>
      </c>
      <c r="BU327" s="123">
        <f t="shared" ref="BU327" si="5243">M327/M343</f>
        <v>5.1862673484295109E-2</v>
      </c>
      <c r="BV327" s="127">
        <f t="shared" ref="BV327" si="5244">N327/N343</f>
        <v>4.1607617360496015E-2</v>
      </c>
      <c r="BW327" s="128">
        <f t="shared" ref="BW327" si="5245">O327/O343</f>
        <v>5.0587974262258709E-2</v>
      </c>
      <c r="BX327" s="123">
        <f t="shared" ref="BX327" si="5246">P327/P343</f>
        <v>4.0363781296423783E-2</v>
      </c>
      <c r="BY327" s="124">
        <f t="shared" ref="BY327" si="5247">Q327/Q343</f>
        <v>3.8641406383341868E-2</v>
      </c>
      <c r="BZ327" s="125">
        <f t="shared" ref="BZ327" si="5248">R327/R343</f>
        <v>5.2064954095517209E-2</v>
      </c>
      <c r="CA327" s="126">
        <f t="shared" ref="CA327" si="5249">S327/S343</f>
        <v>4.0356908971840209E-2</v>
      </c>
      <c r="CB327" s="123">
        <f t="shared" ref="CB327" si="5250">T327/T343</f>
        <v>2.7962716378162451E-2</v>
      </c>
      <c r="CC327" s="124">
        <f t="shared" ref="CC327" si="5251">U327/U343</f>
        <v>3.9173849961594266E-2</v>
      </c>
      <c r="CD327" s="125">
        <f t="shared" ref="CD327" si="5252">V327/V343</f>
        <v>2.650578899440614E-2</v>
      </c>
      <c r="CE327" s="126">
        <f t="shared" ref="CE327" si="5253">W327/W343</f>
        <v>5.8224452282776097E-2</v>
      </c>
      <c r="CF327" s="123">
        <f t="shared" ref="CF327" si="5254">X327/X343</f>
        <v>4.1332081899398618E-2</v>
      </c>
      <c r="CG327" s="124">
        <f t="shared" ref="CG327" si="5255">Y327/Y343</f>
        <v>4.2029387302467427E-2</v>
      </c>
      <c r="CH327" s="125">
        <f t="shared" ref="CH327" si="5256">Z327/Z343</f>
        <v>4.9519317975693818E-2</v>
      </c>
      <c r="CI327" s="123">
        <f t="shared" ref="CI327" si="5257">AA327/AA343</f>
        <v>4.6094129063561376E-2</v>
      </c>
      <c r="CJ327" s="129">
        <f t="shared" ref="CJ327" si="5258">AB327/AB343</f>
        <v>4.4032641147686409E-2</v>
      </c>
      <c r="CK327" s="130">
        <f t="shared" ref="CK327" si="5259">AC327/AC343</f>
        <v>4.398490580466926E-2</v>
      </c>
    </row>
    <row r="328" spans="1:89" x14ac:dyDescent="0.25">
      <c r="A328" s="131" t="s">
        <v>25</v>
      </c>
      <c r="B328" s="197">
        <v>1886</v>
      </c>
      <c r="C328" s="181">
        <v>1501</v>
      </c>
      <c r="D328" s="182">
        <v>971</v>
      </c>
      <c r="E328" s="183">
        <v>777</v>
      </c>
      <c r="F328" s="180">
        <v>1366</v>
      </c>
      <c r="G328" s="184">
        <v>820</v>
      </c>
      <c r="H328" s="182">
        <v>2530</v>
      </c>
      <c r="I328" s="183">
        <v>2165</v>
      </c>
      <c r="J328" s="180">
        <v>386</v>
      </c>
      <c r="K328" s="181">
        <v>409</v>
      </c>
      <c r="L328" s="182">
        <v>891</v>
      </c>
      <c r="M328" s="180">
        <v>1752</v>
      </c>
      <c r="N328" s="185">
        <v>1703</v>
      </c>
      <c r="O328" s="198">
        <v>2179</v>
      </c>
      <c r="P328" s="180">
        <v>1216</v>
      </c>
      <c r="Q328" s="181">
        <v>1171</v>
      </c>
      <c r="R328" s="182">
        <v>1534</v>
      </c>
      <c r="S328" s="183">
        <v>1392</v>
      </c>
      <c r="T328" s="189">
        <v>305</v>
      </c>
      <c r="U328" s="180">
        <v>430</v>
      </c>
      <c r="V328" s="182">
        <v>970</v>
      </c>
      <c r="W328" s="199">
        <v>1861</v>
      </c>
      <c r="X328" s="180">
        <v>1041</v>
      </c>
      <c r="Y328" s="184">
        <v>528</v>
      </c>
      <c r="Z328" s="182">
        <v>2976</v>
      </c>
      <c r="AA328" s="180">
        <v>2651</v>
      </c>
      <c r="AB328" s="162">
        <f t="shared" si="5008"/>
        <v>17775</v>
      </c>
      <c r="AC328" s="165">
        <f t="shared" si="5039"/>
        <v>17636</v>
      </c>
      <c r="AE328" s="256" t="str">
        <f>$AE$18</f>
        <v>18:00 - 18:59</v>
      </c>
      <c r="AF328" s="120">
        <f t="shared" si="5230"/>
        <v>2400</v>
      </c>
      <c r="AG328" s="181">
        <f t="shared" si="5230"/>
        <v>4438</v>
      </c>
      <c r="AH328" s="182">
        <f t="shared" si="5230"/>
        <v>1488</v>
      </c>
      <c r="AI328" s="183">
        <f t="shared" si="5230"/>
        <v>1637</v>
      </c>
      <c r="AJ328" s="180">
        <f t="shared" si="5230"/>
        <v>1580</v>
      </c>
      <c r="AK328" s="184">
        <f t="shared" si="5230"/>
        <v>2696</v>
      </c>
      <c r="AL328" s="182">
        <f t="shared" si="5230"/>
        <v>3082</v>
      </c>
      <c r="AM328" s="183">
        <f t="shared" si="5230"/>
        <v>5175</v>
      </c>
      <c r="AN328" s="180">
        <f t="shared" si="5230"/>
        <v>975</v>
      </c>
      <c r="AO328" s="184">
        <f t="shared" si="5230"/>
        <v>366</v>
      </c>
      <c r="AP328" s="182">
        <f t="shared" si="5231"/>
        <v>3861</v>
      </c>
      <c r="AQ328" s="180">
        <f t="shared" si="5231"/>
        <v>1116</v>
      </c>
      <c r="AR328" s="185">
        <f t="shared" si="5231"/>
        <v>5021</v>
      </c>
      <c r="AS328" s="186">
        <f t="shared" si="5231"/>
        <v>3079</v>
      </c>
      <c r="AT328" s="180">
        <f t="shared" si="5231"/>
        <v>2682</v>
      </c>
      <c r="AU328" s="184">
        <f t="shared" si="5231"/>
        <v>2519</v>
      </c>
      <c r="AV328" s="182">
        <f t="shared" si="5231"/>
        <v>2350</v>
      </c>
      <c r="AW328" s="183">
        <f t="shared" si="5231"/>
        <v>3880</v>
      </c>
      <c r="AX328" s="180">
        <f t="shared" si="5231"/>
        <v>1798</v>
      </c>
      <c r="AY328" s="184">
        <f t="shared" si="5231"/>
        <v>363</v>
      </c>
      <c r="AZ328" s="182">
        <f t="shared" si="5232"/>
        <v>4756</v>
      </c>
      <c r="BA328" s="183">
        <f t="shared" si="5232"/>
        <v>2366</v>
      </c>
      <c r="BB328" s="180">
        <f t="shared" si="5232"/>
        <v>2875</v>
      </c>
      <c r="BC328" s="184">
        <f t="shared" si="5232"/>
        <v>1122</v>
      </c>
      <c r="BD328" s="182">
        <f t="shared" si="5232"/>
        <v>4084</v>
      </c>
      <c r="BE328" s="180">
        <f t="shared" si="5232"/>
        <v>6324</v>
      </c>
      <c r="BF328" s="164">
        <f>SUM(AF328,AH328,AJ328,AL328,AN328,AP328,AR328,AT328,AV328,AX328,AZ328,BB328,BD328)</f>
        <v>36952</v>
      </c>
      <c r="BG328" s="165">
        <f>SUM(AG328,AI328,AK328,AM328,AO328,AQ328,AS328,AU328,AW328,AY328,BA328,BC328,BE328)</f>
        <v>35081</v>
      </c>
      <c r="BI328" s="131" t="s">
        <v>25</v>
      </c>
      <c r="BJ328" s="123">
        <f>B328/B343</f>
        <v>4.2297427616676757E-2</v>
      </c>
      <c r="BK328" s="124">
        <f t="shared" ref="BK328" si="5260">C328/C343</f>
        <v>4.0834648239838948E-2</v>
      </c>
      <c r="BL328" s="125">
        <f t="shared" ref="BL328" si="5261">D328/D343</f>
        <v>4.4537198422163103E-2</v>
      </c>
      <c r="BM328" s="126">
        <f t="shared" ref="BM328" si="5262">E328/E343</f>
        <v>3.9932161578785076E-2</v>
      </c>
      <c r="BN328" s="123">
        <f t="shared" ref="BN328" si="5263">F328/F343</f>
        <v>4.1980392759457884E-2</v>
      </c>
      <c r="BO328" s="124">
        <f t="shared" ref="BO328" si="5264">G328/G343</f>
        <v>3.1800201659815404E-2</v>
      </c>
      <c r="BP328" s="125">
        <f t="shared" ref="BP328" si="5265">H328/H343</f>
        <v>5.2879088724004597E-2</v>
      </c>
      <c r="BQ328" s="126">
        <f t="shared" ref="BQ328" si="5266">I328/I343</f>
        <v>4.2826340672165848E-2</v>
      </c>
      <c r="BR328" s="123">
        <f t="shared" ref="BR328" si="5267">J328/J343</f>
        <v>4.5014577259475219E-2</v>
      </c>
      <c r="BS328" s="124">
        <f t="shared" ref="BS328" si="5268">K328/K343</f>
        <v>4.4954935150582548E-2</v>
      </c>
      <c r="BT328" s="125">
        <f t="shared" ref="BT328" si="5269">L328/L343</f>
        <v>3.284429371866706E-2</v>
      </c>
      <c r="BU328" s="123">
        <f t="shared" ref="BU328" si="5270">M328/M343</f>
        <v>5.5642010988661984E-2</v>
      </c>
      <c r="BV328" s="127">
        <f t="shared" ref="BV328" si="5271">N328/N343</f>
        <v>3.7710363153232951E-2</v>
      </c>
      <c r="BW328" s="128">
        <f t="shared" ref="BW328" si="5272">O328/O343</f>
        <v>4.3951832502975172E-2</v>
      </c>
      <c r="BX328" s="123">
        <f t="shared" ref="BX328" si="5273">P328/P343</f>
        <v>4.4059567375629549E-2</v>
      </c>
      <c r="BY328" s="124">
        <f t="shared" ref="BY328" si="5274">Q328/Q343</f>
        <v>3.9972691585594813E-2</v>
      </c>
      <c r="BZ328" s="125">
        <f t="shared" ref="BZ328" si="5275">R328/R343</f>
        <v>4.5874577589042738E-2</v>
      </c>
      <c r="CA328" s="126">
        <f t="shared" ref="CA328" si="5276">S328/S343</f>
        <v>3.7982973149967257E-2</v>
      </c>
      <c r="CB328" s="123">
        <f t="shared" ref="CB328" si="5277">T328/T343</f>
        <v>2.9008940460338598E-2</v>
      </c>
      <c r="CC328" s="124">
        <f t="shared" ref="CC328" si="5278">U328/U343</f>
        <v>3.6698813689510966E-2</v>
      </c>
      <c r="CD328" s="125">
        <f t="shared" ref="CD328" si="5279">V328/V343</f>
        <v>3.1546767269415896E-2</v>
      </c>
      <c r="CE328" s="126">
        <f t="shared" ref="CE328" si="5280">W328/W343</f>
        <v>4.6226836901982211E-2</v>
      </c>
      <c r="CF328" s="123">
        <f t="shared" ref="CF328" si="5281">X328/X343</f>
        <v>3.6187297945562621E-2</v>
      </c>
      <c r="CG328" s="124">
        <f t="shared" ref="CG328" si="5282">Y328/Y343</f>
        <v>2.9276406986415305E-2</v>
      </c>
      <c r="CH328" s="125">
        <f t="shared" ref="CH328" si="5283">Z328/Z343</f>
        <v>4.9074089342545715E-2</v>
      </c>
      <c r="CI328" s="123">
        <f t="shared" ref="CI328" si="5284">AA328/AA343</f>
        <v>4.4354096605263599E-2</v>
      </c>
      <c r="CJ328" s="129">
        <f t="shared" ref="CJ328" si="5285">AB328/AB343</f>
        <v>4.2387229699438173E-2</v>
      </c>
      <c r="CK328" s="130">
        <f t="shared" ref="CK328" si="5286">AC328/AC343</f>
        <v>4.2147122997617338E-2</v>
      </c>
    </row>
    <row r="329" spans="1:89" ht="13.8" thickBot="1" x14ac:dyDescent="0.3">
      <c r="A329" s="139" t="s">
        <v>26</v>
      </c>
      <c r="B329" s="194">
        <v>1674</v>
      </c>
      <c r="C329" s="188">
        <v>1298</v>
      </c>
      <c r="D329" s="189">
        <v>793</v>
      </c>
      <c r="E329" s="190">
        <v>687</v>
      </c>
      <c r="F329" s="187">
        <v>1220</v>
      </c>
      <c r="G329" s="191">
        <v>815</v>
      </c>
      <c r="H329" s="189">
        <v>2174</v>
      </c>
      <c r="I329" s="190">
        <v>2042</v>
      </c>
      <c r="J329" s="187">
        <v>347</v>
      </c>
      <c r="K329" s="188">
        <v>355</v>
      </c>
      <c r="L329" s="189">
        <v>924</v>
      </c>
      <c r="M329" s="187">
        <v>1335</v>
      </c>
      <c r="N329" s="192">
        <v>1678</v>
      </c>
      <c r="O329" s="195">
        <v>1967</v>
      </c>
      <c r="P329" s="187">
        <v>1047</v>
      </c>
      <c r="Q329" s="188">
        <v>1098</v>
      </c>
      <c r="R329" s="189">
        <v>1446</v>
      </c>
      <c r="S329" s="190">
        <v>1338</v>
      </c>
      <c r="T329" s="187">
        <v>287</v>
      </c>
      <c r="U329" s="191">
        <v>443</v>
      </c>
      <c r="V329" s="189">
        <v>950</v>
      </c>
      <c r="W329" s="196">
        <v>1833</v>
      </c>
      <c r="X329" s="187">
        <v>1066</v>
      </c>
      <c r="Y329" s="191">
        <v>647</v>
      </c>
      <c r="Z329" s="189">
        <v>2710</v>
      </c>
      <c r="AA329" s="187">
        <v>2766</v>
      </c>
      <c r="AB329" s="162">
        <f t="shared" si="5008"/>
        <v>16316</v>
      </c>
      <c r="AC329" s="165">
        <f t="shared" si="5039"/>
        <v>16624</v>
      </c>
      <c r="AE329" s="254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26</v>
      </c>
      <c r="BJ329" s="123">
        <f>B329/B343</f>
        <v>3.7542891744600689E-2</v>
      </c>
      <c r="BK329" s="124">
        <f t="shared" ref="BK329" si="5287">C329/C343</f>
        <v>3.5312040916263124E-2</v>
      </c>
      <c r="BL329" s="125">
        <f t="shared" ref="BL329" si="5288">D329/D343</f>
        <v>3.6372809833960185E-2</v>
      </c>
      <c r="BM329" s="126">
        <f t="shared" ref="BM329" si="5289">E329/E343</f>
        <v>3.5306814677767501E-2</v>
      </c>
      <c r="BN329" s="123">
        <f t="shared" ref="BN329" si="5290">F329/F343</f>
        <v>3.7493469375211287E-2</v>
      </c>
      <c r="BO329" s="124">
        <f t="shared" ref="BO329" si="5291">G329/G343</f>
        <v>3.1606297991157994E-2</v>
      </c>
      <c r="BP329" s="125">
        <f t="shared" ref="BP329" si="5292">H329/H343</f>
        <v>4.5438394816595257E-2</v>
      </c>
      <c r="BQ329" s="126">
        <f t="shared" ref="BQ329" si="5293">I329/I343</f>
        <v>4.0393250647834944E-2</v>
      </c>
      <c r="BR329" s="123">
        <f t="shared" ref="BR329" si="5294">J329/J343</f>
        <v>4.0466472303206998E-2</v>
      </c>
      <c r="BS329" s="124">
        <f t="shared" ref="BS329" si="5295">K329/K343</f>
        <v>3.9019564739503187E-2</v>
      </c>
      <c r="BT329" s="125">
        <f t="shared" ref="BT329" si="5296">L329/L343</f>
        <v>3.4060749041580657E-2</v>
      </c>
      <c r="BU329" s="123">
        <f t="shared" ref="BU329" si="5297">M329/M343</f>
        <v>4.2398450154031819E-2</v>
      </c>
      <c r="BV329" s="127">
        <f t="shared" ref="BV329" si="5298">N329/N343</f>
        <v>3.7156775907883084E-2</v>
      </c>
      <c r="BW329" s="128">
        <f t="shared" ref="BW329" si="5299">O329/O343</f>
        <v>3.9675656050184561E-2</v>
      </c>
      <c r="BX329" s="123">
        <f t="shared" ref="BX329" si="5300">P329/P343</f>
        <v>3.7936157107141565E-2</v>
      </c>
      <c r="BY329" s="124">
        <f t="shared" ref="BY329" si="5301">Q329/Q343</f>
        <v>3.748079877112135E-2</v>
      </c>
      <c r="BZ329" s="125">
        <f t="shared" ref="BZ329" si="5302">R329/R343</f>
        <v>4.324291994377822E-2</v>
      </c>
      <c r="CA329" s="126">
        <f t="shared" ref="CA329" si="5303">S329/S343</f>
        <v>3.650949574328749E-2</v>
      </c>
      <c r="CB329" s="123">
        <f t="shared" ref="CB329" si="5304">T329/T343</f>
        <v>2.729693741677763E-2</v>
      </c>
      <c r="CC329" s="124">
        <f t="shared" ref="CC329" si="5305">U329/U343</f>
        <v>3.7808312708031068E-2</v>
      </c>
      <c r="CD329" s="125">
        <f t="shared" ref="CD329" si="5306">V329/V343</f>
        <v>3.089631845973722E-2</v>
      </c>
      <c r="CE329" s="126">
        <f t="shared" ref="CE329" si="5307">W329/W343</f>
        <v>4.5531322966863727E-2</v>
      </c>
      <c r="CF329" s="123">
        <f t="shared" ref="CF329" si="5308">X329/X343</f>
        <v>3.7056349289116004E-2</v>
      </c>
      <c r="CG329" s="124">
        <f t="shared" ref="CG329" si="5309">Y329/Y343</f>
        <v>3.5874688106459662E-2</v>
      </c>
      <c r="CH329" s="125">
        <f t="shared" ref="CH329" si="5310">Z329/Z343</f>
        <v>4.4687762808568177E-2</v>
      </c>
      <c r="CI329" s="123">
        <f t="shared" ref="CI329" si="5311">AA329/AA343</f>
        <v>4.6278170958189029E-2</v>
      </c>
      <c r="CJ329" s="129">
        <f t="shared" ref="CJ329" si="5312">AB329/AB343</f>
        <v>3.8908019115388652E-2</v>
      </c>
      <c r="CK329" s="130">
        <f t="shared" ref="CK329" si="5313">AC329/AC343</f>
        <v>3.9728610382875403E-2</v>
      </c>
    </row>
    <row r="330" spans="1:89" ht="14.4" thickTop="1" thickBot="1" x14ac:dyDescent="0.3">
      <c r="A330" s="131" t="s">
        <v>27</v>
      </c>
      <c r="B330" s="197">
        <v>1472</v>
      </c>
      <c r="C330" s="181">
        <v>1655</v>
      </c>
      <c r="D330" s="182">
        <v>738</v>
      </c>
      <c r="E330" s="183">
        <v>720</v>
      </c>
      <c r="F330" s="180">
        <v>1086</v>
      </c>
      <c r="G330" s="184">
        <v>1041</v>
      </c>
      <c r="H330" s="182">
        <v>2226</v>
      </c>
      <c r="I330" s="183">
        <v>2101</v>
      </c>
      <c r="J330" s="180">
        <v>470</v>
      </c>
      <c r="K330" s="181">
        <v>303</v>
      </c>
      <c r="L330" s="182">
        <v>1258</v>
      </c>
      <c r="M330" s="180">
        <v>1143</v>
      </c>
      <c r="N330" s="185">
        <v>1849</v>
      </c>
      <c r="O330" s="198">
        <v>1822</v>
      </c>
      <c r="P330" s="180">
        <v>1191</v>
      </c>
      <c r="Q330" s="181">
        <v>1073</v>
      </c>
      <c r="R330" s="182">
        <v>1273</v>
      </c>
      <c r="S330" s="183">
        <v>1526</v>
      </c>
      <c r="T330" s="180">
        <v>439</v>
      </c>
      <c r="U330" s="184">
        <v>332</v>
      </c>
      <c r="V330" s="182">
        <v>1300</v>
      </c>
      <c r="W330" s="199">
        <v>1503</v>
      </c>
      <c r="X330" s="180">
        <v>1054</v>
      </c>
      <c r="Y330" s="184">
        <v>583</v>
      </c>
      <c r="Z330" s="182">
        <v>2748</v>
      </c>
      <c r="AA330" s="180">
        <v>2849</v>
      </c>
      <c r="AB330" s="162">
        <f t="shared" si="5008"/>
        <v>17104</v>
      </c>
      <c r="AC330" s="165">
        <f t="shared" si="5039"/>
        <v>16651</v>
      </c>
      <c r="AE330" s="251" t="s">
        <v>13</v>
      </c>
      <c r="AF330" s="14">
        <f t="shared" ref="AF330:BG330" si="5314">SUM(AF327:AF329)</f>
        <v>4618</v>
      </c>
      <c r="AG330" s="1">
        <f t="shared" si="5314"/>
        <v>8711</v>
      </c>
      <c r="AH330" s="14">
        <f t="shared" si="5314"/>
        <v>3385</v>
      </c>
      <c r="AI330" s="1">
        <f t="shared" si="5314"/>
        <v>3345</v>
      </c>
      <c r="AJ330" s="14">
        <f t="shared" si="5314"/>
        <v>3231</v>
      </c>
      <c r="AK330" s="1">
        <f t="shared" si="5314"/>
        <v>5767</v>
      </c>
      <c r="AL330" s="14">
        <f t="shared" si="5314"/>
        <v>6266</v>
      </c>
      <c r="AM330" s="1">
        <f t="shared" si="5314"/>
        <v>10612</v>
      </c>
      <c r="AN330" s="14">
        <f t="shared" si="5314"/>
        <v>2359</v>
      </c>
      <c r="AO330" s="1">
        <f t="shared" si="5314"/>
        <v>686</v>
      </c>
      <c r="AP330" s="14">
        <f t="shared" si="5314"/>
        <v>7887</v>
      </c>
      <c r="AQ330" s="1">
        <f t="shared" si="5314"/>
        <v>2197</v>
      </c>
      <c r="AR330" s="14">
        <f t="shared" si="5314"/>
        <v>9304</v>
      </c>
      <c r="AS330" s="1">
        <f t="shared" si="5314"/>
        <v>5826</v>
      </c>
      <c r="AT330" s="14">
        <f t="shared" si="5314"/>
        <v>5416</v>
      </c>
      <c r="AU330" s="1">
        <f t="shared" si="5314"/>
        <v>4530</v>
      </c>
      <c r="AV330" s="14">
        <f t="shared" si="5314"/>
        <v>4738</v>
      </c>
      <c r="AW330" s="1">
        <f t="shared" si="5314"/>
        <v>7420</v>
      </c>
      <c r="AX330" s="14">
        <f t="shared" si="5314"/>
        <v>3650</v>
      </c>
      <c r="AY330" s="1">
        <f t="shared" si="5314"/>
        <v>722</v>
      </c>
      <c r="AZ330" s="14">
        <f t="shared" si="5314"/>
        <v>8613</v>
      </c>
      <c r="BA330" s="1">
        <f t="shared" si="5314"/>
        <v>4438</v>
      </c>
      <c r="BB330" s="14">
        <f t="shared" si="5314"/>
        <v>5857</v>
      </c>
      <c r="BC330" s="1">
        <f t="shared" si="5314"/>
        <v>2015</v>
      </c>
      <c r="BD330" s="14">
        <f t="shared" si="5314"/>
        <v>7846</v>
      </c>
      <c r="BE330" s="1">
        <f t="shared" si="5314"/>
        <v>11344</v>
      </c>
      <c r="BF330" s="166">
        <f t="shared" si="5314"/>
        <v>73170</v>
      </c>
      <c r="BG330" s="167">
        <f t="shared" si="5314"/>
        <v>67613</v>
      </c>
      <c r="BI330" s="131" t="s">
        <v>27</v>
      </c>
      <c r="BJ330" s="123">
        <f>B330/B343</f>
        <v>3.3012626432528204E-2</v>
      </c>
      <c r="BK330" s="124">
        <f t="shared" ref="BK330" si="5315">C330/C343</f>
        <v>4.5024212416344744E-2</v>
      </c>
      <c r="BL330" s="125">
        <f t="shared" ref="BL330" si="5316">D330/D343</f>
        <v>3.3850105494908724E-2</v>
      </c>
      <c r="BM330" s="126">
        <f t="shared" ref="BM330" si="5317">E330/E343</f>
        <v>3.7002775208140611E-2</v>
      </c>
      <c r="BN330" s="123">
        <f t="shared" ref="BN330" si="5318">F330/F343</f>
        <v>3.3375334214327423E-2</v>
      </c>
      <c r="BO330" s="124">
        <f t="shared" ref="BO330" si="5319">G330/G343</f>
        <v>4.0370743814472969E-2</v>
      </c>
      <c r="BP330" s="125">
        <f t="shared" ref="BP330" si="5320">H330/H343</f>
        <v>4.6525237746891004E-2</v>
      </c>
      <c r="BQ330" s="126">
        <f t="shared" ref="BQ330" si="5321">I330/I343</f>
        <v>4.156034261072538E-2</v>
      </c>
      <c r="BR330" s="123">
        <f t="shared" ref="BR330" si="5322">J330/J343</f>
        <v>5.4810495626822157E-2</v>
      </c>
      <c r="BS330" s="124">
        <f t="shared" ref="BS330" si="5323">K330/K343</f>
        <v>3.3304022862167507E-2</v>
      </c>
      <c r="BT330" s="125">
        <f t="shared" ref="BT330" si="5324">L330/L343</f>
        <v>4.6372751400766736E-2</v>
      </c>
      <c r="BU330" s="123">
        <f t="shared" ref="BU330" si="5325">M330/M343</f>
        <v>3.6300695525137358E-2</v>
      </c>
      <c r="BV330" s="127">
        <f t="shared" ref="BV330" si="5326">N330/N343</f>
        <v>4.0943312666076176E-2</v>
      </c>
      <c r="BW330" s="128">
        <f t="shared" ref="BW330" si="5327">O330/O343</f>
        <v>3.6750912721624944E-2</v>
      </c>
      <c r="BX330" s="123">
        <f t="shared" ref="BX330" si="5328">P330/P343</f>
        <v>4.3153737454255589E-2</v>
      </c>
      <c r="BY330" s="124">
        <f t="shared" ref="BY330" si="5329">Q330/Q343</f>
        <v>3.6627410820959209E-2</v>
      </c>
      <c r="BZ330" s="125">
        <f t="shared" ref="BZ330" si="5330">R330/R343</f>
        <v>3.8069320254792309E-2</v>
      </c>
      <c r="CA330" s="126">
        <f t="shared" ref="CA330" si="5331">S330/S343</f>
        <v>4.1639380048024449E-2</v>
      </c>
      <c r="CB330" s="123">
        <f t="shared" ref="CB330" si="5332">T330/T343</f>
        <v>4.1753852006848009E-2</v>
      </c>
      <c r="CC330" s="124">
        <f t="shared" ref="CC330" si="5333">U330/U343</f>
        <v>2.8334898011436373E-2</v>
      </c>
      <c r="CD330" s="125">
        <f t="shared" ref="CD330" si="5334">V330/V343</f>
        <v>4.2279172629114091E-2</v>
      </c>
      <c r="CE330" s="126">
        <f t="shared" ref="CE330" si="5335">W330/W343</f>
        <v>3.7334194445824434E-2</v>
      </c>
      <c r="CF330" s="123">
        <f t="shared" ref="CF330" si="5336">X330/X343</f>
        <v>3.6639204644210381E-2</v>
      </c>
      <c r="CG330" s="124">
        <f t="shared" ref="CG330" si="5337">Y330/Y343</f>
        <v>3.2326032714166897E-2</v>
      </c>
      <c r="CH330" s="125">
        <f t="shared" ref="CH330" si="5338">Z330/Z343</f>
        <v>4.531438088485068E-2</v>
      </c>
      <c r="CI330" s="123">
        <f t="shared" ref="CI330" si="5339">AA330/AA343</f>
        <v>4.7666850708561297E-2</v>
      </c>
      <c r="CJ330" s="129">
        <f t="shared" ref="CJ330" si="5340">AB330/AB343</f>
        <v>4.0787126682373588E-2</v>
      </c>
      <c r="CK330" s="130">
        <f t="shared" ref="CK330" si="5341">AC330/AC343</f>
        <v>3.9793135917063183E-2</v>
      </c>
    </row>
    <row r="331" spans="1:89" ht="13.8" thickTop="1" x14ac:dyDescent="0.25">
      <c r="A331" s="139" t="s">
        <v>28</v>
      </c>
      <c r="B331" s="194">
        <v>1397</v>
      </c>
      <c r="C331" s="188">
        <v>2224</v>
      </c>
      <c r="D331" s="189">
        <v>773</v>
      </c>
      <c r="E331" s="190">
        <v>936</v>
      </c>
      <c r="F331" s="187">
        <v>1080</v>
      </c>
      <c r="G331" s="191">
        <v>1320</v>
      </c>
      <c r="H331" s="189">
        <v>1980</v>
      </c>
      <c r="I331" s="190">
        <v>2814</v>
      </c>
      <c r="J331" s="187">
        <v>525</v>
      </c>
      <c r="K331" s="188">
        <v>265</v>
      </c>
      <c r="L331" s="189">
        <v>1906</v>
      </c>
      <c r="M331" s="187">
        <v>921</v>
      </c>
      <c r="N331" s="192">
        <v>2379</v>
      </c>
      <c r="O331" s="195">
        <v>1791</v>
      </c>
      <c r="P331" s="187">
        <v>1603</v>
      </c>
      <c r="Q331" s="188">
        <v>1033</v>
      </c>
      <c r="R331" s="189">
        <v>1437</v>
      </c>
      <c r="S331" s="190">
        <v>1846</v>
      </c>
      <c r="T331" s="187">
        <v>564</v>
      </c>
      <c r="U331" s="191">
        <v>294</v>
      </c>
      <c r="V331" s="189">
        <v>1751</v>
      </c>
      <c r="W331" s="196">
        <v>1435</v>
      </c>
      <c r="X331" s="187">
        <v>1294</v>
      </c>
      <c r="Y331" s="191">
        <v>528</v>
      </c>
      <c r="Z331" s="189">
        <v>2860</v>
      </c>
      <c r="AA331" s="187">
        <v>3323</v>
      </c>
      <c r="AB331" s="162">
        <f t="shared" si="5008"/>
        <v>19549</v>
      </c>
      <c r="AC331" s="165">
        <f t="shared" si="5039"/>
        <v>18730</v>
      </c>
      <c r="BI331" s="139" t="s">
        <v>28</v>
      </c>
      <c r="BJ331" s="123">
        <f>B331/B343</f>
        <v>3.1330597232501291E-2</v>
      </c>
      <c r="BK331" s="124">
        <f t="shared" ref="BK331" si="5342">C331/C343</f>
        <v>6.0503835899668103E-2</v>
      </c>
      <c r="BL331" s="125">
        <f t="shared" ref="BL331" si="5343">D331/D343</f>
        <v>3.5455462801577839E-2</v>
      </c>
      <c r="BM331" s="126">
        <f t="shared" ref="BM331" si="5344">E331/E343</f>
        <v>4.8103607770582792E-2</v>
      </c>
      <c r="BN331" s="123">
        <f t="shared" ref="BN331" si="5345">F331/F343</f>
        <v>3.3190940102646053E-2</v>
      </c>
      <c r="BO331" s="124">
        <f t="shared" ref="BO331" si="5346">G331/G343</f>
        <v>5.1190568525556507E-2</v>
      </c>
      <c r="BP331" s="125">
        <f t="shared" ref="BP331" si="5347">H331/H343</f>
        <v>4.1383634653568813E-2</v>
      </c>
      <c r="BQ331" s="126">
        <f t="shared" ref="BQ331" si="5348">I331/I343</f>
        <v>5.5664352263960597E-2</v>
      </c>
      <c r="BR331" s="123">
        <f t="shared" ref="BR331" si="5349">J331/J343</f>
        <v>6.1224489795918366E-2</v>
      </c>
      <c r="BS331" s="124">
        <f t="shared" ref="BS331" si="5350">K331/K343</f>
        <v>2.9127280721037589E-2</v>
      </c>
      <c r="BT331" s="125">
        <f t="shared" ref="BT331" si="5351">L331/L343</f>
        <v>7.0259510468888231E-2</v>
      </c>
      <c r="BU331" s="123">
        <f t="shared" ref="BU331" si="5352">M331/M343</f>
        <v>2.9250166735478134E-2</v>
      </c>
      <c r="BV331" s="127">
        <f t="shared" ref="BV331" si="5353">N331/N343</f>
        <v>5.2679362267493354E-2</v>
      </c>
      <c r="BW331" s="128">
        <f t="shared" ref="BW331" si="5354">O331/O343</f>
        <v>3.6125622768622544E-2</v>
      </c>
      <c r="BX331" s="123">
        <f t="shared" ref="BX331" si="5355">P331/P343</f>
        <v>5.8081814558498493E-2</v>
      </c>
      <c r="BY331" s="124">
        <f t="shared" ref="BY331" si="5356">Q331/Q343</f>
        <v>3.5261990100699775E-2</v>
      </c>
      <c r="BZ331" s="125">
        <f t="shared" ref="BZ331" si="5357">R331/R343</f>
        <v>4.2973773139148901E-2</v>
      </c>
      <c r="CA331" s="126">
        <f t="shared" ref="CA331" si="5358">S331/S343</f>
        <v>5.0371098013534163E-2</v>
      </c>
      <c r="CB331" s="123">
        <f t="shared" ref="CB331" si="5359">T331/T343</f>
        <v>5.3642762031576946E-2</v>
      </c>
      <c r="CC331" s="124">
        <f t="shared" ref="CC331" si="5360">U331/U343</f>
        <v>2.5091747034223778E-2</v>
      </c>
      <c r="CD331" s="125">
        <f t="shared" ref="CD331" si="5361">V331/V343</f>
        <v>5.6946793287368284E-2</v>
      </c>
      <c r="CE331" s="126">
        <f t="shared" ref="CE331" si="5362">W331/W343</f>
        <v>3.5645089174822397E-2</v>
      </c>
      <c r="CF331" s="123">
        <f t="shared" ref="CF331" si="5363">X331/X343</f>
        <v>4.4982097542322803E-2</v>
      </c>
      <c r="CG331" s="124">
        <f t="shared" ref="CG331" si="5364">Y331/Y343</f>
        <v>2.9276406986415305E-2</v>
      </c>
      <c r="CH331" s="125">
        <f t="shared" ref="CH331" si="5365">Z331/Z343</f>
        <v>4.716125521494649E-2</v>
      </c>
      <c r="CI331" s="123">
        <f t="shared" ref="CI331" si="5366">AA331/AA343</f>
        <v>5.5597383258880022E-2</v>
      </c>
      <c r="CJ331" s="129">
        <f t="shared" ref="CJ331" si="5367">AB331/AB343</f>
        <v>4.6617606379427114E-2</v>
      </c>
      <c r="CK331" s="130">
        <f t="shared" ref="CK331" si="5368">AC331/AC343</f>
        <v>4.4761602049522155E-2</v>
      </c>
    </row>
    <row r="332" spans="1:89" x14ac:dyDescent="0.25">
      <c r="A332" s="131" t="s">
        <v>29</v>
      </c>
      <c r="B332" s="197">
        <v>1804</v>
      </c>
      <c r="C332" s="181">
        <v>2941</v>
      </c>
      <c r="D332" s="182">
        <v>1253</v>
      </c>
      <c r="E332" s="183">
        <v>1257</v>
      </c>
      <c r="F332" s="180">
        <v>1581</v>
      </c>
      <c r="G332" s="184">
        <v>2154</v>
      </c>
      <c r="H332" s="182">
        <v>2546</v>
      </c>
      <c r="I332" s="183">
        <v>3820</v>
      </c>
      <c r="J332" s="180">
        <v>892</v>
      </c>
      <c r="K332" s="181">
        <v>281</v>
      </c>
      <c r="L332" s="182">
        <v>2720</v>
      </c>
      <c r="M332" s="180">
        <v>859</v>
      </c>
      <c r="N332" s="185">
        <v>3121</v>
      </c>
      <c r="O332" s="198">
        <v>2275</v>
      </c>
      <c r="P332" s="180">
        <v>2092</v>
      </c>
      <c r="Q332" s="181">
        <v>1448</v>
      </c>
      <c r="R332" s="182">
        <v>1919</v>
      </c>
      <c r="S332" s="183">
        <v>2704</v>
      </c>
      <c r="T332" s="180">
        <v>1426</v>
      </c>
      <c r="U332" s="184">
        <v>271</v>
      </c>
      <c r="V332" s="182">
        <v>2829</v>
      </c>
      <c r="W332" s="199">
        <v>1812</v>
      </c>
      <c r="X332" s="180">
        <v>2060</v>
      </c>
      <c r="Y332" s="184">
        <v>765</v>
      </c>
      <c r="Z332" s="182">
        <v>3383</v>
      </c>
      <c r="AA332" s="180">
        <v>4203</v>
      </c>
      <c r="AB332" s="162">
        <f t="shared" si="5008"/>
        <v>27626</v>
      </c>
      <c r="AC332" s="165">
        <f t="shared" si="5039"/>
        <v>24790</v>
      </c>
      <c r="BI332" s="131" t="s">
        <v>29</v>
      </c>
      <c r="BJ332" s="123">
        <f>B332/B343</f>
        <v>4.0458409024647334E-2</v>
      </c>
      <c r="BK332" s="124">
        <f t="shared" ref="BK332" si="5369">C332/C343</f>
        <v>8.0009793786386632E-2</v>
      </c>
      <c r="BL332" s="125">
        <f t="shared" ref="BL332" si="5370">D332/D343</f>
        <v>5.747179157875424E-2</v>
      </c>
      <c r="BM332" s="126">
        <f t="shared" ref="BM332" si="5371">E332/E343</f>
        <v>6.4600678384212143E-2</v>
      </c>
      <c r="BN332" s="123">
        <f t="shared" ref="BN332" si="5372">F332/F343</f>
        <v>4.8587848428040196E-2</v>
      </c>
      <c r="BO332" s="124">
        <f t="shared" ref="BO332" si="5373">G332/G343</f>
        <v>8.3533700457612658E-2</v>
      </c>
      <c r="BP332" s="125">
        <f t="shared" ref="BP332" si="5374">H332/H343</f>
        <v>5.3213501933326364E-2</v>
      </c>
      <c r="BQ332" s="126">
        <f t="shared" ref="BQ332" si="5375">I332/I343</f>
        <v>7.5564259292227959E-2</v>
      </c>
      <c r="BR332" s="123">
        <f t="shared" ref="BR332" si="5376">J332/J343</f>
        <v>0.10402332361516035</v>
      </c>
      <c r="BS332" s="124">
        <f t="shared" ref="BS332" si="5377">K332/K343</f>
        <v>3.0885908990987029E-2</v>
      </c>
      <c r="BT332" s="125">
        <f t="shared" ref="BT332" si="5378">L332/L343</f>
        <v>0.10026540843409024</v>
      </c>
      <c r="BU332" s="123">
        <f t="shared" ref="BU332" si="5379">M332/M343</f>
        <v>2.7281100136564297E-2</v>
      </c>
      <c r="BV332" s="127">
        <f t="shared" ref="BV332" si="5380">N332/N343</f>
        <v>6.9109831709477418E-2</v>
      </c>
      <c r="BW332" s="128">
        <f t="shared" ref="BW332" si="5381">O332/O343</f>
        <v>4.5888214292918089E-2</v>
      </c>
      <c r="BX332" s="123">
        <f t="shared" ref="BX332" si="5382">P332/P343</f>
        <v>7.579984782057321E-2</v>
      </c>
      <c r="BY332" s="124">
        <f t="shared" ref="BY332" si="5383">Q332/Q343</f>
        <v>4.9428230073391366E-2</v>
      </c>
      <c r="BZ332" s="125">
        <f t="shared" ref="BZ332" si="5384">R332/R343</f>
        <v>5.7388079787074969E-2</v>
      </c>
      <c r="CA332" s="126">
        <f t="shared" ref="CA332" si="5385">S332/S343</f>
        <v>7.3783016808557089E-2</v>
      </c>
      <c r="CB332" s="123">
        <f t="shared" ref="CB332" si="5386">T332/T343</f>
        <v>0.13562868556210766</v>
      </c>
      <c r="CC332" s="124">
        <f t="shared" ref="CC332" si="5387">U332/U343</f>
        <v>2.312878723222668E-2</v>
      </c>
      <c r="CD332" s="125">
        <f t="shared" ref="CD332" si="5388">V332/V343</f>
        <v>9.2005984129049048E-2</v>
      </c>
      <c r="CE332" s="126">
        <f t="shared" ref="CE332" si="5389">W332/W343</f>
        <v>4.5009687515524865E-2</v>
      </c>
      <c r="CF332" s="123">
        <f t="shared" ref="CF332" si="5390">X332/X343</f>
        <v>7.1609830708798269E-2</v>
      </c>
      <c r="CG332" s="124">
        <f t="shared" ref="CG332" si="5391">Y332/Y343</f>
        <v>4.2417521485999449E-2</v>
      </c>
      <c r="CH332" s="125">
        <f t="shared" ref="CH332" si="5392">Z332/Z343</f>
        <v>5.5785498738518874E-2</v>
      </c>
      <c r="CI332" s="123">
        <f t="shared" ref="CI332" si="5393">AA332/AA343</f>
        <v>7.0320734829091999E-2</v>
      </c>
      <c r="CJ332" s="129">
        <f t="shared" ref="CJ332" si="5394">AB332/AB343</f>
        <v>6.5878458941022733E-2</v>
      </c>
      <c r="CK332" s="130">
        <f t="shared" ref="CK332" si="5395">AC332/AC343</f>
        <v>5.9243999722779189E-2</v>
      </c>
    </row>
    <row r="333" spans="1:89" x14ac:dyDescent="0.25">
      <c r="A333" s="139" t="s">
        <v>30</v>
      </c>
      <c r="B333" s="280">
        <v>2218</v>
      </c>
      <c r="C333" s="267">
        <v>4273</v>
      </c>
      <c r="D333" s="268">
        <v>1897</v>
      </c>
      <c r="E333" s="269">
        <v>1708</v>
      </c>
      <c r="F333" s="266">
        <v>1651</v>
      </c>
      <c r="G333" s="270">
        <v>3071</v>
      </c>
      <c r="H333" s="268">
        <v>3184</v>
      </c>
      <c r="I333" s="269">
        <v>5437</v>
      </c>
      <c r="J333" s="266">
        <v>1384</v>
      </c>
      <c r="K333" s="267">
        <v>320</v>
      </c>
      <c r="L333" s="268">
        <v>4026</v>
      </c>
      <c r="M333" s="266">
        <v>1081</v>
      </c>
      <c r="N333" s="271">
        <v>4283</v>
      </c>
      <c r="O333" s="281">
        <v>2747</v>
      </c>
      <c r="P333" s="266">
        <v>2734</v>
      </c>
      <c r="Q333" s="267">
        <v>2011</v>
      </c>
      <c r="R333" s="268">
        <v>2388</v>
      </c>
      <c r="S333" s="269">
        <v>3540</v>
      </c>
      <c r="T333" s="266">
        <v>1852</v>
      </c>
      <c r="U333" s="270">
        <v>359</v>
      </c>
      <c r="V333" s="268">
        <v>3857</v>
      </c>
      <c r="W333" s="282">
        <v>2072</v>
      </c>
      <c r="X333" s="266">
        <v>2982</v>
      </c>
      <c r="Y333" s="270">
        <v>893</v>
      </c>
      <c r="Z333" s="268">
        <v>3762</v>
      </c>
      <c r="AA333" s="266">
        <v>5020</v>
      </c>
      <c r="AB333" s="162">
        <f t="shared" si="5008"/>
        <v>36218</v>
      </c>
      <c r="AC333" s="165">
        <f t="shared" si="5039"/>
        <v>32532</v>
      </c>
      <c r="BI333" s="139" t="s">
        <v>30</v>
      </c>
      <c r="BJ333" s="123">
        <f>B333/B343</f>
        <v>4.9743210208795893E-2</v>
      </c>
      <c r="BK333" s="124">
        <f t="shared" ref="BK333" si="5396">C333/C343</f>
        <v>0.11624680341694325</v>
      </c>
      <c r="BL333" s="125">
        <f t="shared" ref="BL333" si="5397">D333/D343</f>
        <v>8.7010366021465918E-2</v>
      </c>
      <c r="BM333" s="126">
        <f t="shared" ref="BM333" si="5398">E333/E343</f>
        <v>8.7778805632644674E-2</v>
      </c>
      <c r="BN333" s="123">
        <f t="shared" ref="BN333" si="5399">F333/F343</f>
        <v>5.0739113064322813E-2</v>
      </c>
      <c r="BO333" s="124">
        <f t="shared" ref="BO333" si="5400">G333/G343</f>
        <v>0.11909563328938183</v>
      </c>
      <c r="BP333" s="125">
        <f t="shared" ref="BP333" si="5401">H333/H343</f>
        <v>6.6548228655031877E-2</v>
      </c>
      <c r="BQ333" s="126">
        <f t="shared" ref="BQ333" si="5402">I333/I343</f>
        <v>0.1075504915633098</v>
      </c>
      <c r="BR333" s="123">
        <f t="shared" ref="BR333" si="5403">J333/J343</f>
        <v>0.16139941690962098</v>
      </c>
      <c r="BS333" s="124">
        <f t="shared" ref="BS333" si="5404">K333/K343</f>
        <v>3.5172565398988789E-2</v>
      </c>
      <c r="BT333" s="125">
        <f t="shared" ref="BT333" si="5405">L333/L343</f>
        <v>0.14840754939545855</v>
      </c>
      <c r="BU333" s="123">
        <f t="shared" ref="BU333" si="5406">M333/M343</f>
        <v>3.4331628926223517E-2</v>
      </c>
      <c r="BV333" s="127">
        <f t="shared" ref="BV333" si="5407">N333/N343</f>
        <v>9.4840566873339235E-2</v>
      </c>
      <c r="BW333" s="128">
        <f t="shared" ref="BW333" si="5408">O333/O343</f>
        <v>5.5408758093470761E-2</v>
      </c>
      <c r="BX333" s="123">
        <f t="shared" ref="BX333" si="5409">P333/P343</f>
        <v>9.906156020145658E-2</v>
      </c>
      <c r="BY333" s="124">
        <f t="shared" ref="BY333" si="5410">Q333/Q343</f>
        <v>6.8646526711042835E-2</v>
      </c>
      <c r="BZ333" s="125">
        <f t="shared" ref="BZ333" si="5411">R333/R343</f>
        <v>7.1413618828314249E-2</v>
      </c>
      <c r="CA333" s="126">
        <f t="shared" ref="CA333" si="5412">S333/S343</f>
        <v>9.6594629993451211E-2</v>
      </c>
      <c r="CB333" s="123">
        <f t="shared" ref="CB333" si="5413">T333/T343</f>
        <v>0.17614609092638386</v>
      </c>
      <c r="CC333" s="124">
        <f t="shared" ref="CC333" si="5414">U333/U343</f>
        <v>3.0639242126824274E-2</v>
      </c>
      <c r="CD333" s="125">
        <f t="shared" ref="CD333" si="5415">V333/V343</f>
        <v>0.1254390529465331</v>
      </c>
      <c r="CE333" s="126">
        <f t="shared" ref="CE333" si="5416">W333/W343</f>
        <v>5.1468031198767944E-2</v>
      </c>
      <c r="CF333" s="123">
        <f t="shared" ref="CF333" si="5417">X333/X343</f>
        <v>0.10366044425904683</v>
      </c>
      <c r="CG333" s="124">
        <f t="shared" ref="CG333" si="5418">Y333/Y343</f>
        <v>4.9514832270584973E-2</v>
      </c>
      <c r="CH333" s="125">
        <f t="shared" ref="CH333" si="5419">Z333/Z343</f>
        <v>6.2035189551968073E-2</v>
      </c>
      <c r="CI333" s="123">
        <f t="shared" ref="CI333" si="5420">AA333/AA343</f>
        <v>8.3990028275527442E-2</v>
      </c>
      <c r="CJ333" s="129">
        <f t="shared" ref="CJ333" si="5421">AB333/AB343</f>
        <v>8.6367408453122463E-2</v>
      </c>
      <c r="CK333" s="130">
        <f t="shared" ref="CK333" si="5422">AC333/AC343</f>
        <v>7.7746099192474882E-2</v>
      </c>
    </row>
    <row r="334" spans="1:89" x14ac:dyDescent="0.25">
      <c r="A334" s="131" t="s">
        <v>31</v>
      </c>
      <c r="B334" s="283">
        <v>2400</v>
      </c>
      <c r="C334" s="274">
        <v>4438</v>
      </c>
      <c r="D334" s="275">
        <v>1488</v>
      </c>
      <c r="E334" s="276">
        <v>1637</v>
      </c>
      <c r="F334" s="273">
        <v>1580</v>
      </c>
      <c r="G334" s="277">
        <v>2696</v>
      </c>
      <c r="H334" s="275">
        <v>3082</v>
      </c>
      <c r="I334" s="276">
        <v>5175</v>
      </c>
      <c r="J334" s="273">
        <v>975</v>
      </c>
      <c r="K334" s="274">
        <v>366</v>
      </c>
      <c r="L334" s="275">
        <v>3861</v>
      </c>
      <c r="M334" s="273">
        <v>1116</v>
      </c>
      <c r="N334" s="278">
        <v>5021</v>
      </c>
      <c r="O334" s="284">
        <v>3079</v>
      </c>
      <c r="P334" s="273">
        <v>2682</v>
      </c>
      <c r="Q334" s="274">
        <v>2519</v>
      </c>
      <c r="R334" s="275">
        <v>2350</v>
      </c>
      <c r="S334" s="276">
        <v>3880</v>
      </c>
      <c r="T334" s="273">
        <v>1798</v>
      </c>
      <c r="U334" s="277">
        <v>363</v>
      </c>
      <c r="V334" s="275">
        <v>4756</v>
      </c>
      <c r="W334" s="285">
        <v>2366</v>
      </c>
      <c r="X334" s="273">
        <v>2875</v>
      </c>
      <c r="Y334" s="277">
        <v>1122</v>
      </c>
      <c r="Z334" s="275">
        <v>4084</v>
      </c>
      <c r="AA334" s="273">
        <v>6324</v>
      </c>
      <c r="AB334" s="162">
        <f t="shared" si="5008"/>
        <v>36952</v>
      </c>
      <c r="AC334" s="165">
        <f t="shared" si="5039"/>
        <v>35081</v>
      </c>
      <c r="BI334" s="131" t="s">
        <v>31</v>
      </c>
      <c r="BJ334" s="123">
        <f>B334/B343</f>
        <v>5.3824934400861196E-2</v>
      </c>
      <c r="BK334" s="124">
        <f t="shared" ref="BK334" si="5423">C334/C343</f>
        <v>0.12073562217748518</v>
      </c>
      <c r="BL334" s="125">
        <f t="shared" ref="BL334" si="5424">D334/D343</f>
        <v>6.8250619209246854E-2</v>
      </c>
      <c r="BM334" s="126">
        <f t="shared" ref="BM334" si="5425">E334/E343</f>
        <v>8.4129920855175247E-2</v>
      </c>
      <c r="BN334" s="123">
        <f t="shared" ref="BN334" si="5426">F334/F343</f>
        <v>4.8557116076093303E-2</v>
      </c>
      <c r="BO334" s="124">
        <f t="shared" ref="BO334" si="5427">G334/G343</f>
        <v>0.104552858140076</v>
      </c>
      <c r="BP334" s="125">
        <f t="shared" ref="BP334" si="5428">H334/H343</f>
        <v>6.4416344445605608E-2</v>
      </c>
      <c r="BQ334" s="126">
        <f t="shared" ref="BQ334" si="5429">I334/I343</f>
        <v>0.10236781199928788</v>
      </c>
      <c r="BR334" s="123">
        <f t="shared" ref="BR334" si="5430">J334/J343</f>
        <v>0.11370262390670553</v>
      </c>
      <c r="BS334" s="124">
        <f t="shared" ref="BS334" si="5431">K334/K343</f>
        <v>4.0228621675093425E-2</v>
      </c>
      <c r="BT334" s="125">
        <f t="shared" ref="BT334" si="5432">L334/L343</f>
        <v>0.1423252727808906</v>
      </c>
      <c r="BU334" s="123">
        <f t="shared" ref="BU334" si="5433">M334/M343</f>
        <v>3.5443198780449076E-2</v>
      </c>
      <c r="BV334" s="127">
        <f t="shared" ref="BV334" si="5434">N334/N343</f>
        <v>0.11118246235606731</v>
      </c>
      <c r="BW334" s="128">
        <f t="shared" ref="BW334" si="5435">O334/O343</f>
        <v>6.2105411783690015E-2</v>
      </c>
      <c r="BX334" s="123">
        <f t="shared" ref="BX334" si="5436">P334/P343</f>
        <v>9.7177433964998727E-2</v>
      </c>
      <c r="BY334" s="124">
        <f t="shared" ref="BY334" si="5437">Q334/Q343</f>
        <v>8.5987369858337603E-2</v>
      </c>
      <c r="BZ334" s="125">
        <f t="shared" ref="BZ334" si="5438">R334/R343</f>
        <v>7.0277221208768198E-2</v>
      </c>
      <c r="CA334" s="126">
        <f t="shared" ref="CA334" si="5439">S334/S343</f>
        <v>0.10587208033180528</v>
      </c>
      <c r="CB334" s="123">
        <f t="shared" ref="CB334" si="5440">T334/T343</f>
        <v>0.17101008179570096</v>
      </c>
      <c r="CC334" s="124">
        <f t="shared" ref="CC334" si="5441">U334/U343</f>
        <v>3.0980626440215073E-2</v>
      </c>
      <c r="CD334" s="125">
        <f t="shared" ref="CD334" si="5442">V334/V343</f>
        <v>0.15467672694158971</v>
      </c>
      <c r="CE334" s="126">
        <f t="shared" ref="CE334" si="5443">W334/W343</f>
        <v>5.8770927517512048E-2</v>
      </c>
      <c r="CF334" s="123">
        <f t="shared" ref="CF334" si="5444">X334/X343</f>
        <v>9.9940904508638365E-2</v>
      </c>
      <c r="CG334" s="124">
        <f t="shared" ref="CG334" si="5445">Y334/Y343</f>
        <v>6.2212364846132517E-2</v>
      </c>
      <c r="CH334" s="125">
        <f t="shared" ref="CH334" si="5446">Z334/Z343</f>
        <v>6.7344953250993517E-2</v>
      </c>
      <c r="CI334" s="123">
        <f t="shared" ref="CI334" si="5447">AA334/AA343</f>
        <v>0.10580735832956883</v>
      </c>
      <c r="CJ334" s="129">
        <f t="shared" ref="CJ334" si="5448">AB334/AB343</f>
        <v>8.811774468937493E-2</v>
      </c>
      <c r="CK334" s="130">
        <f t="shared" ref="CK334" si="5449">AC334/AC343</f>
        <v>8.3837787586721127E-2</v>
      </c>
    </row>
    <row r="335" spans="1:89" x14ac:dyDescent="0.25">
      <c r="A335" s="139" t="s">
        <v>32</v>
      </c>
      <c r="B335" s="194">
        <v>2531</v>
      </c>
      <c r="C335" s="188">
        <v>4618</v>
      </c>
      <c r="D335" s="189">
        <v>962</v>
      </c>
      <c r="E335" s="190">
        <v>2030</v>
      </c>
      <c r="F335" s="187">
        <v>1191</v>
      </c>
      <c r="G335" s="191">
        <v>3003</v>
      </c>
      <c r="H335" s="189">
        <v>2748</v>
      </c>
      <c r="I335" s="190">
        <v>5933</v>
      </c>
      <c r="J335" s="187">
        <v>566</v>
      </c>
      <c r="K335" s="188">
        <v>275</v>
      </c>
      <c r="L335" s="189">
        <v>2769</v>
      </c>
      <c r="M335" s="187">
        <v>1351</v>
      </c>
      <c r="N335" s="192">
        <v>3800</v>
      </c>
      <c r="O335" s="195">
        <v>3057</v>
      </c>
      <c r="P335" s="187">
        <v>1943</v>
      </c>
      <c r="Q335" s="188">
        <v>2312</v>
      </c>
      <c r="R335" s="189">
        <v>1962</v>
      </c>
      <c r="S335" s="190">
        <v>2976</v>
      </c>
      <c r="T335" s="187">
        <v>990</v>
      </c>
      <c r="U335" s="191">
        <v>365</v>
      </c>
      <c r="V335" s="189">
        <v>3290</v>
      </c>
      <c r="W335" s="196">
        <v>2216</v>
      </c>
      <c r="X335" s="187">
        <v>2149</v>
      </c>
      <c r="Y335" s="191">
        <v>873</v>
      </c>
      <c r="Z335" s="189">
        <v>3747</v>
      </c>
      <c r="AA335" s="187">
        <v>5557</v>
      </c>
      <c r="AB335" s="162">
        <f t="shared" si="5008"/>
        <v>28648</v>
      </c>
      <c r="AC335" s="165">
        <f t="shared" si="5039"/>
        <v>34566</v>
      </c>
      <c r="BI335" s="139" t="s">
        <v>32</v>
      </c>
      <c r="BJ335" s="123">
        <f>B335/B343</f>
        <v>5.6762878736908204E-2</v>
      </c>
      <c r="BK335" s="124">
        <f t="shared" ref="BK335" si="5450">C335/C343</f>
        <v>0.12563251537080364</v>
      </c>
      <c r="BL335" s="125">
        <f t="shared" ref="BL335" si="5451">D335/D343</f>
        <v>4.4124392257591044E-2</v>
      </c>
      <c r="BM335" s="126">
        <f t="shared" ref="BM335" si="5452">E335/E343</f>
        <v>0.10432726898961867</v>
      </c>
      <c r="BN335" s="123">
        <f t="shared" ref="BN335" si="5453">F335/F343</f>
        <v>3.6602231168751345E-2</v>
      </c>
      <c r="BO335" s="124">
        <f t="shared" ref="BO335" si="5454">G335/G343</f>
        <v>0.11645854339564105</v>
      </c>
      <c r="BP335" s="125">
        <f t="shared" ref="BP335" si="5455">H335/H343</f>
        <v>5.7435468701013688E-2</v>
      </c>
      <c r="BQ335" s="126">
        <f t="shared" ref="BQ335" si="5456">I335/I343</f>
        <v>0.11736197653947342</v>
      </c>
      <c r="BR335" s="123">
        <f t="shared" ref="BR335" si="5457">J335/J343</f>
        <v>6.6005830903790086E-2</v>
      </c>
      <c r="BS335" s="124">
        <f t="shared" ref="BS335" si="5458">K335/K343</f>
        <v>3.022642338975599E-2</v>
      </c>
      <c r="BT335" s="125">
        <f t="shared" ref="BT335" si="5459">L335/L343</f>
        <v>0.10207166027720437</v>
      </c>
      <c r="BU335" s="123">
        <f t="shared" ref="BU335" si="5460">M335/M343</f>
        <v>4.2906596373106363E-2</v>
      </c>
      <c r="BV335" s="127">
        <f t="shared" ref="BV335" si="5461">N335/N343</f>
        <v>8.4145261293179799E-2</v>
      </c>
      <c r="BW335" s="128">
        <f t="shared" ref="BW335" si="5462">O335/O343</f>
        <v>6.1661657623494764E-2</v>
      </c>
      <c r="BX335" s="123">
        <f t="shared" ref="BX335" si="5463">P335/P343</f>
        <v>7.0401101489184395E-2</v>
      </c>
      <c r="BY335" s="124">
        <f t="shared" ref="BY335" si="5464">Q335/Q343</f>
        <v>7.8921317630995053E-2</v>
      </c>
      <c r="BZ335" s="125">
        <f t="shared" ref="BZ335" si="5465">R335/R343</f>
        <v>5.8674003409192856E-2</v>
      </c>
      <c r="CA335" s="126">
        <f t="shared" ref="CA335" si="5466">S335/S343</f>
        <v>8.1204977079240334E-2</v>
      </c>
      <c r="CB335" s="123">
        <f t="shared" ref="CB335" si="5467">T335/T343</f>
        <v>9.4160167395853145E-2</v>
      </c>
      <c r="CC335" s="124">
        <f t="shared" ref="CC335" si="5468">U335/U343</f>
        <v>3.1151318596910473E-2</v>
      </c>
      <c r="CD335" s="125">
        <f t="shared" ref="CD335" si="5469">V335/V343</f>
        <v>0.10699882919214258</v>
      </c>
      <c r="CE335" s="126">
        <f t="shared" ref="CE335" si="5470">W335/W343</f>
        <v>5.5044960007948729E-2</v>
      </c>
      <c r="CF335" s="123">
        <f t="shared" ref="CF335" si="5471">X335/X343</f>
        <v>7.4703653491848293E-2</v>
      </c>
      <c r="CG335" s="124">
        <f t="shared" ref="CG335" si="5472">Y335/Y343</f>
        <v>4.8405877460493484E-2</v>
      </c>
      <c r="CH335" s="125">
        <f t="shared" ref="CH335" si="5473">Z335/Z343</f>
        <v>6.1787840311330243E-2</v>
      </c>
      <c r="CI335" s="123">
        <f t="shared" ref="CI335" si="5474">AA335/AA343</f>
        <v>9.2974618949622709E-2</v>
      </c>
      <c r="CJ335" s="129">
        <f t="shared" ref="CJ335" si="5475">AB335/AB343</f>
        <v>6.8315575607848372E-2</v>
      </c>
      <c r="CK335" s="130">
        <f t="shared" ref="CK335" si="5476">AC335/AC343</f>
        <v>8.260702276795423E-2</v>
      </c>
    </row>
    <row r="336" spans="1:89" x14ac:dyDescent="0.25">
      <c r="A336" s="131" t="s">
        <v>33</v>
      </c>
      <c r="B336" s="197">
        <v>2195</v>
      </c>
      <c r="C336" s="181">
        <v>2484</v>
      </c>
      <c r="D336" s="182">
        <v>723</v>
      </c>
      <c r="E336" s="183">
        <v>1241</v>
      </c>
      <c r="F336" s="180">
        <v>991</v>
      </c>
      <c r="G336" s="184">
        <v>1707</v>
      </c>
      <c r="H336" s="182">
        <v>2391</v>
      </c>
      <c r="I336" s="183">
        <v>3338</v>
      </c>
      <c r="J336" s="180">
        <v>437</v>
      </c>
      <c r="K336" s="181">
        <v>155</v>
      </c>
      <c r="L336" s="182">
        <v>1777</v>
      </c>
      <c r="M336" s="180">
        <v>1219</v>
      </c>
      <c r="N336" s="185">
        <v>2639</v>
      </c>
      <c r="O336" s="198">
        <v>2383</v>
      </c>
      <c r="P336" s="180">
        <v>1298</v>
      </c>
      <c r="Q336" s="181">
        <v>1795</v>
      </c>
      <c r="R336" s="182">
        <v>1333</v>
      </c>
      <c r="S336" s="183">
        <v>2428</v>
      </c>
      <c r="T336" s="180">
        <v>553</v>
      </c>
      <c r="U336" s="184">
        <v>420</v>
      </c>
      <c r="V336" s="182">
        <v>2612</v>
      </c>
      <c r="W336" s="199">
        <v>1890</v>
      </c>
      <c r="X336" s="180">
        <v>1112</v>
      </c>
      <c r="Y336" s="184">
        <v>736</v>
      </c>
      <c r="Z336" s="182">
        <v>2615</v>
      </c>
      <c r="AA336" s="180">
        <v>3473</v>
      </c>
      <c r="AB336" s="162">
        <f t="shared" si="5008"/>
        <v>20676</v>
      </c>
      <c r="AC336" s="165">
        <f t="shared" si="5039"/>
        <v>23269</v>
      </c>
      <c r="BI336" s="131" t="s">
        <v>33</v>
      </c>
      <c r="BJ336" s="123">
        <f>B336/B343</f>
        <v>4.9227387920787638E-2</v>
      </c>
      <c r="BK336" s="124">
        <f t="shared" ref="BK336" si="5477">C336/C343</f>
        <v>6.7577126067794771E-2</v>
      </c>
      <c r="BL336" s="125">
        <f t="shared" ref="BL336" si="5478">D336/D343</f>
        <v>3.3162095220621961E-2</v>
      </c>
      <c r="BM336" s="126">
        <f t="shared" ref="BM336" si="5479">E336/E343</f>
        <v>6.3778394490697915E-2</v>
      </c>
      <c r="BN336" s="123">
        <f t="shared" ref="BN336" si="5480">F336/F343</f>
        <v>3.0455760779372447E-2</v>
      </c>
      <c r="BO336" s="124">
        <f t="shared" ref="BO336" si="5481">G336/G343</f>
        <v>6.6198712479640112E-2</v>
      </c>
      <c r="BP336" s="125">
        <f t="shared" ref="BP336" si="5482">H336/H343</f>
        <v>4.9973873968021734E-2</v>
      </c>
      <c r="BQ336" s="126">
        <f t="shared" ref="BQ336" si="5483">I336/I343</f>
        <v>6.6029711392004434E-2</v>
      </c>
      <c r="BR336" s="123">
        <f t="shared" ref="BR336" si="5484">J336/J343</f>
        <v>5.0962099125364431E-2</v>
      </c>
      <c r="BS336" s="124">
        <f t="shared" ref="BS336" si="5485">K336/K343</f>
        <v>1.7036711365135196E-2</v>
      </c>
      <c r="BT336" s="125">
        <f t="shared" ref="BT336" si="5486">L336/L343</f>
        <v>6.5504276024771449E-2</v>
      </c>
      <c r="BU336" s="123">
        <f t="shared" ref="BU336" si="5487">M336/M343</f>
        <v>3.8714390065741421E-2</v>
      </c>
      <c r="BV336" s="127">
        <f t="shared" ref="BV336" si="5488">N336/N343</f>
        <v>5.8436669619131978E-2</v>
      </c>
      <c r="BW336" s="128">
        <f t="shared" ref="BW336" si="5489">O336/O343</f>
        <v>4.8066643806603866E-2</v>
      </c>
      <c r="BX336" s="123">
        <f t="shared" ref="BX336" si="5490">P336/P343</f>
        <v>4.7030689517736153E-2</v>
      </c>
      <c r="BY336" s="124">
        <f t="shared" ref="BY336" si="5491">Q336/Q343</f>
        <v>6.127325482164192E-2</v>
      </c>
      <c r="BZ336" s="125">
        <f t="shared" ref="BZ336" si="5492">R336/R343</f>
        <v>3.9863632285654475E-2</v>
      </c>
      <c r="CA336" s="126">
        <f t="shared" ref="CA336" si="5493">S336/S343</f>
        <v>6.6251910063304956E-2</v>
      </c>
      <c r="CB336" s="123">
        <f t="shared" ref="CB336" si="5494">T336/T343</f>
        <v>5.25965379494008E-2</v>
      </c>
      <c r="CC336" s="124">
        <f t="shared" ref="CC336" si="5495">U336/U343</f>
        <v>3.5845352906033967E-2</v>
      </c>
      <c r="CD336" s="125">
        <f t="shared" ref="CD336" si="5496">V336/V343</f>
        <v>8.4948614544035378E-2</v>
      </c>
      <c r="CE336" s="126">
        <f t="shared" ref="CE336" si="5497">W336/W343</f>
        <v>4.6947190620497792E-2</v>
      </c>
      <c r="CF336" s="123">
        <f t="shared" ref="CF336" si="5498">X336/X343</f>
        <v>3.8655403761254217E-2</v>
      </c>
      <c r="CG336" s="124">
        <f t="shared" ref="CG336" si="5499">Y336/Y343</f>
        <v>4.0809537011366789E-2</v>
      </c>
      <c r="CH336" s="125">
        <f t="shared" ref="CH336" si="5500">Z336/Z343</f>
        <v>4.3121217617861911E-2</v>
      </c>
      <c r="CI336" s="123">
        <f t="shared" ref="CI336" si="5501">AA336/AA343</f>
        <v>5.8107045458347974E-2</v>
      </c>
      <c r="CJ336" s="129">
        <f t="shared" ref="CJ336" si="5502">AB336/AB343</f>
        <v>4.9305111744899224E-2</v>
      </c>
      <c r="CK336" s="130">
        <f t="shared" ref="CK336" si="5503">AC336/AC343</f>
        <v>5.5609061296867643E-2</v>
      </c>
    </row>
    <row r="337" spans="1:89" x14ac:dyDescent="0.25">
      <c r="A337" s="139" t="s">
        <v>34</v>
      </c>
      <c r="B337" s="194">
        <v>806</v>
      </c>
      <c r="C337" s="188">
        <v>1846</v>
      </c>
      <c r="D337" s="189">
        <v>311</v>
      </c>
      <c r="E337" s="190">
        <v>1118</v>
      </c>
      <c r="F337" s="187">
        <v>431</v>
      </c>
      <c r="G337" s="191">
        <v>1484</v>
      </c>
      <c r="H337" s="189">
        <v>1103</v>
      </c>
      <c r="I337" s="190">
        <v>2416</v>
      </c>
      <c r="J337" s="187">
        <v>418</v>
      </c>
      <c r="K337" s="188">
        <v>115</v>
      </c>
      <c r="L337" s="189">
        <v>1123</v>
      </c>
      <c r="M337" s="187">
        <v>764</v>
      </c>
      <c r="N337" s="192">
        <v>2005</v>
      </c>
      <c r="O337" s="195">
        <v>1896</v>
      </c>
      <c r="P337" s="187">
        <v>839</v>
      </c>
      <c r="Q337" s="188">
        <v>1277</v>
      </c>
      <c r="R337" s="189">
        <v>1036</v>
      </c>
      <c r="S337" s="190">
        <v>1754</v>
      </c>
      <c r="T337" s="187">
        <v>293</v>
      </c>
      <c r="U337" s="191">
        <v>282</v>
      </c>
      <c r="V337" s="189">
        <v>2368</v>
      </c>
      <c r="W337" s="196">
        <v>1309</v>
      </c>
      <c r="X337" s="187">
        <v>739</v>
      </c>
      <c r="Y337" s="191">
        <v>487</v>
      </c>
      <c r="Z337" s="189">
        <v>1836</v>
      </c>
      <c r="AA337" s="187">
        <v>2442</v>
      </c>
      <c r="AB337" s="162">
        <f t="shared" si="5008"/>
        <v>13308</v>
      </c>
      <c r="AC337" s="165">
        <f t="shared" si="5039"/>
        <v>17190</v>
      </c>
      <c r="BI337" s="139" t="s">
        <v>34</v>
      </c>
      <c r="BJ337" s="123">
        <f>B337/B343</f>
        <v>1.807620713628922E-2</v>
      </c>
      <c r="BK337" s="124">
        <f t="shared" ref="BK337" si="5504">C337/C343</f>
        <v>5.0220360193699333E-2</v>
      </c>
      <c r="BL337" s="125">
        <f t="shared" ref="BL337" si="5505">D337/D343</f>
        <v>1.4264746353545547E-2</v>
      </c>
      <c r="BM337" s="126">
        <f t="shared" ref="BM337" si="5506">E337/E343</f>
        <v>5.7457087059307223E-2</v>
      </c>
      <c r="BN337" s="123">
        <f t="shared" ref="BN337" si="5507">F337/F343</f>
        <v>1.3245643689111528E-2</v>
      </c>
      <c r="BO337" s="124">
        <f t="shared" ref="BO337" si="5508">G337/G343</f>
        <v>5.7550608857519586E-2</v>
      </c>
      <c r="BP337" s="125">
        <f t="shared" ref="BP337" si="5509">H337/H343</f>
        <v>2.3053610617619395E-2</v>
      </c>
      <c r="BQ337" s="126">
        <f t="shared" ref="BQ337" si="5510">I337/I343</f>
        <v>4.7791426819377682E-2</v>
      </c>
      <c r="BR337" s="123">
        <f t="shared" ref="BR337" si="5511">J337/J343</f>
        <v>4.8746355685131193E-2</v>
      </c>
      <c r="BS337" s="124">
        <f t="shared" ref="BS337" si="5512">K337/K343</f>
        <v>1.2640140690261596E-2</v>
      </c>
      <c r="BT337" s="125">
        <f t="shared" ref="BT337" si="5513">L337/L343</f>
        <v>4.1396343261574757E-2</v>
      </c>
      <c r="BU337" s="123">
        <f t="shared" ref="BU337" si="5514">M337/M343</f>
        <v>2.4263981960809224E-2</v>
      </c>
      <c r="BV337" s="127">
        <f t="shared" ref="BV337" si="5515">N337/N343</f>
        <v>4.4397697077059345E-2</v>
      </c>
      <c r="BW337" s="128">
        <f t="shared" ref="BW337" si="5516">O337/O343</f>
        <v>3.8243540351372611E-2</v>
      </c>
      <c r="BX337" s="123">
        <f t="shared" ref="BX337" si="5517">P337/P343</f>
        <v>3.0399652161310194E-2</v>
      </c>
      <c r="BY337" s="124">
        <f t="shared" ref="BY337" si="5518">Q337/Q343</f>
        <v>4.3591056494282299E-2</v>
      </c>
      <c r="BZ337" s="125">
        <f t="shared" ref="BZ337" si="5519">R337/R343</f>
        <v>3.0981787732886748E-2</v>
      </c>
      <c r="CA337" s="126">
        <f t="shared" ref="CA337" si="5520">S337/S343</f>
        <v>4.7860729098450121E-2</v>
      </c>
      <c r="CB337" s="123">
        <f t="shared" ref="CB337" si="5521">T337/T343</f>
        <v>2.7867605097964619E-2</v>
      </c>
      <c r="CC337" s="124">
        <f t="shared" ref="CC337" si="5522">U337/U343</f>
        <v>2.4067594094051379E-2</v>
      </c>
      <c r="CD337" s="125">
        <f t="shared" ref="CD337" si="5523">V337/V343</f>
        <v>7.7013139065955513E-2</v>
      </c>
      <c r="CE337" s="126">
        <f t="shared" ref="CE337" si="5524">W337/W343</f>
        <v>3.2515276466789207E-2</v>
      </c>
      <c r="CF337" s="123">
        <f t="shared" ref="CF337" si="5525">X337/X343</f>
        <v>2.5689157715437828E-2</v>
      </c>
      <c r="CG337" s="124">
        <f t="shared" ref="CG337" si="5526">Y337/Y343</f>
        <v>2.7003049625727752E-2</v>
      </c>
      <c r="CH337" s="125">
        <f t="shared" ref="CH337" si="5527">Z337/Z343</f>
        <v>3.0275547054070543E-2</v>
      </c>
      <c r="CI337" s="123">
        <f t="shared" ref="CI337" si="5528">AA337/AA343</f>
        <v>4.0857300607338255E-2</v>
      </c>
      <c r="CJ337" s="129">
        <f t="shared" ref="CJ337" si="5529">AB337/AB343</f>
        <v>3.1734979062735487E-2</v>
      </c>
      <c r="CK337" s="130">
        <f t="shared" ref="CK337" si="5530">AC337/AC343</f>
        <v>4.108125676621921E-2</v>
      </c>
    </row>
    <row r="338" spans="1:89" x14ac:dyDescent="0.25">
      <c r="A338" s="131" t="s">
        <v>35</v>
      </c>
      <c r="B338" s="197">
        <v>0</v>
      </c>
      <c r="C338" s="181">
        <v>778</v>
      </c>
      <c r="D338" s="182">
        <v>3</v>
      </c>
      <c r="E338" s="183">
        <v>484</v>
      </c>
      <c r="F338" s="180">
        <v>13</v>
      </c>
      <c r="G338" s="184">
        <v>699</v>
      </c>
      <c r="H338" s="182">
        <v>59</v>
      </c>
      <c r="I338" s="183">
        <v>870</v>
      </c>
      <c r="J338" s="180">
        <v>59</v>
      </c>
      <c r="K338" s="181">
        <v>50</v>
      </c>
      <c r="L338" s="182">
        <v>663</v>
      </c>
      <c r="M338" s="180">
        <v>120</v>
      </c>
      <c r="N338" s="185">
        <v>463</v>
      </c>
      <c r="O338" s="198">
        <v>212</v>
      </c>
      <c r="P338" s="180">
        <v>171</v>
      </c>
      <c r="Q338" s="181">
        <v>144</v>
      </c>
      <c r="R338" s="182">
        <v>161</v>
      </c>
      <c r="S338" s="183">
        <v>151</v>
      </c>
      <c r="T338" s="180">
        <v>55</v>
      </c>
      <c r="U338" s="184">
        <v>5</v>
      </c>
      <c r="V338" s="182">
        <v>192</v>
      </c>
      <c r="W338" s="199">
        <v>41</v>
      </c>
      <c r="X338" s="180">
        <v>56</v>
      </c>
      <c r="Y338" s="184">
        <v>17</v>
      </c>
      <c r="Z338" s="182">
        <v>40</v>
      </c>
      <c r="AA338" s="180">
        <v>180</v>
      </c>
      <c r="AB338" s="162">
        <f t="shared" si="5008"/>
        <v>1935</v>
      </c>
      <c r="AC338" s="165">
        <f t="shared" si="5039"/>
        <v>3751</v>
      </c>
      <c r="BI338" s="131" t="s">
        <v>35</v>
      </c>
      <c r="BJ338" s="123">
        <f>B338/B343</f>
        <v>0</v>
      </c>
      <c r="BK338" s="124">
        <f t="shared" ref="BK338" si="5531">C338/C343</f>
        <v>2.1165460580009794E-2</v>
      </c>
      <c r="BL338" s="125">
        <f t="shared" ref="BL338" si="5532">D338/D343</f>
        <v>1.3760205485735254E-4</v>
      </c>
      <c r="BM338" s="126">
        <f t="shared" ref="BM338" si="5533">E338/E343</f>
        <v>2.4874087778805634E-2</v>
      </c>
      <c r="BN338" s="123">
        <f t="shared" ref="BN338" si="5534">F338/F343</f>
        <v>3.9952057530962844E-4</v>
      </c>
      <c r="BO338" s="124">
        <f t="shared" ref="BO338" si="5535">G338/G343</f>
        <v>2.7107732878306059E-2</v>
      </c>
      <c r="BP338" s="125">
        <f t="shared" ref="BP338" si="5536">H338/H343</f>
        <v>1.2331487093740203E-3</v>
      </c>
      <c r="BQ338" s="126">
        <f t="shared" ref="BQ338" si="5537">I338/I343</f>
        <v>1.7209661147706369E-2</v>
      </c>
      <c r="BR338" s="123">
        <f t="shared" ref="BR338" si="5538">J338/J343</f>
        <v>6.880466472303207E-3</v>
      </c>
      <c r="BS338" s="124">
        <f t="shared" ref="BS338" si="5539">K338/K343</f>
        <v>5.4957133435919979E-3</v>
      </c>
      <c r="BT338" s="125">
        <f t="shared" ref="BT338" si="5540">L338/L343</f>
        <v>2.4439693305809494E-2</v>
      </c>
      <c r="BU338" s="123">
        <f t="shared" ref="BU338" si="5541">M338/M343</f>
        <v>3.8110966430590404E-3</v>
      </c>
      <c r="BV338" s="127">
        <f t="shared" ref="BV338" si="5542">N338/N343</f>
        <v>1.025243578387954E-2</v>
      </c>
      <c r="BW338" s="128">
        <f t="shared" ref="BW338" si="5543">O338/O343</f>
        <v>4.2761764527906084E-3</v>
      </c>
      <c r="BX338" s="123">
        <f t="shared" ref="BX338" si="5544">P338/P343</f>
        <v>6.1958766621979054E-3</v>
      </c>
      <c r="BY338" s="124">
        <f t="shared" ref="BY338" si="5545">Q338/Q343</f>
        <v>4.9155145929339478E-3</v>
      </c>
      <c r="BZ338" s="125">
        <f t="shared" ref="BZ338" si="5546">R338/R343</f>
        <v>4.8147372828134813E-3</v>
      </c>
      <c r="CA338" s="126">
        <f t="shared" ref="CA338" si="5547">S338/S343</f>
        <v>4.1202794149748966E-3</v>
      </c>
      <c r="CB338" s="123">
        <f t="shared" ref="CB338" si="5548">T338/T343</f>
        <v>5.2311204108807302E-3</v>
      </c>
      <c r="CC338" s="124">
        <f t="shared" ref="CC338" si="5549">U338/U343</f>
        <v>4.2673039173849961E-4</v>
      </c>
      <c r="CD338" s="125">
        <f t="shared" ref="CD338" si="5550">V338/V343</f>
        <v>6.2443085729153112E-3</v>
      </c>
      <c r="CE338" s="126">
        <f t="shared" ref="CE338" si="5551">W338/W343</f>
        <v>1.0184311192806398E-3</v>
      </c>
      <c r="CF338" s="123">
        <f t="shared" ref="CF338" si="5552">X338/X343</f>
        <v>1.9466750095595649E-3</v>
      </c>
      <c r="CG338" s="124">
        <f t="shared" ref="CG338" si="5553">Y338/Y343</f>
        <v>9.4261158857776551E-4</v>
      </c>
      <c r="CH338" s="125">
        <f t="shared" ref="CH338" si="5554">Z338/Z343</f>
        <v>6.5959797503421661E-4</v>
      </c>
      <c r="CI338" s="123">
        <f t="shared" ref="CI338" si="5555">AA338/AA343</f>
        <v>3.0115946393615418E-3</v>
      </c>
      <c r="CJ338" s="129">
        <f t="shared" ref="CJ338" si="5556">AB338/AB343</f>
        <v>4.6143060179135225E-3</v>
      </c>
      <c r="CK338" s="130">
        <f t="shared" ref="CK338" si="5557">AC338/AC343</f>
        <v>8.9642695829021679E-3</v>
      </c>
    </row>
    <row r="339" spans="1:89" x14ac:dyDescent="0.25">
      <c r="A339" s="139" t="s">
        <v>36</v>
      </c>
      <c r="B339" s="194"/>
      <c r="C339" s="188"/>
      <c r="D339" s="189"/>
      <c r="E339" s="190"/>
      <c r="F339" s="187"/>
      <c r="G339" s="191"/>
      <c r="H339" s="189"/>
      <c r="I339" s="190"/>
      <c r="J339" s="187"/>
      <c r="K339" s="191"/>
      <c r="L339" s="189"/>
      <c r="M339" s="187"/>
      <c r="N339" s="192"/>
      <c r="O339" s="195"/>
      <c r="P339" s="187"/>
      <c r="Q339" s="191"/>
      <c r="R339" s="189"/>
      <c r="S339" s="190"/>
      <c r="T339" s="187"/>
      <c r="U339" s="191"/>
      <c r="V339" s="189"/>
      <c r="W339" s="190"/>
      <c r="X339" s="187"/>
      <c r="Y339" s="191"/>
      <c r="Z339" s="189"/>
      <c r="AA339" s="187"/>
      <c r="AB339" s="162">
        <f t="shared" si="5008"/>
        <v>0</v>
      </c>
      <c r="AC339" s="165">
        <f t="shared" si="5039"/>
        <v>0</v>
      </c>
      <c r="BI339" s="139" t="s">
        <v>36</v>
      </c>
      <c r="BJ339" s="123">
        <f>B339/B343</f>
        <v>0</v>
      </c>
      <c r="BK339" s="124">
        <f t="shared" ref="BK339" si="5558">C339/C343</f>
        <v>0</v>
      </c>
      <c r="BL339" s="125">
        <f t="shared" ref="BL339" si="5559">D339/D343</f>
        <v>0</v>
      </c>
      <c r="BM339" s="126">
        <f t="shared" ref="BM339" si="5560">E339/E343</f>
        <v>0</v>
      </c>
      <c r="BN339" s="123">
        <f t="shared" ref="BN339" si="5561">F339/F343</f>
        <v>0</v>
      </c>
      <c r="BO339" s="124">
        <f t="shared" ref="BO339" si="5562">G339/G343</f>
        <v>0</v>
      </c>
      <c r="BP339" s="125">
        <f t="shared" ref="BP339" si="5563">H339/H343</f>
        <v>0</v>
      </c>
      <c r="BQ339" s="126">
        <f t="shared" ref="BQ339" si="5564">I339/I343</f>
        <v>0</v>
      </c>
      <c r="BR339" s="123">
        <f t="shared" ref="BR339" si="5565">J339/J343</f>
        <v>0</v>
      </c>
      <c r="BS339" s="124">
        <f t="shared" ref="BS339" si="5566">K339/K343</f>
        <v>0</v>
      </c>
      <c r="BT339" s="125">
        <f t="shared" ref="BT339" si="5567">L339/L343</f>
        <v>0</v>
      </c>
      <c r="BU339" s="123">
        <f t="shared" ref="BU339" si="5568">M339/M343</f>
        <v>0</v>
      </c>
      <c r="BV339" s="127">
        <f t="shared" ref="BV339" si="5569">N339/N343</f>
        <v>0</v>
      </c>
      <c r="BW339" s="128">
        <f t="shared" ref="BW339" si="5570">O339/O343</f>
        <v>0</v>
      </c>
      <c r="BX339" s="123">
        <f t="shared" ref="BX339" si="5571">P339/P343</f>
        <v>0</v>
      </c>
      <c r="BY339" s="124">
        <f t="shared" ref="BY339" si="5572">Q339/Q343</f>
        <v>0</v>
      </c>
      <c r="BZ339" s="125">
        <f t="shared" ref="BZ339" si="5573">R339/R343</f>
        <v>0</v>
      </c>
      <c r="CA339" s="126">
        <f t="shared" ref="CA339" si="5574">S339/S343</f>
        <v>0</v>
      </c>
      <c r="CB339" s="123">
        <f t="shared" ref="CB339" si="5575">T339/T343</f>
        <v>0</v>
      </c>
      <c r="CC339" s="124">
        <f t="shared" ref="CC339" si="5576">U339/U343</f>
        <v>0</v>
      </c>
      <c r="CD339" s="125">
        <f t="shared" ref="CD339" si="5577">V339/V343</f>
        <v>0</v>
      </c>
      <c r="CE339" s="126">
        <f t="shared" ref="CE339" si="5578">W339/W343</f>
        <v>0</v>
      </c>
      <c r="CF339" s="123">
        <f t="shared" ref="CF339" si="5579">X339/X343</f>
        <v>0</v>
      </c>
      <c r="CG339" s="124">
        <f t="shared" ref="CG339" si="5580">Y339/Y343</f>
        <v>0</v>
      </c>
      <c r="CH339" s="125">
        <f t="shared" ref="CH339" si="5581">Z339/Z343</f>
        <v>0</v>
      </c>
      <c r="CI339" s="123">
        <f t="shared" ref="CI339" si="5582">AA339/AA343</f>
        <v>0</v>
      </c>
      <c r="CJ339" s="129">
        <f t="shared" ref="CJ339" si="5583">AB339/AB343</f>
        <v>0</v>
      </c>
      <c r="CK339" s="130">
        <f t="shared" ref="CK339" si="5584">AC339/AC343</f>
        <v>0</v>
      </c>
    </row>
    <row r="340" spans="1:89" x14ac:dyDescent="0.25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2">
        <f t="shared" si="5008"/>
        <v>0</v>
      </c>
      <c r="AC340" s="165">
        <f t="shared" si="5039"/>
        <v>0</v>
      </c>
      <c r="BI340" s="131" t="s">
        <v>37</v>
      </c>
      <c r="BJ340" s="123">
        <f>B340/B343</f>
        <v>0</v>
      </c>
      <c r="BK340" s="124">
        <f t="shared" ref="BK340" si="5585">C340/C343</f>
        <v>0</v>
      </c>
      <c r="BL340" s="125">
        <f t="shared" ref="BL340" si="5586">D340/D343</f>
        <v>0</v>
      </c>
      <c r="BM340" s="126">
        <f t="shared" ref="BM340" si="5587">E340/E343</f>
        <v>0</v>
      </c>
      <c r="BN340" s="123">
        <f t="shared" ref="BN340" si="5588">F340/F343</f>
        <v>0</v>
      </c>
      <c r="BO340" s="124">
        <f t="shared" ref="BO340" si="5589">G340/G343</f>
        <v>0</v>
      </c>
      <c r="BP340" s="125">
        <f t="shared" ref="BP340" si="5590">H340/H343</f>
        <v>0</v>
      </c>
      <c r="BQ340" s="126">
        <f t="shared" ref="BQ340" si="5591">I340/I343</f>
        <v>0</v>
      </c>
      <c r="BR340" s="123">
        <f t="shared" ref="BR340" si="5592">J340/J343</f>
        <v>0</v>
      </c>
      <c r="BS340" s="124">
        <f t="shared" ref="BS340" si="5593">K340/K343</f>
        <v>0</v>
      </c>
      <c r="BT340" s="125">
        <f t="shared" ref="BT340" si="5594">L340/L343</f>
        <v>0</v>
      </c>
      <c r="BU340" s="123">
        <f t="shared" ref="BU340" si="5595">M340/M343</f>
        <v>0</v>
      </c>
      <c r="BV340" s="127">
        <f t="shared" ref="BV340" si="5596">N340/N343</f>
        <v>0</v>
      </c>
      <c r="BW340" s="128">
        <f t="shared" ref="BW340" si="5597">O340/O343</f>
        <v>0</v>
      </c>
      <c r="BX340" s="123">
        <f t="shared" ref="BX340" si="5598">P340/P343</f>
        <v>0</v>
      </c>
      <c r="BY340" s="124">
        <f t="shared" ref="BY340" si="5599">Q340/Q343</f>
        <v>0</v>
      </c>
      <c r="BZ340" s="125">
        <f t="shared" ref="BZ340" si="5600">R340/R343</f>
        <v>0</v>
      </c>
      <c r="CA340" s="126">
        <f t="shared" ref="CA340" si="5601">S340/S343</f>
        <v>0</v>
      </c>
      <c r="CB340" s="123">
        <f t="shared" ref="CB340" si="5602">T340/T343</f>
        <v>0</v>
      </c>
      <c r="CC340" s="124">
        <f t="shared" ref="CC340" si="5603">U340/U343</f>
        <v>0</v>
      </c>
      <c r="CD340" s="125">
        <f t="shared" ref="CD340" si="5604">V340/V343</f>
        <v>0</v>
      </c>
      <c r="CE340" s="126">
        <f t="shared" ref="CE340" si="5605">W340/W343</f>
        <v>0</v>
      </c>
      <c r="CF340" s="123">
        <f t="shared" ref="CF340" si="5606">X340/X343</f>
        <v>0</v>
      </c>
      <c r="CG340" s="124">
        <f t="shared" ref="CG340" si="5607">Y340/Y343</f>
        <v>0</v>
      </c>
      <c r="CH340" s="125">
        <f t="shared" ref="CH340" si="5608">Z340/Z343</f>
        <v>0</v>
      </c>
      <c r="CI340" s="123">
        <f t="shared" ref="CI340" si="5609">AA340/AA343</f>
        <v>0</v>
      </c>
      <c r="CJ340" s="129">
        <f t="shared" ref="CJ340" si="5610">AB340/AB343</f>
        <v>0</v>
      </c>
      <c r="CK340" s="130">
        <f t="shared" ref="CK340" si="5611">AC340/AC343</f>
        <v>0</v>
      </c>
    </row>
    <row r="341" spans="1:89" x14ac:dyDescent="0.25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2">
        <f t="shared" si="5008"/>
        <v>0</v>
      </c>
      <c r="AC341" s="165">
        <f t="shared" si="5039"/>
        <v>0</v>
      </c>
      <c r="BI341" s="139" t="s">
        <v>38</v>
      </c>
      <c r="BJ341" s="123">
        <f>B341/B343</f>
        <v>0</v>
      </c>
      <c r="BK341" s="124">
        <f t="shared" ref="BK341" si="5612">C341/C343</f>
        <v>0</v>
      </c>
      <c r="BL341" s="125">
        <f t="shared" ref="BL341" si="5613">D341/D343</f>
        <v>0</v>
      </c>
      <c r="BM341" s="126">
        <f t="shared" ref="BM341" si="5614">E341/E343</f>
        <v>0</v>
      </c>
      <c r="BN341" s="123">
        <f t="shared" ref="BN341" si="5615">F341/F343</f>
        <v>0</v>
      </c>
      <c r="BO341" s="124">
        <f t="shared" ref="BO341" si="5616">G341/G343</f>
        <v>0</v>
      </c>
      <c r="BP341" s="125">
        <f t="shared" ref="BP341" si="5617">H341/H343</f>
        <v>0</v>
      </c>
      <c r="BQ341" s="126">
        <f t="shared" ref="BQ341" si="5618">I341/I343</f>
        <v>0</v>
      </c>
      <c r="BR341" s="123">
        <f t="shared" ref="BR341" si="5619">J341/J343</f>
        <v>0</v>
      </c>
      <c r="BS341" s="124">
        <f t="shared" ref="BS341" si="5620">K341/K343</f>
        <v>0</v>
      </c>
      <c r="BT341" s="125">
        <f t="shared" ref="BT341" si="5621">L341/L343</f>
        <v>0</v>
      </c>
      <c r="BU341" s="123">
        <f t="shared" ref="BU341" si="5622">M341/M343</f>
        <v>0</v>
      </c>
      <c r="BV341" s="127">
        <f t="shared" ref="BV341" si="5623">N341/N343</f>
        <v>0</v>
      </c>
      <c r="BW341" s="128">
        <f t="shared" ref="BW341" si="5624">O341/O343</f>
        <v>0</v>
      </c>
      <c r="BX341" s="123">
        <f t="shared" ref="BX341" si="5625">P341/P343</f>
        <v>0</v>
      </c>
      <c r="BY341" s="124">
        <f t="shared" ref="BY341" si="5626">Q341/Q343</f>
        <v>0</v>
      </c>
      <c r="BZ341" s="125">
        <f t="shared" ref="BZ341" si="5627">R341/R343</f>
        <v>0</v>
      </c>
      <c r="CA341" s="126">
        <f t="shared" ref="CA341" si="5628">S341/S343</f>
        <v>0</v>
      </c>
      <c r="CB341" s="123">
        <f t="shared" ref="CB341" si="5629">T341/T343</f>
        <v>0</v>
      </c>
      <c r="CC341" s="124">
        <f t="shared" ref="CC341" si="5630">U341/U343</f>
        <v>0</v>
      </c>
      <c r="CD341" s="125">
        <f t="shared" ref="CD341" si="5631">V341/V343</f>
        <v>0</v>
      </c>
      <c r="CE341" s="126">
        <f t="shared" ref="CE341" si="5632">W341/W343</f>
        <v>0</v>
      </c>
      <c r="CF341" s="123">
        <f t="shared" ref="CF341" si="5633">X341/X343</f>
        <v>0</v>
      </c>
      <c r="CG341" s="124">
        <f t="shared" ref="CG341" si="5634">Y341/Y343</f>
        <v>0</v>
      </c>
      <c r="CH341" s="125">
        <f t="shared" ref="CH341" si="5635">Z341/Z343</f>
        <v>0</v>
      </c>
      <c r="CI341" s="123">
        <f t="shared" ref="CI341" si="5636">AA341/AA343</f>
        <v>0</v>
      </c>
      <c r="CJ341" s="129">
        <f t="shared" ref="CJ341" si="5637">AB341/AB343</f>
        <v>0</v>
      </c>
      <c r="CK341" s="130">
        <f t="shared" ref="CK341" si="5638">AC341/AC343</f>
        <v>0</v>
      </c>
    </row>
    <row r="342" spans="1:89" ht="13.8" thickBot="1" x14ac:dyDescent="0.3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2">
        <f t="shared" si="5008"/>
        <v>0</v>
      </c>
      <c r="AC342" s="165">
        <f t="shared" si="5039"/>
        <v>0</v>
      </c>
      <c r="BI342" s="131" t="s">
        <v>39</v>
      </c>
      <c r="BJ342" s="123">
        <f>B342/B343</f>
        <v>0</v>
      </c>
      <c r="BK342" s="124">
        <f t="shared" ref="BK342" si="5639">C342/C343</f>
        <v>0</v>
      </c>
      <c r="BL342" s="125">
        <f t="shared" ref="BL342" si="5640">D342/D343</f>
        <v>0</v>
      </c>
      <c r="BM342" s="126">
        <f t="shared" ref="BM342" si="5641">E342/E343</f>
        <v>0</v>
      </c>
      <c r="BN342" s="123">
        <f t="shared" ref="BN342" si="5642">F342/F343</f>
        <v>0</v>
      </c>
      <c r="BO342" s="124">
        <f t="shared" ref="BO342" si="5643">G342/G343</f>
        <v>0</v>
      </c>
      <c r="BP342" s="125">
        <f t="shared" ref="BP342" si="5644">H342/H343</f>
        <v>0</v>
      </c>
      <c r="BQ342" s="126">
        <f t="shared" ref="BQ342" si="5645">I342/I343</f>
        <v>0</v>
      </c>
      <c r="BR342" s="123">
        <f t="shared" ref="BR342" si="5646">J342/J343</f>
        <v>0</v>
      </c>
      <c r="BS342" s="124">
        <f t="shared" ref="BS342" si="5647">K342/K343</f>
        <v>0</v>
      </c>
      <c r="BT342" s="125">
        <f t="shared" ref="BT342" si="5648">L342/L343</f>
        <v>0</v>
      </c>
      <c r="BU342" s="123">
        <f t="shared" ref="BU342" si="5649">M342/M343</f>
        <v>0</v>
      </c>
      <c r="BV342" s="127">
        <f t="shared" ref="BV342" si="5650">N342/N343</f>
        <v>0</v>
      </c>
      <c r="BW342" s="128">
        <f t="shared" ref="BW342" si="5651">O342/O343</f>
        <v>0</v>
      </c>
      <c r="BX342" s="123">
        <f t="shared" ref="BX342" si="5652">P342/P343</f>
        <v>0</v>
      </c>
      <c r="BY342" s="124">
        <f t="shared" ref="BY342" si="5653">Q342/Q343</f>
        <v>0</v>
      </c>
      <c r="BZ342" s="125">
        <f t="shared" ref="BZ342" si="5654">R342/R343</f>
        <v>0</v>
      </c>
      <c r="CA342" s="126">
        <f t="shared" ref="CA342" si="5655">S342/S343</f>
        <v>0</v>
      </c>
      <c r="CB342" s="123">
        <f t="shared" ref="CB342" si="5656">T342/T343</f>
        <v>0</v>
      </c>
      <c r="CC342" s="124">
        <f t="shared" ref="CC342" si="5657">U342/U343</f>
        <v>0</v>
      </c>
      <c r="CD342" s="125">
        <f t="shared" ref="CD342" si="5658">V342/V343</f>
        <v>0</v>
      </c>
      <c r="CE342" s="126">
        <f t="shared" ref="CE342" si="5659">W342/W343</f>
        <v>0</v>
      </c>
      <c r="CF342" s="123">
        <f t="shared" ref="CF342" si="5660">X342/X343</f>
        <v>0</v>
      </c>
      <c r="CG342" s="124">
        <f t="shared" ref="CG342" si="5661">Y342/Y343</f>
        <v>0</v>
      </c>
      <c r="CH342" s="125">
        <f t="shared" ref="CH342" si="5662">Z342/Z343</f>
        <v>0</v>
      </c>
      <c r="CI342" s="123">
        <f t="shared" ref="CI342" si="5663">AA342/AA343</f>
        <v>0</v>
      </c>
      <c r="CJ342" s="129">
        <f t="shared" ref="CJ342" si="5664">AB342/AB343</f>
        <v>0</v>
      </c>
      <c r="CK342" s="130">
        <f t="shared" ref="CK342" si="5665">AC342/AC343</f>
        <v>0</v>
      </c>
    </row>
    <row r="343" spans="1:89" ht="14.4" thickTop="1" thickBot="1" x14ac:dyDescent="0.3">
      <c r="A343" s="251" t="s">
        <v>13</v>
      </c>
      <c r="B343" s="14">
        <f>SUM(B320:B342)</f>
        <v>44589</v>
      </c>
      <c r="C343" s="1">
        <f t="shared" ref="C343" si="5666">SUM(C320:C342)</f>
        <v>36758</v>
      </c>
      <c r="D343" s="14">
        <f t="shared" ref="D343" si="5667">SUM(D320:D342)</f>
        <v>21802</v>
      </c>
      <c r="E343" s="1">
        <f t="shared" ref="E343" si="5668">SUM(E320:E342)</f>
        <v>19458</v>
      </c>
      <c r="F343" s="14">
        <f t="shared" ref="F343" si="5669">SUM(F320:F342)</f>
        <v>32539</v>
      </c>
      <c r="G343" s="1">
        <f t="shared" ref="G343" si="5670">SUM(G320:G342)</f>
        <v>25786</v>
      </c>
      <c r="H343" s="14">
        <f t="shared" ref="H343" si="5671">SUM(H320:H342)</f>
        <v>47845</v>
      </c>
      <c r="I343" s="1">
        <f t="shared" ref="I343" si="5672">SUM(I320:I342)</f>
        <v>50553</v>
      </c>
      <c r="J343" s="14">
        <f t="shared" ref="J343" si="5673">SUM(J320:J342)</f>
        <v>8575</v>
      </c>
      <c r="K343" s="1">
        <f t="shared" ref="K343" si="5674">SUM(K320:K342)</f>
        <v>9098</v>
      </c>
      <c r="L343" s="14">
        <f t="shared" ref="L343" si="5675">SUM(L320:L342)</f>
        <v>27128</v>
      </c>
      <c r="M343" s="1">
        <f t="shared" ref="M343" si="5676">SUM(M320:M342)</f>
        <v>31487</v>
      </c>
      <c r="N343" s="14">
        <f t="shared" ref="N343" si="5677">SUM(N320:N342)</f>
        <v>45160</v>
      </c>
      <c r="O343" s="1">
        <f t="shared" ref="O343" si="5678">SUM(O320:O342)</f>
        <v>49577</v>
      </c>
      <c r="P343" s="14">
        <f t="shared" ref="P343" si="5679">SUM(P320:P342)</f>
        <v>27599</v>
      </c>
      <c r="Q343" s="1">
        <f t="shared" ref="Q343" si="5680">SUM(Q320:Q342)</f>
        <v>29295</v>
      </c>
      <c r="R343" s="14">
        <f t="shared" ref="R343" si="5681">SUM(R320:R342)</f>
        <v>33439</v>
      </c>
      <c r="S343" s="1">
        <f t="shared" ref="S343" si="5682">SUM(S320:S342)</f>
        <v>36648</v>
      </c>
      <c r="T343" s="14">
        <f t="shared" ref="T343" si="5683">SUM(T320:T342)</f>
        <v>10514</v>
      </c>
      <c r="U343" s="1">
        <f t="shared" ref="U343" si="5684">SUM(U320:U342)</f>
        <v>11717</v>
      </c>
      <c r="V343" s="14">
        <f t="shared" ref="V343" si="5685">SUM(V320:V342)</f>
        <v>30748</v>
      </c>
      <c r="W343" s="1">
        <f t="shared" ref="W343" si="5686">SUM(W320:W342)</f>
        <v>40258</v>
      </c>
      <c r="X343" s="14">
        <f t="shared" ref="X343" si="5687">SUM(X320:X342)</f>
        <v>28767</v>
      </c>
      <c r="Y343" s="1">
        <f t="shared" ref="Y343" si="5688">SUM(Y320:Y342)</f>
        <v>18035</v>
      </c>
      <c r="Z343" s="14">
        <f t="shared" ref="Z343" si="5689">SUM(Z320:Z342)</f>
        <v>60643</v>
      </c>
      <c r="AA343" s="1">
        <f t="shared" ref="AA343" si="5690">SUM(AA320:AA342)</f>
        <v>59769</v>
      </c>
      <c r="AB343" s="166">
        <f t="shared" ref="AB343:AC343" si="5691">SUM(AB319:AB342)</f>
        <v>419348</v>
      </c>
      <c r="AC343" s="167">
        <f t="shared" si="5691"/>
        <v>418439</v>
      </c>
      <c r="BI343" s="251" t="s">
        <v>13</v>
      </c>
      <c r="BJ343" s="147" t="e">
        <f>SUM(BJ319:BJ342)</f>
        <v>#REF!</v>
      </c>
      <c r="BK343" s="148">
        <f t="shared" ref="BK343:CK343" si="5692">SUM(BK319:BK342)</f>
        <v>1.0000000000000002</v>
      </c>
      <c r="BL343" s="147">
        <f t="shared" si="5692"/>
        <v>1</v>
      </c>
      <c r="BM343" s="148">
        <f t="shared" si="5692"/>
        <v>0.99999999999999978</v>
      </c>
      <c r="BN343" s="147">
        <f t="shared" si="5692"/>
        <v>0.99999999999999989</v>
      </c>
      <c r="BO343" s="148">
        <f t="shared" si="5692"/>
        <v>0.99999999999999989</v>
      </c>
      <c r="BP343" s="147">
        <f t="shared" si="5692"/>
        <v>1</v>
      </c>
      <c r="BQ343" s="148">
        <f t="shared" si="5692"/>
        <v>1</v>
      </c>
      <c r="BR343" s="147">
        <f t="shared" si="5692"/>
        <v>1</v>
      </c>
      <c r="BS343" s="148">
        <f t="shared" si="5692"/>
        <v>1</v>
      </c>
      <c r="BT343" s="147">
        <f t="shared" si="5692"/>
        <v>1</v>
      </c>
      <c r="BU343" s="148">
        <f t="shared" si="5692"/>
        <v>0.99999999999999989</v>
      </c>
      <c r="BV343" s="147">
        <f t="shared" si="5692"/>
        <v>0.99999999999999989</v>
      </c>
      <c r="BW343" s="148">
        <f t="shared" si="5692"/>
        <v>0.99999999999999989</v>
      </c>
      <c r="BX343" s="147">
        <f t="shared" si="5692"/>
        <v>1</v>
      </c>
      <c r="BY343" s="148">
        <f t="shared" si="5692"/>
        <v>0.99999999999999989</v>
      </c>
      <c r="BZ343" s="147">
        <f t="shared" si="5692"/>
        <v>0.99999999999999978</v>
      </c>
      <c r="CA343" s="148">
        <f t="shared" si="5692"/>
        <v>1</v>
      </c>
      <c r="CB343" s="147">
        <f t="shared" si="5692"/>
        <v>0.99999999999999989</v>
      </c>
      <c r="CC343" s="148">
        <f t="shared" si="5692"/>
        <v>0.99999999999999989</v>
      </c>
      <c r="CD343" s="147">
        <f t="shared" si="5692"/>
        <v>1</v>
      </c>
      <c r="CE343" s="148">
        <f t="shared" si="5692"/>
        <v>1</v>
      </c>
      <c r="CF343" s="147">
        <f t="shared" si="5692"/>
        <v>0.99999999999999989</v>
      </c>
      <c r="CG343" s="148">
        <f t="shared" si="5692"/>
        <v>1</v>
      </c>
      <c r="CH343" s="147">
        <f t="shared" si="5692"/>
        <v>1</v>
      </c>
      <c r="CI343" s="148">
        <f t="shared" si="5692"/>
        <v>0.99999999999999989</v>
      </c>
      <c r="CJ343" s="147">
        <f t="shared" si="5692"/>
        <v>1</v>
      </c>
      <c r="CK343" s="148">
        <f t="shared" si="5692"/>
        <v>1</v>
      </c>
    </row>
    <row r="344" spans="1:89" ht="13.8" thickTop="1" x14ac:dyDescent="0.25">
      <c r="A344" s="178"/>
    </row>
    <row r="346" spans="1:89" x14ac:dyDescent="0.25">
      <c r="A346" s="294">
        <f>+A315+1</f>
        <v>45181</v>
      </c>
      <c r="B346" s="294"/>
      <c r="C346" s="294"/>
      <c r="D346" s="294"/>
      <c r="BI346" s="299">
        <f>+BI315+1</f>
        <v>45181</v>
      </c>
      <c r="BJ346" s="299"/>
      <c r="BK346" s="299"/>
      <c r="BL346" s="299"/>
    </row>
    <row r="347" spans="1:89" ht="13.8" thickBot="1" x14ac:dyDescent="0.3">
      <c r="AE347" t="s">
        <v>84</v>
      </c>
    </row>
    <row r="348" spans="1:89" ht="14.4" thickTop="1" thickBot="1" x14ac:dyDescent="0.3">
      <c r="A348" s="292" t="s">
        <v>0</v>
      </c>
      <c r="B348" s="290" t="s">
        <v>1</v>
      </c>
      <c r="C348" s="291"/>
      <c r="D348" s="290" t="s">
        <v>2</v>
      </c>
      <c r="E348" s="291"/>
      <c r="F348" s="290" t="s">
        <v>3</v>
      </c>
      <c r="G348" s="291"/>
      <c r="H348" s="290" t="s">
        <v>4</v>
      </c>
      <c r="I348" s="291"/>
      <c r="J348" s="290" t="s">
        <v>5</v>
      </c>
      <c r="K348" s="291"/>
      <c r="L348" s="290" t="s">
        <v>6</v>
      </c>
      <c r="M348" s="291"/>
      <c r="N348" s="290" t="s">
        <v>7</v>
      </c>
      <c r="O348" s="291"/>
      <c r="P348" s="290" t="s">
        <v>8</v>
      </c>
      <c r="Q348" s="291"/>
      <c r="R348" s="290" t="s">
        <v>9</v>
      </c>
      <c r="S348" s="291"/>
      <c r="T348" s="290" t="s">
        <v>10</v>
      </c>
      <c r="U348" s="291"/>
      <c r="V348" s="290" t="s">
        <v>11</v>
      </c>
      <c r="W348" s="291"/>
      <c r="X348" s="290" t="s">
        <v>12</v>
      </c>
      <c r="Y348" s="291"/>
      <c r="Z348" s="297" t="s">
        <v>40</v>
      </c>
      <c r="AA348" s="298"/>
      <c r="AB348" s="295" t="s">
        <v>41</v>
      </c>
      <c r="AC348" s="296"/>
      <c r="AE348" s="292" t="s">
        <v>0</v>
      </c>
      <c r="AF348" s="290" t="s">
        <v>1</v>
      </c>
      <c r="AG348" s="291"/>
      <c r="AH348" s="290" t="s">
        <v>2</v>
      </c>
      <c r="AI348" s="291"/>
      <c r="AJ348" s="290" t="s">
        <v>3</v>
      </c>
      <c r="AK348" s="291"/>
      <c r="AL348" s="290" t="s">
        <v>4</v>
      </c>
      <c r="AM348" s="291"/>
      <c r="AN348" s="290" t="s">
        <v>5</v>
      </c>
      <c r="AO348" s="291"/>
      <c r="AP348" s="290" t="s">
        <v>6</v>
      </c>
      <c r="AQ348" s="291"/>
      <c r="AR348" s="290" t="s">
        <v>7</v>
      </c>
      <c r="AS348" s="291"/>
      <c r="AT348" s="290" t="s">
        <v>8</v>
      </c>
      <c r="AU348" s="291"/>
      <c r="AV348" s="290" t="s">
        <v>9</v>
      </c>
      <c r="AW348" s="291"/>
      <c r="AX348" s="290" t="s">
        <v>10</v>
      </c>
      <c r="AY348" s="291"/>
      <c r="AZ348" s="290" t="s">
        <v>11</v>
      </c>
      <c r="BA348" s="291"/>
      <c r="BB348" s="290" t="s">
        <v>12</v>
      </c>
      <c r="BC348" s="291"/>
      <c r="BD348" s="297" t="s">
        <v>40</v>
      </c>
      <c r="BE348" s="298"/>
      <c r="BF348" s="295" t="s">
        <v>41</v>
      </c>
      <c r="BG348" s="296"/>
      <c r="BI348" s="292" t="s">
        <v>0</v>
      </c>
      <c r="BJ348" s="290" t="s">
        <v>1</v>
      </c>
      <c r="BK348" s="291"/>
      <c r="BL348" s="290" t="s">
        <v>2</v>
      </c>
      <c r="BM348" s="291"/>
      <c r="BN348" s="290" t="s">
        <v>3</v>
      </c>
      <c r="BO348" s="291"/>
      <c r="BP348" s="290" t="s">
        <v>4</v>
      </c>
      <c r="BQ348" s="291"/>
      <c r="BR348" s="290" t="s">
        <v>5</v>
      </c>
      <c r="BS348" s="291"/>
      <c r="BT348" s="290" t="s">
        <v>6</v>
      </c>
      <c r="BU348" s="291"/>
      <c r="BV348" s="290" t="s">
        <v>7</v>
      </c>
      <c r="BW348" s="291"/>
      <c r="BX348" s="290" t="s">
        <v>8</v>
      </c>
      <c r="BY348" s="291"/>
      <c r="BZ348" s="290" t="s">
        <v>9</v>
      </c>
      <c r="CA348" s="291"/>
      <c r="CB348" s="290" t="s">
        <v>10</v>
      </c>
      <c r="CC348" s="291"/>
      <c r="CD348" s="290" t="s">
        <v>11</v>
      </c>
      <c r="CE348" s="291"/>
      <c r="CF348" s="290" t="s">
        <v>12</v>
      </c>
      <c r="CG348" s="291"/>
      <c r="CH348" s="297" t="s">
        <v>40</v>
      </c>
      <c r="CI348" s="298"/>
      <c r="CJ348" s="290" t="s">
        <v>41</v>
      </c>
      <c r="CK348" s="291"/>
    </row>
    <row r="349" spans="1:89" ht="15" thickTop="1" thickBot="1" x14ac:dyDescent="0.35">
      <c r="A349" s="293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68" t="s">
        <v>14</v>
      </c>
      <c r="AC349" s="169" t="s">
        <v>15</v>
      </c>
      <c r="AE349" s="293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68" t="s">
        <v>14</v>
      </c>
      <c r="BG349" s="169" t="s">
        <v>15</v>
      </c>
      <c r="BI349" s="293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8" thickTop="1" x14ac:dyDescent="0.25">
      <c r="A350" s="119" t="s">
        <v>16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1"/>
      <c r="AA350" s="176"/>
      <c r="AB350" s="162">
        <f t="shared" ref="AB350:AB373" si="5693">B350+D350+F350+H350+J350+L350+N350+P350+R350+T350+V350+X350+Z350</f>
        <v>0</v>
      </c>
      <c r="AC350" s="163">
        <f>C350+E350+G350+I350+K350+M350+O350+Q350+S350+U350+W350+Y350+AA350</f>
        <v>0</v>
      </c>
      <c r="AE350" s="254" t="str">
        <f>$AE$9</f>
        <v>07:00 - 07:59</v>
      </c>
      <c r="AF350" s="120">
        <f t="shared" ref="AF350:AO351" si="5694">SUMIF($A$9:$A$32,$AE350,B$350:B$373)</f>
        <v>5457</v>
      </c>
      <c r="AG350" s="177">
        <f t="shared" si="5694"/>
        <v>1797</v>
      </c>
      <c r="AH350" s="121">
        <f t="shared" si="5694"/>
        <v>2085</v>
      </c>
      <c r="AI350" s="172">
        <f t="shared" si="5694"/>
        <v>1703</v>
      </c>
      <c r="AJ350" s="120">
        <f t="shared" si="5694"/>
        <v>3300</v>
      </c>
      <c r="AK350" s="122">
        <f t="shared" si="5694"/>
        <v>1568</v>
      </c>
      <c r="AL350" s="121">
        <f t="shared" si="5694"/>
        <v>3914</v>
      </c>
      <c r="AM350" s="172">
        <f t="shared" si="5694"/>
        <v>2872</v>
      </c>
      <c r="AN350" s="120">
        <f t="shared" si="5694"/>
        <v>429</v>
      </c>
      <c r="AO350" s="122">
        <f t="shared" si="5694"/>
        <v>1266</v>
      </c>
      <c r="AP350" s="121">
        <f t="shared" ref="AP350:AY351" si="5695">SUMIF($A$9:$A$32,$AE350,L$350:L$373)</f>
        <v>1315</v>
      </c>
      <c r="AQ350" s="120">
        <f t="shared" si="5695"/>
        <v>4243</v>
      </c>
      <c r="AR350" s="171">
        <f t="shared" si="5695"/>
        <v>3254</v>
      </c>
      <c r="AS350" s="173">
        <f t="shared" si="5695"/>
        <v>4821</v>
      </c>
      <c r="AT350" s="120">
        <f t="shared" si="5695"/>
        <v>2832</v>
      </c>
      <c r="AU350" s="122">
        <f t="shared" si="5695"/>
        <v>2695</v>
      </c>
      <c r="AV350" s="121">
        <f t="shared" si="5695"/>
        <v>3444</v>
      </c>
      <c r="AW350" s="172">
        <f t="shared" si="5695"/>
        <v>2344</v>
      </c>
      <c r="AX350" s="120">
        <f t="shared" si="5695"/>
        <v>511</v>
      </c>
      <c r="AY350" s="122">
        <f t="shared" si="5695"/>
        <v>2131</v>
      </c>
      <c r="AZ350" s="121">
        <f t="shared" ref="AZ350:BE351" si="5696">SUMIF($A$9:$A$32,$AE350,V$350:V$373)</f>
        <v>1593</v>
      </c>
      <c r="BA350" s="172">
        <f t="shared" si="5696"/>
        <v>4221</v>
      </c>
      <c r="BB350" s="120">
        <f t="shared" si="5696"/>
        <v>2461</v>
      </c>
      <c r="BC350" s="122">
        <f t="shared" si="5696"/>
        <v>2117</v>
      </c>
      <c r="BD350" s="21">
        <f t="shared" si="5696"/>
        <v>6033</v>
      </c>
      <c r="BE350" s="176">
        <f t="shared" si="5696"/>
        <v>3511</v>
      </c>
      <c r="BF350" s="162">
        <f>AF350+AH350+AJ350+AL350+AN350+AP350+AR350+AT350+AV350+AX350+AZ350+BB350+BD350</f>
        <v>36628</v>
      </c>
      <c r="BG350" s="163">
        <f>AG350+AI350+AK350+AM350+AO350+AQ350+AS350+AU350+AW350+AY350+BA350+BC350+BE350</f>
        <v>35289</v>
      </c>
      <c r="BI350" s="119" t="s">
        <v>16</v>
      </c>
      <c r="BJ350" s="123">
        <f>B350/B374</f>
        <v>0</v>
      </c>
      <c r="BK350" s="124">
        <f t="shared" ref="BK350" si="5697">C350/C374</f>
        <v>0</v>
      </c>
      <c r="BL350" s="125">
        <f t="shared" ref="BL350" si="5698">D350/D374</f>
        <v>0</v>
      </c>
      <c r="BM350" s="126">
        <f t="shared" ref="BM350" si="5699">E350/E374</f>
        <v>0</v>
      </c>
      <c r="BN350" s="123">
        <f t="shared" ref="BN350" si="5700">F350/F374</f>
        <v>0</v>
      </c>
      <c r="BO350" s="124">
        <f t="shared" ref="BO350" si="5701">G350/G374</f>
        <v>0</v>
      </c>
      <c r="BP350" s="125">
        <f t="shared" ref="BP350" si="5702">H350/H374</f>
        <v>0</v>
      </c>
      <c r="BQ350" s="126">
        <f t="shared" ref="BQ350" si="5703">I350/I374</f>
        <v>0</v>
      </c>
      <c r="BR350" s="123">
        <f t="shared" ref="BR350" si="5704">J350/J374</f>
        <v>0</v>
      </c>
      <c r="BS350" s="124">
        <f t="shared" ref="BS350" si="5705">K350/K374</f>
        <v>0</v>
      </c>
      <c r="BT350" s="125">
        <f t="shared" ref="BT350" si="5706">L350/L374</f>
        <v>0</v>
      </c>
      <c r="BU350" s="123">
        <f t="shared" ref="BU350" si="5707">M350/M374</f>
        <v>0</v>
      </c>
      <c r="BV350" s="127">
        <f t="shared" ref="BV350" si="5708">N350/N374</f>
        <v>0</v>
      </c>
      <c r="BW350" s="128">
        <f t="shared" ref="BW350" si="5709">O350/O374</f>
        <v>0</v>
      </c>
      <c r="BX350" s="123">
        <f t="shared" ref="BX350" si="5710">P350/P374</f>
        <v>0</v>
      </c>
      <c r="BY350" s="124">
        <f t="shared" ref="BY350" si="5711">Q350/Q374</f>
        <v>0</v>
      </c>
      <c r="BZ350" s="125">
        <f t="shared" ref="BZ350" si="5712">R350/R374</f>
        <v>0</v>
      </c>
      <c r="CA350" s="126">
        <f t="shared" ref="CA350" si="5713">S350/S374</f>
        <v>0</v>
      </c>
      <c r="CB350" s="123">
        <f t="shared" ref="CB350" si="5714">T350/T374</f>
        <v>0</v>
      </c>
      <c r="CC350" s="124">
        <f t="shared" ref="CC350" si="5715">U350/U374</f>
        <v>0</v>
      </c>
      <c r="CD350" s="125">
        <f t="shared" ref="CD350" si="5716">V350/V374</f>
        <v>0</v>
      </c>
      <c r="CE350" s="126">
        <f t="shared" ref="CE350" si="5717">W350/W374</f>
        <v>0</v>
      </c>
      <c r="CF350" s="123">
        <f t="shared" ref="CF350" si="5718">X350/X374</f>
        <v>0</v>
      </c>
      <c r="CG350" s="124">
        <f t="shared" ref="CG350" si="5719">Y350/Y374</f>
        <v>0</v>
      </c>
      <c r="CH350" s="125">
        <f t="shared" ref="CH350" si="5720">Z350/Z374</f>
        <v>0</v>
      </c>
      <c r="CI350" s="123">
        <f t="shared" ref="CI350" si="5721">AA350/AA374</f>
        <v>0</v>
      </c>
      <c r="CJ350" s="129">
        <f t="shared" ref="CJ350" si="5722">AB350/AB374</f>
        <v>0</v>
      </c>
      <c r="CK350" s="130">
        <f t="shared" ref="CK350" si="5723">AC350/AC374</f>
        <v>0</v>
      </c>
    </row>
    <row r="351" spans="1:89" x14ac:dyDescent="0.25">
      <c r="A351" s="131" t="s">
        <v>17</v>
      </c>
      <c r="B351" s="180">
        <v>661</v>
      </c>
      <c r="C351" s="181">
        <v>0</v>
      </c>
      <c r="D351" s="182">
        <v>438</v>
      </c>
      <c r="E351" s="183">
        <v>6</v>
      </c>
      <c r="F351" s="180">
        <v>777</v>
      </c>
      <c r="G351" s="184">
        <v>10</v>
      </c>
      <c r="H351" s="182">
        <v>615</v>
      </c>
      <c r="I351" s="183">
        <v>50</v>
      </c>
      <c r="J351" s="180">
        <v>17</v>
      </c>
      <c r="K351" s="184">
        <v>23</v>
      </c>
      <c r="L351" s="182">
        <v>53</v>
      </c>
      <c r="M351" s="180">
        <v>157</v>
      </c>
      <c r="N351" s="185">
        <v>250</v>
      </c>
      <c r="O351" s="186">
        <v>209</v>
      </c>
      <c r="P351" s="180">
        <v>116</v>
      </c>
      <c r="Q351" s="184">
        <v>108</v>
      </c>
      <c r="R351" s="182">
        <v>58</v>
      </c>
      <c r="S351" s="183">
        <v>181</v>
      </c>
      <c r="T351" s="180">
        <v>4</v>
      </c>
      <c r="U351" s="184">
        <v>69</v>
      </c>
      <c r="V351" s="182">
        <v>13</v>
      </c>
      <c r="W351" s="183">
        <v>163</v>
      </c>
      <c r="X351" s="180">
        <v>2</v>
      </c>
      <c r="Y351" s="184">
        <v>73</v>
      </c>
      <c r="Z351" s="182">
        <v>33</v>
      </c>
      <c r="AA351" s="180">
        <v>185</v>
      </c>
      <c r="AB351" s="162">
        <v>3037</v>
      </c>
      <c r="AC351" s="165">
        <f t="shared" ref="AC351:AC373" si="5724">SUM(C351,E351,G351,I351,K351,M351,O351,Q351,S351,U351,W351,Y351,AA351)</f>
        <v>1234</v>
      </c>
      <c r="AE351" s="256" t="str">
        <f>$AE$10</f>
        <v>08:00 - 08:59</v>
      </c>
      <c r="AF351" s="120">
        <f t="shared" si="5694"/>
        <v>4521</v>
      </c>
      <c r="AG351" s="181">
        <f t="shared" si="5694"/>
        <v>1577</v>
      </c>
      <c r="AH351" s="182">
        <f t="shared" si="5694"/>
        <v>2102</v>
      </c>
      <c r="AI351" s="183">
        <f t="shared" si="5694"/>
        <v>1543</v>
      </c>
      <c r="AJ351" s="180">
        <f t="shared" si="5694"/>
        <v>2753</v>
      </c>
      <c r="AK351" s="184">
        <f t="shared" si="5694"/>
        <v>1412</v>
      </c>
      <c r="AL351" s="182">
        <f t="shared" si="5694"/>
        <v>4079</v>
      </c>
      <c r="AM351" s="183">
        <f t="shared" si="5694"/>
        <v>2728</v>
      </c>
      <c r="AN351" s="180">
        <f t="shared" si="5694"/>
        <v>339</v>
      </c>
      <c r="AO351" s="184">
        <f t="shared" si="5694"/>
        <v>1243</v>
      </c>
      <c r="AP351" s="182">
        <f t="shared" si="5695"/>
        <v>1104</v>
      </c>
      <c r="AQ351" s="180">
        <f t="shared" si="5695"/>
        <v>4831</v>
      </c>
      <c r="AR351" s="185">
        <f t="shared" si="5695"/>
        <v>2929</v>
      </c>
      <c r="AS351" s="186">
        <f t="shared" si="5695"/>
        <v>5223</v>
      </c>
      <c r="AT351" s="180">
        <f t="shared" si="5695"/>
        <v>2345</v>
      </c>
      <c r="AU351" s="184">
        <f t="shared" si="5695"/>
        <v>2829</v>
      </c>
      <c r="AV351" s="182">
        <f t="shared" si="5695"/>
        <v>2952</v>
      </c>
      <c r="AW351" s="183">
        <f t="shared" si="5695"/>
        <v>2319</v>
      </c>
      <c r="AX351" s="180">
        <f t="shared" si="5695"/>
        <v>342</v>
      </c>
      <c r="AY351" s="184">
        <f t="shared" si="5695"/>
        <v>1855</v>
      </c>
      <c r="AZ351" s="182">
        <f t="shared" si="5696"/>
        <v>1269</v>
      </c>
      <c r="BA351" s="183">
        <f t="shared" si="5696"/>
        <v>4158</v>
      </c>
      <c r="BB351" s="180">
        <f t="shared" si="5696"/>
        <v>1986</v>
      </c>
      <c r="BC351" s="184">
        <f t="shared" si="5696"/>
        <v>2319</v>
      </c>
      <c r="BD351" s="182">
        <f t="shared" si="5696"/>
        <v>5302</v>
      </c>
      <c r="BE351" s="180">
        <f t="shared" si="5696"/>
        <v>3328</v>
      </c>
      <c r="BF351" s="164">
        <f>SUM(AF351,AH351,AJ351,AL351,AN351,AP351,AR351,AT351,AV351,AX351,AZ351,BB351,BD351)</f>
        <v>32023</v>
      </c>
      <c r="BG351" s="165">
        <f>SUM(AG351,AI351,AK351,AM351,AO351,AQ351,AS351,AU351,AW351,AY351,BA351,BC351,BE351)</f>
        <v>35365</v>
      </c>
      <c r="BI351" s="131" t="s">
        <v>17</v>
      </c>
      <c r="BJ351" s="123">
        <f>B351/B374</f>
        <v>1.5609502668492892E-2</v>
      </c>
      <c r="BK351" s="124">
        <f t="shared" ref="BK351" si="5725">C351/C374</f>
        <v>0</v>
      </c>
      <c r="BL351" s="125">
        <f t="shared" ref="BL351" si="5726">D351/D374</f>
        <v>1.9471859162443317E-2</v>
      </c>
      <c r="BM351" s="126">
        <f t="shared" ref="BM351" si="5727">E351/E374</f>
        <v>2.9387275309790861E-4</v>
      </c>
      <c r="BN351" s="123">
        <f t="shared" ref="BN351" si="5728">F351/F374</f>
        <v>2.7019508293632855E-2</v>
      </c>
      <c r="BO351" s="124">
        <f t="shared" ref="BO351" si="5729">G351/G374</f>
        <v>3.8782237735117316E-4</v>
      </c>
      <c r="BP351" s="125">
        <f t="shared" ref="BP351" si="5730">H351/H374</f>
        <v>1.3307943652219073E-2</v>
      </c>
      <c r="BQ351" s="126">
        <f t="shared" ref="BQ351" si="5731">I351/I374</f>
        <v>9.8489176039553246E-4</v>
      </c>
      <c r="BR351" s="123">
        <f t="shared" ref="BR351" si="5732">J351/J374</f>
        <v>1.9537984139754053E-3</v>
      </c>
      <c r="BS351" s="124">
        <f t="shared" ref="BS351" si="5733">K351/K374</f>
        <v>2.5397526501766783E-3</v>
      </c>
      <c r="BT351" s="125">
        <f t="shared" ref="BT351" si="5734">L351/L374</f>
        <v>1.853470886518622E-3</v>
      </c>
      <c r="BU351" s="123">
        <f t="shared" ref="BU351" si="5735">M351/M374</f>
        <v>4.9411468496254798E-3</v>
      </c>
      <c r="BV351" s="127">
        <f t="shared" ref="BV351" si="5736">N351/N374</f>
        <v>5.4130128829706619E-3</v>
      </c>
      <c r="BW351" s="128">
        <f t="shared" ref="BW351" si="5737">O351/O374</f>
        <v>4.3575255926443304E-3</v>
      </c>
      <c r="BX351" s="123">
        <f t="shared" ref="BX351" si="5738">P351/P374</f>
        <v>3.9629667589081343E-3</v>
      </c>
      <c r="BY351" s="124">
        <f t="shared" ref="BY351" si="5739">Q351/Q374</f>
        <v>3.6632521538565903E-3</v>
      </c>
      <c r="BZ351" s="125">
        <f t="shared" ref="BZ351" si="5740">R351/R374</f>
        <v>1.6640367235690719E-3</v>
      </c>
      <c r="CA351" s="126">
        <f t="shared" ref="CA351" si="5741">S351/S374</f>
        <v>5.0413614461187091E-3</v>
      </c>
      <c r="CB351" s="123">
        <f t="shared" ref="CB351" si="5742">T351/T374</f>
        <v>3.5935675141496721E-4</v>
      </c>
      <c r="CC351" s="124">
        <f t="shared" ref="CC351" si="5743">U351/U374</f>
        <v>5.8888794059912949E-3</v>
      </c>
      <c r="CD351" s="125">
        <f t="shared" ref="CD351" si="5744">V351/V374</f>
        <v>3.7975053311132531E-4</v>
      </c>
      <c r="CE351" s="126">
        <f t="shared" ref="CE351" si="5745">W351/W374</f>
        <v>4.0242938968990715E-3</v>
      </c>
      <c r="CF351" s="123">
        <f t="shared" ref="CF351" si="5746">X351/X374</f>
        <v>7.1002556092019311E-5</v>
      </c>
      <c r="CG351" s="124">
        <f t="shared" ref="CG351" si="5747">Y351/Y374</f>
        <v>4.1999884931822103E-3</v>
      </c>
      <c r="CH351" s="125">
        <f t="shared" ref="CH351" si="5748">Z351/Z374</f>
        <v>5.6779077770130763E-4</v>
      </c>
      <c r="CI351" s="123">
        <f t="shared" ref="CI351" si="5749">AA351/AA374</f>
        <v>3.1396907828861397E-3</v>
      </c>
      <c r="CJ351" s="129">
        <f t="shared" ref="CJ351" si="5750">AB351/AB374</f>
        <v>7.2470166010847855E-3</v>
      </c>
      <c r="CK351" s="130">
        <f t="shared" ref="CK351" si="5751">AC351/AC374</f>
        <v>2.9511505660756395E-3</v>
      </c>
    </row>
    <row r="352" spans="1:89" ht="13.8" thickBot="1" x14ac:dyDescent="0.3">
      <c r="A352" s="139" t="s">
        <v>18</v>
      </c>
      <c r="B352" s="187">
        <v>2593</v>
      </c>
      <c r="C352" s="188">
        <v>648</v>
      </c>
      <c r="D352" s="189">
        <v>1588</v>
      </c>
      <c r="E352" s="190">
        <v>481</v>
      </c>
      <c r="F352" s="187">
        <v>2500</v>
      </c>
      <c r="G352" s="191">
        <v>659</v>
      </c>
      <c r="H352" s="189">
        <v>2918</v>
      </c>
      <c r="I352" s="190">
        <v>1081</v>
      </c>
      <c r="J352" s="187">
        <v>133</v>
      </c>
      <c r="K352" s="191">
        <v>413</v>
      </c>
      <c r="L352" s="189">
        <v>752</v>
      </c>
      <c r="M352" s="187">
        <v>1579</v>
      </c>
      <c r="N352" s="192">
        <v>2116</v>
      </c>
      <c r="O352" s="193">
        <v>2243</v>
      </c>
      <c r="P352" s="187">
        <v>1240</v>
      </c>
      <c r="Q352" s="191">
        <v>1227</v>
      </c>
      <c r="R352" s="189">
        <v>1733</v>
      </c>
      <c r="S352" s="190">
        <v>1362</v>
      </c>
      <c r="T352" s="187">
        <v>205</v>
      </c>
      <c r="U352" s="191">
        <v>765</v>
      </c>
      <c r="V352" s="189">
        <v>1002</v>
      </c>
      <c r="W352" s="190">
        <v>1722</v>
      </c>
      <c r="X352" s="187">
        <v>1192</v>
      </c>
      <c r="Y352" s="191">
        <v>944</v>
      </c>
      <c r="Z352" s="189">
        <v>3129</v>
      </c>
      <c r="AA352" s="187">
        <v>1800</v>
      </c>
      <c r="AB352" s="162">
        <v>21101</v>
      </c>
      <c r="AC352" s="165">
        <f t="shared" si="5724"/>
        <v>14924</v>
      </c>
      <c r="AE352" s="254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18</v>
      </c>
      <c r="BJ352" s="123">
        <f>B352/B374</f>
        <v>6.1233646625419164E-2</v>
      </c>
      <c r="BK352" s="124">
        <f t="shared" ref="BK352" si="5752">C352/C374</f>
        <v>1.6844294255263841E-2</v>
      </c>
      <c r="BL352" s="125">
        <f t="shared" ref="BL352" si="5753">D352/D374</f>
        <v>7.0596603538721436E-2</v>
      </c>
      <c r="BM352" s="126">
        <f t="shared" ref="BM352" si="5754">E352/E374</f>
        <v>2.3558799040015673E-2</v>
      </c>
      <c r="BN352" s="123">
        <f t="shared" ref="BN352" si="5755">F352/F374</f>
        <v>8.6935354870118581E-2</v>
      </c>
      <c r="BO352" s="124">
        <f t="shared" ref="BO352" si="5756">G352/G374</f>
        <v>2.555749466744231E-2</v>
      </c>
      <c r="BP352" s="125">
        <f t="shared" ref="BP352" si="5757">H352/H374</f>
        <v>6.3142405816545122E-2</v>
      </c>
      <c r="BQ352" s="126">
        <f t="shared" ref="BQ352" si="5758">I352/I374</f>
        <v>2.1293359859751414E-2</v>
      </c>
      <c r="BR352" s="123">
        <f t="shared" ref="BR352" si="5759">J352/J374</f>
        <v>1.5285599356395816E-2</v>
      </c>
      <c r="BS352" s="124">
        <f t="shared" ref="BS352" si="5760">K352/K374</f>
        <v>4.5605123674911659E-2</v>
      </c>
      <c r="BT352" s="125">
        <f t="shared" ref="BT352" si="5761">L352/L374</f>
        <v>2.6298303899283091E-2</v>
      </c>
      <c r="BU352" s="123">
        <f t="shared" ref="BU352" si="5762">M352/M374</f>
        <v>4.9694718952602759E-2</v>
      </c>
      <c r="BV352" s="127">
        <f t="shared" ref="BV352" si="5763">N352/N374</f>
        <v>4.581574104146368E-2</v>
      </c>
      <c r="BW352" s="128">
        <f t="shared" ref="BW352" si="5764">O352/O374</f>
        <v>4.6765214853115945E-2</v>
      </c>
      <c r="BX352" s="123">
        <f t="shared" ref="BX352" si="5765">P352/P374</f>
        <v>4.2362748112466264E-2</v>
      </c>
      <c r="BY352" s="124">
        <f t="shared" ref="BY352" si="5766">Q352/Q374</f>
        <v>4.1618614747981821E-2</v>
      </c>
      <c r="BZ352" s="125">
        <f t="shared" ref="BZ352" si="5767">R352/R374</f>
        <v>4.9720269688710371E-2</v>
      </c>
      <c r="CA352" s="126">
        <f t="shared" ref="CA352" si="5768">S352/S374</f>
        <v>3.7935548561401557E-2</v>
      </c>
      <c r="CB352" s="123">
        <f t="shared" ref="CB352" si="5769">T352/T374</f>
        <v>1.841703351001707E-2</v>
      </c>
      <c r="CC352" s="124">
        <f t="shared" ref="CC352" si="5770">U352/U374</f>
        <v>6.5289749935990446E-2</v>
      </c>
      <c r="CD352" s="125">
        <f t="shared" ref="CD352" si="5771">V352/V374</f>
        <v>2.9270002629042152E-2</v>
      </c>
      <c r="CE352" s="126">
        <f t="shared" ref="CE352" si="5772">W352/W374</f>
        <v>4.2514319573375467E-2</v>
      </c>
      <c r="CF352" s="123">
        <f t="shared" ref="CF352" si="5773">X352/X374</f>
        <v>4.2317523430843509E-2</v>
      </c>
      <c r="CG352" s="124">
        <f t="shared" ref="CG352" si="5774">Y352/Y374</f>
        <v>5.4312179966630229E-2</v>
      </c>
      <c r="CH352" s="125">
        <f t="shared" ref="CH352" si="5775">Z352/Z374</f>
        <v>5.3836889194769443E-2</v>
      </c>
      <c r="CI352" s="123">
        <f t="shared" ref="CI352" si="5776">AA352/AA374</f>
        <v>3.0548342752405682E-2</v>
      </c>
      <c r="CJ352" s="129">
        <f t="shared" ref="CJ352" si="5777">AB352/AB374</f>
        <v>5.035208998995392E-2</v>
      </c>
      <c r="CK352" s="130">
        <f t="shared" ref="CK352" si="5778">AC352/AC374</f>
        <v>3.5691224512247037E-2</v>
      </c>
    </row>
    <row r="353" spans="1:89" ht="14.4" thickTop="1" thickBot="1" x14ac:dyDescent="0.3">
      <c r="A353" s="131" t="s">
        <v>19</v>
      </c>
      <c r="B353" s="180">
        <v>5034</v>
      </c>
      <c r="C353" s="181">
        <v>2056</v>
      </c>
      <c r="D353" s="182">
        <v>2214</v>
      </c>
      <c r="E353" s="183">
        <v>1379</v>
      </c>
      <c r="F353" s="180">
        <v>3304</v>
      </c>
      <c r="G353" s="184">
        <v>1576</v>
      </c>
      <c r="H353" s="182">
        <v>4101</v>
      </c>
      <c r="I353" s="183">
        <v>2699</v>
      </c>
      <c r="J353" s="180">
        <v>277</v>
      </c>
      <c r="K353" s="184">
        <v>920</v>
      </c>
      <c r="L353" s="182">
        <v>1263</v>
      </c>
      <c r="M353" s="180">
        <v>3154</v>
      </c>
      <c r="N353" s="185">
        <v>3365</v>
      </c>
      <c r="O353" s="186">
        <v>3997</v>
      </c>
      <c r="P353" s="180">
        <v>2430</v>
      </c>
      <c r="Q353" s="184">
        <v>2414</v>
      </c>
      <c r="R353" s="182">
        <v>3173</v>
      </c>
      <c r="S353" s="183">
        <v>2265</v>
      </c>
      <c r="T353" s="180">
        <v>454</v>
      </c>
      <c r="U353" s="184">
        <v>1486</v>
      </c>
      <c r="V353" s="182">
        <v>1690</v>
      </c>
      <c r="W353" s="183">
        <v>3619</v>
      </c>
      <c r="X353" s="180">
        <v>2254</v>
      </c>
      <c r="Y353" s="184">
        <v>1808</v>
      </c>
      <c r="Z353" s="182">
        <v>4776</v>
      </c>
      <c r="AA353" s="180">
        <v>3627</v>
      </c>
      <c r="AB353" s="162">
        <v>34335</v>
      </c>
      <c r="AC353" s="165">
        <f t="shared" si="5724"/>
        <v>31000</v>
      </c>
      <c r="AE353" s="251" t="s">
        <v>13</v>
      </c>
      <c r="AF353" s="14">
        <f t="shared" ref="AF353:BG353" si="5779">SUM(AF350:AF352)</f>
        <v>9978</v>
      </c>
      <c r="AG353" s="1">
        <f t="shared" si="5779"/>
        <v>3374</v>
      </c>
      <c r="AH353" s="14">
        <f t="shared" si="5779"/>
        <v>4187</v>
      </c>
      <c r="AI353" s="1">
        <f t="shared" si="5779"/>
        <v>3246</v>
      </c>
      <c r="AJ353" s="14">
        <f t="shared" si="5779"/>
        <v>6053</v>
      </c>
      <c r="AK353" s="1">
        <f t="shared" si="5779"/>
        <v>2980</v>
      </c>
      <c r="AL353" s="14">
        <f t="shared" si="5779"/>
        <v>7993</v>
      </c>
      <c r="AM353" s="1">
        <f t="shared" si="5779"/>
        <v>5600</v>
      </c>
      <c r="AN353" s="14">
        <f t="shared" si="5779"/>
        <v>768</v>
      </c>
      <c r="AO353" s="1">
        <f t="shared" si="5779"/>
        <v>2509</v>
      </c>
      <c r="AP353" s="14">
        <f t="shared" si="5779"/>
        <v>2419</v>
      </c>
      <c r="AQ353" s="1">
        <f t="shared" si="5779"/>
        <v>9074</v>
      </c>
      <c r="AR353" s="14">
        <f t="shared" si="5779"/>
        <v>6183</v>
      </c>
      <c r="AS353" s="1">
        <f t="shared" si="5779"/>
        <v>10044</v>
      </c>
      <c r="AT353" s="14">
        <f t="shared" si="5779"/>
        <v>5177</v>
      </c>
      <c r="AU353" s="1">
        <f t="shared" si="5779"/>
        <v>5524</v>
      </c>
      <c r="AV353" s="14">
        <f t="shared" si="5779"/>
        <v>6396</v>
      </c>
      <c r="AW353" s="1">
        <f t="shared" si="5779"/>
        <v>4663</v>
      </c>
      <c r="AX353" s="14">
        <f t="shared" si="5779"/>
        <v>853</v>
      </c>
      <c r="AY353" s="1">
        <f t="shared" si="5779"/>
        <v>3986</v>
      </c>
      <c r="AZ353" s="14">
        <f t="shared" si="5779"/>
        <v>2862</v>
      </c>
      <c r="BA353" s="1">
        <f t="shared" si="5779"/>
        <v>8379</v>
      </c>
      <c r="BB353" s="14">
        <f t="shared" si="5779"/>
        <v>4447</v>
      </c>
      <c r="BC353" s="1">
        <f t="shared" si="5779"/>
        <v>4436</v>
      </c>
      <c r="BD353" s="14">
        <f t="shared" si="5779"/>
        <v>11335</v>
      </c>
      <c r="BE353" s="1">
        <f t="shared" si="5779"/>
        <v>6839</v>
      </c>
      <c r="BF353" s="166">
        <f t="shared" si="5779"/>
        <v>68651</v>
      </c>
      <c r="BG353" s="167">
        <f t="shared" si="5779"/>
        <v>70654</v>
      </c>
      <c r="BI353" s="131" t="s">
        <v>19</v>
      </c>
      <c r="BJ353" s="123">
        <f>B353/B374</f>
        <v>0.1188778160865253</v>
      </c>
      <c r="BK353" s="124">
        <f t="shared" ref="BK353" si="5780">C353/C374</f>
        <v>5.3444242266701324E-2</v>
      </c>
      <c r="BL353" s="125">
        <f t="shared" ref="BL353" si="5781">D353/D374</f>
        <v>9.8426246999199787E-2</v>
      </c>
      <c r="BM353" s="126">
        <f t="shared" ref="BM353" si="5782">E353/E374</f>
        <v>6.7541754420335998E-2</v>
      </c>
      <c r="BN353" s="123">
        <f t="shared" ref="BN353" si="5783">F353/F374</f>
        <v>0.11489376499634872</v>
      </c>
      <c r="BO353" s="124">
        <f t="shared" ref="BO353" si="5784">G353/G374</f>
        <v>6.112080667054489E-2</v>
      </c>
      <c r="BP353" s="125">
        <f t="shared" ref="BP353" si="5785">H353/H374</f>
        <v>8.8741263280894989E-2</v>
      </c>
      <c r="BQ353" s="126">
        <f t="shared" ref="BQ353" si="5786">I353/I374</f>
        <v>5.3164457226150846E-2</v>
      </c>
      <c r="BR353" s="123">
        <f t="shared" ref="BR353" si="5787">J353/J374</f>
        <v>3.1835421215952189E-2</v>
      </c>
      <c r="BS353" s="124">
        <f t="shared" ref="BS353" si="5788">K353/K374</f>
        <v>0.10159010600706714</v>
      </c>
      <c r="BT353" s="125">
        <f t="shared" ref="BT353" si="5789">L353/L374</f>
        <v>4.4168560937226785E-2</v>
      </c>
      <c r="BU353" s="123">
        <f t="shared" ref="BU353" si="5790">M353/M374</f>
        <v>9.9263548813495306E-2</v>
      </c>
      <c r="BV353" s="127">
        <f t="shared" ref="BV353" si="5791">N353/N374</f>
        <v>7.2859153404785104E-2</v>
      </c>
      <c r="BW353" s="128">
        <f t="shared" ref="BW353" si="5792">O353/O374</f>
        <v>8.333507078372912E-2</v>
      </c>
      <c r="BX353" s="123">
        <f t="shared" ref="BX353" si="5793">P353/P374</f>
        <v>8.3017320897816951E-2</v>
      </c>
      <c r="BY353" s="124">
        <f t="shared" ref="BY353" si="5794">Q353/Q374</f>
        <v>8.1880469438979711E-2</v>
      </c>
      <c r="BZ353" s="125">
        <f t="shared" ref="BZ353" si="5795">R353/R374</f>
        <v>9.1034284894563194E-2</v>
      </c>
      <c r="CA353" s="126">
        <f t="shared" ref="CA353" si="5796">S353/S374</f>
        <v>6.3086650140656772E-2</v>
      </c>
      <c r="CB353" s="123">
        <f t="shared" ref="CB353" si="5797">T353/T374</f>
        <v>4.0786991285598775E-2</v>
      </c>
      <c r="CC353" s="124">
        <f t="shared" ref="CC353" si="5798">U353/U374</f>
        <v>0.12682427242468208</v>
      </c>
      <c r="CD353" s="125">
        <f t="shared" ref="CD353" si="5799">V353/V374</f>
        <v>4.9367569304472295E-2</v>
      </c>
      <c r="CE353" s="126">
        <f t="shared" ref="CE353" si="5800">W353/W374</f>
        <v>8.9349200079004543E-2</v>
      </c>
      <c r="CF353" s="123">
        <f t="shared" ref="CF353" si="5801">X353/X374</f>
        <v>8.001988071570576E-2</v>
      </c>
      <c r="CG353" s="124">
        <f t="shared" ref="CG353" si="5802">Y353/Y374</f>
        <v>0.10402163281744434</v>
      </c>
      <c r="CH353" s="125">
        <f t="shared" ref="CH353" si="5803">Z353/Z374</f>
        <v>8.2174810736407436E-2</v>
      </c>
      <c r="CI353" s="123">
        <f t="shared" ref="CI353" si="5804">AA353/AA374</f>
        <v>6.1554910646097451E-2</v>
      </c>
      <c r="CJ353" s="129">
        <f t="shared" ref="CJ353" si="5805">AB353/AB374</f>
        <v>8.1931615080094208E-2</v>
      </c>
      <c r="CK353" s="130">
        <f t="shared" ref="CK353" si="5806">AC353/AC374</f>
        <v>7.4137493961381543E-2</v>
      </c>
    </row>
    <row r="354" spans="1:89" ht="13.8" thickTop="1" x14ac:dyDescent="0.25">
      <c r="A354" s="139" t="s">
        <v>20</v>
      </c>
      <c r="B354" s="266">
        <v>5457</v>
      </c>
      <c r="C354" s="267">
        <v>1797</v>
      </c>
      <c r="D354" s="268">
        <v>2085</v>
      </c>
      <c r="E354" s="269">
        <v>1703</v>
      </c>
      <c r="F354" s="266">
        <v>3300</v>
      </c>
      <c r="G354" s="270">
        <v>1568</v>
      </c>
      <c r="H354" s="268">
        <v>3914</v>
      </c>
      <c r="I354" s="269">
        <v>2872</v>
      </c>
      <c r="J354" s="266">
        <v>429</v>
      </c>
      <c r="K354" s="270">
        <v>1266</v>
      </c>
      <c r="L354" s="268">
        <v>1315</v>
      </c>
      <c r="M354" s="266">
        <v>4243</v>
      </c>
      <c r="N354" s="271">
        <v>3254</v>
      </c>
      <c r="O354" s="272">
        <v>4821</v>
      </c>
      <c r="P354" s="266">
        <v>2832</v>
      </c>
      <c r="Q354" s="270">
        <v>2695</v>
      </c>
      <c r="R354" s="268">
        <v>3444</v>
      </c>
      <c r="S354" s="269">
        <v>2344</v>
      </c>
      <c r="T354" s="266">
        <v>511</v>
      </c>
      <c r="U354" s="270">
        <v>2131</v>
      </c>
      <c r="V354" s="268">
        <v>1593</v>
      </c>
      <c r="W354" s="269">
        <v>4221</v>
      </c>
      <c r="X354" s="266">
        <v>2461</v>
      </c>
      <c r="Y354" s="270">
        <v>2117</v>
      </c>
      <c r="Z354" s="268">
        <v>6033</v>
      </c>
      <c r="AA354" s="266">
        <v>3511</v>
      </c>
      <c r="AB354" s="162">
        <v>36628</v>
      </c>
      <c r="AC354" s="165">
        <f t="shared" si="5724"/>
        <v>35289</v>
      </c>
      <c r="BI354" s="139" t="s">
        <v>20</v>
      </c>
      <c r="BJ354" s="123">
        <f>B354/B374</f>
        <v>0.12886695319510696</v>
      </c>
      <c r="BK354" s="124">
        <f t="shared" ref="BK354" si="5807">C354/C374</f>
        <v>4.6711723420847416E-2</v>
      </c>
      <c r="BL354" s="125">
        <f t="shared" ref="BL354" si="5808">D354/D374</f>
        <v>9.2691384369165117E-2</v>
      </c>
      <c r="BM354" s="126">
        <f t="shared" ref="BM354" si="5809">E354/E374</f>
        <v>8.3410883087623053E-2</v>
      </c>
      <c r="BN354" s="123">
        <f t="shared" ref="BN354" si="5810">F354/F374</f>
        <v>0.11475466842855653</v>
      </c>
      <c r="BO354" s="124">
        <f t="shared" ref="BO354" si="5811">G354/G374</f>
        <v>6.0810548768663951E-2</v>
      </c>
      <c r="BP354" s="125">
        <f t="shared" ref="BP354" si="5812">H354/H374</f>
        <v>8.4694782853309669E-2</v>
      </c>
      <c r="BQ354" s="126">
        <f t="shared" ref="BQ354" si="5813">I354/I374</f>
        <v>5.657218271711939E-2</v>
      </c>
      <c r="BR354" s="123">
        <f t="shared" ref="BR354" si="5814">J354/J374</f>
        <v>4.9304677623261697E-2</v>
      </c>
      <c r="BS354" s="124">
        <f t="shared" ref="BS354" si="5815">K354/K374</f>
        <v>0.13979681978798586</v>
      </c>
      <c r="BT354" s="125">
        <f t="shared" ref="BT354" si="5816">L354/L374</f>
        <v>4.5987060674943174E-2</v>
      </c>
      <c r="BU354" s="123">
        <f t="shared" ref="BU354" si="5817">M354/M374</f>
        <v>0.13353685403159815</v>
      </c>
      <c r="BV354" s="127">
        <f t="shared" ref="BV354" si="5818">N354/N374</f>
        <v>7.0455775684746133E-2</v>
      </c>
      <c r="BW354" s="128">
        <f t="shared" ref="BW354" si="5819">O354/O374</f>
        <v>0.10051498029731251</v>
      </c>
      <c r="BX354" s="123">
        <f t="shared" ref="BX354" si="5820">P354/P374</f>
        <v>9.6751050527826177E-2</v>
      </c>
      <c r="BY354" s="124">
        <f t="shared" ref="BY354" si="5821">Q354/Q374</f>
        <v>9.1411708839291769E-2</v>
      </c>
      <c r="BZ354" s="125">
        <f t="shared" ref="BZ354" si="5822">R354/R374</f>
        <v>9.8809353033997988E-2</v>
      </c>
      <c r="CA354" s="126">
        <f t="shared" ref="CA354" si="5823">S354/S374</f>
        <v>6.5287023368520741E-2</v>
      </c>
      <c r="CB354" s="123">
        <f t="shared" ref="CB354" si="5824">T354/T374</f>
        <v>4.5907824993262063E-2</v>
      </c>
      <c r="CC354" s="124">
        <f t="shared" ref="CC354" si="5825">U354/U374</f>
        <v>0.18187249295894853</v>
      </c>
      <c r="CD354" s="125">
        <f t="shared" ref="CD354" si="5826">V354/V374</f>
        <v>4.6534046095872403E-2</v>
      </c>
      <c r="CE354" s="126">
        <f t="shared" ref="CE354" si="5827">W354/W374</f>
        <v>0.10421192968595694</v>
      </c>
      <c r="CF354" s="123">
        <f t="shared" ref="CF354" si="5828">X354/X374</f>
        <v>8.736864527122977E-2</v>
      </c>
      <c r="CG354" s="124">
        <f t="shared" ref="CG354" si="5829">Y354/Y374</f>
        <v>0.1217996663022841</v>
      </c>
      <c r="CH354" s="125">
        <f t="shared" ref="CH354" si="5830">Z354/Z374</f>
        <v>0.10380247763248451</v>
      </c>
      <c r="CI354" s="123">
        <f t="shared" ref="CI354" si="5831">AA354/AA374</f>
        <v>5.9586239668720196E-2</v>
      </c>
      <c r="CJ354" s="129">
        <f t="shared" ref="CJ354" si="5832">AB354/AB374</f>
        <v>8.7403267719635663E-2</v>
      </c>
      <c r="CK354" s="130">
        <f t="shared" ref="CK354" si="5833">AC354/AC374</f>
        <v>8.4394774980748169E-2</v>
      </c>
    </row>
    <row r="355" spans="1:89" ht="13.8" thickBot="1" x14ac:dyDescent="0.3">
      <c r="A355" s="131" t="s">
        <v>21</v>
      </c>
      <c r="B355" s="273">
        <v>4521</v>
      </c>
      <c r="C355" s="274">
        <v>1577</v>
      </c>
      <c r="D355" s="275">
        <v>2102</v>
      </c>
      <c r="E355" s="276">
        <v>1543</v>
      </c>
      <c r="F355" s="273">
        <v>2753</v>
      </c>
      <c r="G355" s="277">
        <v>1412</v>
      </c>
      <c r="H355" s="275">
        <v>4079</v>
      </c>
      <c r="I355" s="276">
        <v>2728</v>
      </c>
      <c r="J355" s="273">
        <v>339</v>
      </c>
      <c r="K355" s="277">
        <v>1243</v>
      </c>
      <c r="L355" s="275">
        <v>1104</v>
      </c>
      <c r="M355" s="273">
        <v>4831</v>
      </c>
      <c r="N355" s="278">
        <v>2929</v>
      </c>
      <c r="O355" s="279">
        <v>5223</v>
      </c>
      <c r="P355" s="273">
        <v>2345</v>
      </c>
      <c r="Q355" s="277">
        <v>2829</v>
      </c>
      <c r="R355" s="275">
        <v>2952</v>
      </c>
      <c r="S355" s="276">
        <v>2319</v>
      </c>
      <c r="T355" s="273">
        <v>342</v>
      </c>
      <c r="U355" s="277">
        <v>1855</v>
      </c>
      <c r="V355" s="275">
        <v>1269</v>
      </c>
      <c r="W355" s="276">
        <v>4158</v>
      </c>
      <c r="X355" s="273">
        <v>1986</v>
      </c>
      <c r="Y355" s="277">
        <v>2319</v>
      </c>
      <c r="Z355" s="275">
        <v>5302</v>
      </c>
      <c r="AA355" s="273">
        <v>3328</v>
      </c>
      <c r="AB355" s="162">
        <v>32023</v>
      </c>
      <c r="AC355" s="165">
        <f t="shared" si="5724"/>
        <v>35365</v>
      </c>
      <c r="AE355" t="s">
        <v>85</v>
      </c>
      <c r="BI355" s="131" t="s">
        <v>21</v>
      </c>
      <c r="BJ355" s="123">
        <f>B355/B374</f>
        <v>0.10676333065696877</v>
      </c>
      <c r="BK355" s="124">
        <f t="shared" ref="BK355" si="5834">C355/C374</f>
        <v>4.0992981544060308E-2</v>
      </c>
      <c r="BL355" s="125">
        <f t="shared" ref="BL355" si="5835">D355/D374</f>
        <v>9.3447141459944871E-2</v>
      </c>
      <c r="BM355" s="126">
        <f t="shared" ref="BM355" si="5836">E355/E374</f>
        <v>7.55742763383455E-2</v>
      </c>
      <c r="BN355" s="123">
        <f t="shared" ref="BN355" si="5837">F355/F374</f>
        <v>9.5733212782974586E-2</v>
      </c>
      <c r="BO355" s="124">
        <f t="shared" ref="BO355" si="5838">G355/G374</f>
        <v>5.4760519681985649E-2</v>
      </c>
      <c r="BP355" s="125">
        <f t="shared" ref="BP355" si="5839">H355/H374</f>
        <v>8.8265206760002601E-2</v>
      </c>
      <c r="BQ355" s="126">
        <f t="shared" ref="BQ355" si="5840">I355/I374</f>
        <v>5.3735694447180252E-2</v>
      </c>
      <c r="BR355" s="123">
        <f t="shared" ref="BR355" si="5841">J355/J374</f>
        <v>3.896103896103896E-2</v>
      </c>
      <c r="BS355" s="124">
        <f t="shared" ref="BS355" si="5842">K355/K374</f>
        <v>0.13725706713780919</v>
      </c>
      <c r="BT355" s="125">
        <f t="shared" ref="BT355" si="5843">L355/L374</f>
        <v>3.8608148277670923E-2</v>
      </c>
      <c r="BU355" s="123">
        <f t="shared" ref="BU355" si="5844">M355/M374</f>
        <v>0.15204255051299806</v>
      </c>
      <c r="BV355" s="127">
        <f t="shared" ref="BV355" si="5845">N355/N374</f>
        <v>6.3418858936884273E-2</v>
      </c>
      <c r="BW355" s="128">
        <f t="shared" ref="BW355" si="5846">O355/O374</f>
        <v>0.10889644100660927</v>
      </c>
      <c r="BX355" s="123">
        <f t="shared" ref="BX355" si="5847">P355/P374</f>
        <v>8.0113422841720475E-2</v>
      </c>
      <c r="BY355" s="124">
        <f t="shared" ref="BY355" si="5848">Q355/Q374</f>
        <v>9.5956855030187915E-2</v>
      </c>
      <c r="BZ355" s="125">
        <f t="shared" ref="BZ355" si="5849">R355/R374</f>
        <v>8.4693731171998285E-2</v>
      </c>
      <c r="CA355" s="126">
        <f t="shared" ref="CA355" si="5850">S355/S374</f>
        <v>6.4590702726791627E-2</v>
      </c>
      <c r="CB355" s="123">
        <f t="shared" ref="CB355" si="5851">T355/T374</f>
        <v>3.0725002245979696E-2</v>
      </c>
      <c r="CC355" s="124">
        <f t="shared" ref="CC355" si="5852">U355/U374</f>
        <v>0.15831697533498335</v>
      </c>
      <c r="CD355" s="125">
        <f t="shared" ref="CD355" si="5853">V355/V374</f>
        <v>3.7069494347559372E-2</v>
      </c>
      <c r="CE355" s="126">
        <f t="shared" ref="CE355" si="5854">W355/W374</f>
        <v>0.10265652775034564</v>
      </c>
      <c r="CF355" s="123">
        <f t="shared" ref="CF355" si="5855">X355/X374</f>
        <v>7.0505538199375176E-2</v>
      </c>
      <c r="CG355" s="124">
        <f t="shared" ref="CG355" si="5856">Y355/Y374</f>
        <v>0.1334215522697198</v>
      </c>
      <c r="CH355" s="125">
        <f t="shared" ref="CH355" si="5857">Z355/Z374</f>
        <v>9.1225051617343428E-2</v>
      </c>
      <c r="CI355" s="123">
        <f t="shared" ref="CI355" si="5858">AA355/AA374</f>
        <v>5.6480491488892282E-2</v>
      </c>
      <c r="CJ355" s="129">
        <f t="shared" ref="CJ355" si="5859">AB355/AB374</f>
        <v>7.6414623844760651E-2</v>
      </c>
      <c r="CK355" s="130">
        <f t="shared" ref="CK355" si="5860">AC355/AC374</f>
        <v>8.4576531417556722E-2</v>
      </c>
    </row>
    <row r="356" spans="1:89" ht="14.4" thickTop="1" thickBot="1" x14ac:dyDescent="0.3">
      <c r="A356" s="139" t="s">
        <v>22</v>
      </c>
      <c r="B356" s="187">
        <v>2862</v>
      </c>
      <c r="C356" s="188">
        <v>1554</v>
      </c>
      <c r="D356" s="189">
        <v>1548</v>
      </c>
      <c r="E356" s="190">
        <v>1075</v>
      </c>
      <c r="F356" s="187">
        <v>2352</v>
      </c>
      <c r="G356" s="191">
        <v>985</v>
      </c>
      <c r="H356" s="189">
        <v>3389</v>
      </c>
      <c r="I356" s="190">
        <v>2358</v>
      </c>
      <c r="J356" s="187">
        <v>292</v>
      </c>
      <c r="K356" s="191">
        <v>1083</v>
      </c>
      <c r="L356" s="189">
        <v>919</v>
      </c>
      <c r="M356" s="187">
        <v>3114</v>
      </c>
      <c r="N356" s="192">
        <v>2381</v>
      </c>
      <c r="O356" s="193">
        <v>3943</v>
      </c>
      <c r="P356" s="187">
        <v>1375</v>
      </c>
      <c r="Q356" s="191">
        <v>1827</v>
      </c>
      <c r="R356" s="189">
        <v>2767</v>
      </c>
      <c r="S356" s="190">
        <v>1726</v>
      </c>
      <c r="T356" s="187">
        <v>278</v>
      </c>
      <c r="U356" s="191">
        <v>997</v>
      </c>
      <c r="V356" s="189">
        <v>915</v>
      </c>
      <c r="W356" s="190">
        <v>3566</v>
      </c>
      <c r="X356" s="187">
        <v>1531</v>
      </c>
      <c r="Y356" s="191">
        <v>1592</v>
      </c>
      <c r="Z356" s="189">
        <v>3746</v>
      </c>
      <c r="AA356" s="187">
        <v>3312</v>
      </c>
      <c r="AB356" s="162">
        <v>24355</v>
      </c>
      <c r="AC356" s="165">
        <f t="shared" si="5724"/>
        <v>27132</v>
      </c>
      <c r="AE356" s="292" t="s">
        <v>0</v>
      </c>
      <c r="AF356" s="290" t="s">
        <v>1</v>
      </c>
      <c r="AG356" s="291"/>
      <c r="AH356" s="290" t="s">
        <v>2</v>
      </c>
      <c r="AI356" s="291"/>
      <c r="AJ356" s="290" t="s">
        <v>3</v>
      </c>
      <c r="AK356" s="291"/>
      <c r="AL356" s="290" t="s">
        <v>4</v>
      </c>
      <c r="AM356" s="291"/>
      <c r="AN356" s="290" t="s">
        <v>5</v>
      </c>
      <c r="AO356" s="291"/>
      <c r="AP356" s="290" t="s">
        <v>6</v>
      </c>
      <c r="AQ356" s="291"/>
      <c r="AR356" s="290" t="s">
        <v>7</v>
      </c>
      <c r="AS356" s="291"/>
      <c r="AT356" s="290" t="s">
        <v>8</v>
      </c>
      <c r="AU356" s="291"/>
      <c r="AV356" s="290" t="s">
        <v>9</v>
      </c>
      <c r="AW356" s="291"/>
      <c r="AX356" s="290" t="s">
        <v>10</v>
      </c>
      <c r="AY356" s="291"/>
      <c r="AZ356" s="290" t="s">
        <v>11</v>
      </c>
      <c r="BA356" s="291"/>
      <c r="BB356" s="290" t="s">
        <v>12</v>
      </c>
      <c r="BC356" s="291"/>
      <c r="BD356" s="297" t="s">
        <v>40</v>
      </c>
      <c r="BE356" s="298"/>
      <c r="BF356" s="295" t="s">
        <v>41</v>
      </c>
      <c r="BG356" s="296"/>
      <c r="BI356" s="139" t="s">
        <v>22</v>
      </c>
      <c r="BJ356" s="123">
        <f>B356/B374</f>
        <v>6.7586076606999487E-2</v>
      </c>
      <c r="BK356" s="124">
        <f t="shared" ref="BK356" si="5861">C356/C374</f>
        <v>4.0395113075123473E-2</v>
      </c>
      <c r="BL356" s="125">
        <f t="shared" ref="BL356" si="5862">D356/D374</f>
        <v>6.8818351560416116E-2</v>
      </c>
      <c r="BM356" s="126">
        <f t="shared" ref="BM356" si="5863">E356/E374</f>
        <v>5.2652201596708623E-2</v>
      </c>
      <c r="BN356" s="123">
        <f t="shared" ref="BN356" si="5864">F356/F374</f>
        <v>8.1788781861807561E-2</v>
      </c>
      <c r="BO356" s="124">
        <f t="shared" ref="BO356" si="5865">G356/G374</f>
        <v>3.8200504169090557E-2</v>
      </c>
      <c r="BP356" s="125">
        <f t="shared" ref="BP356" si="5866">H356/H374</f>
        <v>7.3334343150195838E-2</v>
      </c>
      <c r="BQ356" s="126">
        <f t="shared" ref="BQ356" si="5867">I356/I374</f>
        <v>4.6447495420253317E-2</v>
      </c>
      <c r="BR356" s="123">
        <f t="shared" ref="BR356" si="5868">J356/J374</f>
        <v>3.3559360992989312E-2</v>
      </c>
      <c r="BS356" s="124">
        <f t="shared" ref="BS356" si="5869">K356/K374</f>
        <v>0.11958922261484099</v>
      </c>
      <c r="BT356" s="125">
        <f t="shared" ref="BT356" si="5870">L356/L374</f>
        <v>3.2138485749256866E-2</v>
      </c>
      <c r="BU356" s="123">
        <f t="shared" ref="BU356" si="5871">M356/M374</f>
        <v>9.8004657896393274E-2</v>
      </c>
      <c r="BV356" s="127">
        <f t="shared" ref="BV356" si="5872">N356/N374</f>
        <v>5.1553534697412577E-2</v>
      </c>
      <c r="BW356" s="128">
        <f t="shared" ref="BW356" si="5873">O356/O374</f>
        <v>8.2209202927256433E-2</v>
      </c>
      <c r="BX356" s="123">
        <f t="shared" ref="BX356" si="5874">P356/P374</f>
        <v>4.6974821495678318E-2</v>
      </c>
      <c r="BY356" s="124">
        <f t="shared" ref="BY356" si="5875">Q356/Q374</f>
        <v>6.1970015602740652E-2</v>
      </c>
      <c r="BZ356" s="125">
        <f t="shared" ref="BZ356" si="5876">R356/R374</f>
        <v>7.9386027829579681E-2</v>
      </c>
      <c r="CA356" s="126">
        <f t="shared" ref="CA356" si="5877">S356/S374</f>
        <v>4.8073977104977302E-2</v>
      </c>
      <c r="CB356" s="123">
        <f t="shared" ref="CB356" si="5878">T356/T374</f>
        <v>2.497529422334022E-2</v>
      </c>
      <c r="CC356" s="124">
        <f t="shared" ref="CC356" si="5879">U356/U374</f>
        <v>8.509004011265682E-2</v>
      </c>
      <c r="CD356" s="125">
        <f t="shared" ref="CD356" si="5880">V356/V374</f>
        <v>2.6728595215143282E-2</v>
      </c>
      <c r="CE356" s="126">
        <f t="shared" ref="CE356" si="5881">W356/W374</f>
        <v>8.8040687339522028E-2</v>
      </c>
      <c r="CF356" s="123">
        <f t="shared" ref="CF356" si="5882">X356/X374</f>
        <v>5.4352456688440784E-2</v>
      </c>
      <c r="CG356" s="124">
        <f t="shared" ref="CG356" si="5883">Y356/Y374</f>
        <v>9.1594269604740805E-2</v>
      </c>
      <c r="CH356" s="125">
        <f t="shared" ref="CH356" si="5884">Z356/Z374</f>
        <v>6.4452856159669655E-2</v>
      </c>
      <c r="CI356" s="123">
        <f t="shared" ref="CI356" si="5885">AA356/AA374</f>
        <v>5.6208950664426452E-2</v>
      </c>
      <c r="CJ356" s="129">
        <f t="shared" ref="CJ356" si="5886">AB356/AB374</f>
        <v>5.8116921079822179E-2</v>
      </c>
      <c r="CK356" s="130">
        <f t="shared" ref="CK356" si="5887">AC356/AC374</f>
        <v>6.488704794065174E-2</v>
      </c>
    </row>
    <row r="357" spans="1:89" ht="15" thickTop="1" thickBot="1" x14ac:dyDescent="0.35">
      <c r="A357" s="131" t="s">
        <v>23</v>
      </c>
      <c r="B357" s="180">
        <v>1949</v>
      </c>
      <c r="C357" s="181">
        <v>1362</v>
      </c>
      <c r="D357" s="182">
        <v>1010</v>
      </c>
      <c r="E357" s="183">
        <v>791</v>
      </c>
      <c r="F357" s="180">
        <v>1372</v>
      </c>
      <c r="G357" s="184">
        <v>803</v>
      </c>
      <c r="H357" s="182">
        <v>2402</v>
      </c>
      <c r="I357" s="183">
        <v>1953</v>
      </c>
      <c r="J357" s="180">
        <v>353</v>
      </c>
      <c r="K357" s="184">
        <v>721</v>
      </c>
      <c r="L357" s="182">
        <v>841</v>
      </c>
      <c r="M357" s="180">
        <v>1889</v>
      </c>
      <c r="N357" s="185">
        <v>1831</v>
      </c>
      <c r="O357" s="186">
        <v>2384</v>
      </c>
      <c r="P357" s="180">
        <v>1092</v>
      </c>
      <c r="Q357" s="184">
        <v>1231</v>
      </c>
      <c r="R357" s="182">
        <v>1785</v>
      </c>
      <c r="S357" s="183">
        <v>1371</v>
      </c>
      <c r="T357" s="180">
        <v>355</v>
      </c>
      <c r="U357" s="184">
        <v>590</v>
      </c>
      <c r="V357" s="182">
        <v>757</v>
      </c>
      <c r="W357" s="183">
        <v>2514</v>
      </c>
      <c r="X357" s="180">
        <v>1240</v>
      </c>
      <c r="Y357" s="184">
        <v>804</v>
      </c>
      <c r="Z357" s="182">
        <v>2751</v>
      </c>
      <c r="AA357" s="180">
        <v>2776</v>
      </c>
      <c r="AB357" s="162">
        <v>17738</v>
      </c>
      <c r="AC357" s="165">
        <f t="shared" si="5724"/>
        <v>19189</v>
      </c>
      <c r="AE357" s="293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68" t="s">
        <v>14</v>
      </c>
      <c r="BG357" s="169" t="s">
        <v>15</v>
      </c>
      <c r="BI357" s="131" t="s">
        <v>23</v>
      </c>
      <c r="BJ357" s="123">
        <f>B357/B374</f>
        <v>4.6025598639777072E-2</v>
      </c>
      <c r="BK357" s="124">
        <f t="shared" ref="BK357" si="5888">C357/C374</f>
        <v>3.5404211073563813E-2</v>
      </c>
      <c r="BL357" s="125">
        <f t="shared" ref="BL357" si="5889">D357/D374</f>
        <v>4.4900862452209478E-2</v>
      </c>
      <c r="BM357" s="126">
        <f t="shared" ref="BM357" si="5890">E357/E374</f>
        <v>3.8742224616740949E-2</v>
      </c>
      <c r="BN357" s="123">
        <f t="shared" ref="BN357" si="5891">F357/F374</f>
        <v>4.7710122752721074E-2</v>
      </c>
      <c r="BO357" s="124">
        <f t="shared" ref="BO357" si="5892">G357/G374</f>
        <v>3.1142136901299206E-2</v>
      </c>
      <c r="BP357" s="125">
        <f t="shared" ref="BP357" si="5893">H357/H374</f>
        <v>5.1976716508341805E-2</v>
      </c>
      <c r="BQ357" s="126">
        <f t="shared" ref="BQ357" si="5894">I357/I374</f>
        <v>3.8469872161049502E-2</v>
      </c>
      <c r="BR357" s="123">
        <f t="shared" ref="BR357" si="5895">J357/J374</f>
        <v>4.0570049419606943E-2</v>
      </c>
      <c r="BS357" s="124">
        <f t="shared" ref="BS357" si="5896">K357/K374</f>
        <v>7.9615724381625438E-2</v>
      </c>
      <c r="BT357" s="125">
        <f t="shared" ref="BT357" si="5897">L357/L374</f>
        <v>2.9410736142682286E-2</v>
      </c>
      <c r="BU357" s="123">
        <f t="shared" ref="BU357" si="5898">M357/M374</f>
        <v>5.9451123560143516E-2</v>
      </c>
      <c r="BV357" s="127">
        <f t="shared" ref="BV357" si="5899">N357/N374</f>
        <v>3.9644906354877121E-2</v>
      </c>
      <c r="BW357" s="128">
        <f t="shared" ref="BW357" si="5900">O357/O374</f>
        <v>4.9704980922794656E-2</v>
      </c>
      <c r="BX357" s="123">
        <f t="shared" ref="BX357" si="5901">P357/P374</f>
        <v>3.7306549144204164E-2</v>
      </c>
      <c r="BY357" s="124">
        <f t="shared" ref="BY357" si="5902">Q357/Q374</f>
        <v>4.1754290753680215E-2</v>
      </c>
      <c r="BZ357" s="125">
        <f t="shared" ref="BZ357" si="5903">R357/R374</f>
        <v>5.1212164682255056E-2</v>
      </c>
      <c r="CA357" s="126">
        <f t="shared" ref="CA357" si="5904">S357/S374</f>
        <v>3.818622399242403E-2</v>
      </c>
      <c r="CB357" s="123">
        <f t="shared" ref="CB357" si="5905">T357/T374</f>
        <v>3.189291168807834E-2</v>
      </c>
      <c r="CC357" s="124">
        <f t="shared" ref="CC357" si="5906">U357/U374</f>
        <v>5.0354186225142955E-2</v>
      </c>
      <c r="CD357" s="125">
        <f t="shared" ref="CD357" si="5907">V357/V374</f>
        <v>2.2113165658867173E-2</v>
      </c>
      <c r="CE357" s="126">
        <f t="shared" ref="CE357" si="5908">W357/W374</f>
        <v>6.2067943906774642E-2</v>
      </c>
      <c r="CF357" s="123">
        <f t="shared" ref="CF357" si="5909">X357/X374</f>
        <v>4.4021584777051974E-2</v>
      </c>
      <c r="CG357" s="124">
        <f t="shared" ref="CG357" si="5910">Y357/Y374</f>
        <v>4.6257407513952013E-2</v>
      </c>
      <c r="CH357" s="125">
        <f t="shared" ref="CH357" si="5911">Z357/Z374</f>
        <v>4.7333103922918097E-2</v>
      </c>
      <c r="CI357" s="123">
        <f t="shared" ref="CI357" si="5912">AA357/AA374</f>
        <v>4.7112333044821209E-2</v>
      </c>
      <c r="CJ357" s="129">
        <f t="shared" ref="CJ357" si="5913">AB357/AB374</f>
        <v>4.2327158534752031E-2</v>
      </c>
      <c r="CK357" s="130">
        <f t="shared" ref="CK357" si="5914">AC357/AC374</f>
        <v>4.5891108762095172E-2</v>
      </c>
    </row>
    <row r="358" spans="1:89" ht="13.8" thickTop="1" x14ac:dyDescent="0.25">
      <c r="A358" s="139" t="s">
        <v>24</v>
      </c>
      <c r="B358" s="194">
        <v>1960</v>
      </c>
      <c r="C358" s="188">
        <v>1441</v>
      </c>
      <c r="D358" s="189">
        <v>955</v>
      </c>
      <c r="E358" s="190">
        <v>676</v>
      </c>
      <c r="F358" s="187">
        <v>1512</v>
      </c>
      <c r="G358" s="191">
        <v>723</v>
      </c>
      <c r="H358" s="189">
        <v>2444</v>
      </c>
      <c r="I358" s="190">
        <v>1982</v>
      </c>
      <c r="J358" s="187">
        <v>428</v>
      </c>
      <c r="K358" s="191">
        <v>487</v>
      </c>
      <c r="L358" s="189">
        <v>850</v>
      </c>
      <c r="M358" s="187">
        <v>1720</v>
      </c>
      <c r="N358" s="192">
        <v>1777</v>
      </c>
      <c r="O358" s="195">
        <v>2470</v>
      </c>
      <c r="P358" s="187">
        <v>1219</v>
      </c>
      <c r="Q358" s="191">
        <v>1017</v>
      </c>
      <c r="R358" s="189">
        <v>1647</v>
      </c>
      <c r="S358" s="190">
        <v>1371</v>
      </c>
      <c r="T358" s="187">
        <v>338</v>
      </c>
      <c r="U358" s="191">
        <v>482</v>
      </c>
      <c r="V358" s="189">
        <v>929</v>
      </c>
      <c r="W358" s="196">
        <v>2400</v>
      </c>
      <c r="X358" s="187">
        <v>1097</v>
      </c>
      <c r="Y358" s="191">
        <v>663</v>
      </c>
      <c r="Z358" s="189">
        <v>3066</v>
      </c>
      <c r="AA358" s="187">
        <v>2625</v>
      </c>
      <c r="AB358" s="162">
        <v>18222</v>
      </c>
      <c r="AC358" s="165">
        <f t="shared" si="5724"/>
        <v>18057</v>
      </c>
      <c r="AE358" s="254" t="str">
        <f>$AE$17</f>
        <v>17:00 - 17:59</v>
      </c>
      <c r="AF358" s="120">
        <f t="shared" ref="AF358:AO359" si="5915">SUMIF($A$9:$A$32,$AE358,B$350:B$373)</f>
        <v>2128</v>
      </c>
      <c r="AG358" s="177">
        <f t="shared" si="5915"/>
        <v>4376</v>
      </c>
      <c r="AH358" s="121">
        <f t="shared" si="5915"/>
        <v>1953</v>
      </c>
      <c r="AI358" s="172">
        <f t="shared" si="5915"/>
        <v>1658</v>
      </c>
      <c r="AJ358" s="120">
        <f t="shared" si="5915"/>
        <v>1664</v>
      </c>
      <c r="AK358" s="122">
        <f t="shared" si="5915"/>
        <v>2501</v>
      </c>
      <c r="AL358" s="121">
        <f t="shared" si="5915"/>
        <v>2940</v>
      </c>
      <c r="AM358" s="172">
        <f t="shared" si="5915"/>
        <v>4286</v>
      </c>
      <c r="AN358" s="120">
        <f t="shared" si="5915"/>
        <v>1346</v>
      </c>
      <c r="AO358" s="122">
        <f t="shared" si="5915"/>
        <v>307</v>
      </c>
      <c r="AP358" s="121">
        <f t="shared" ref="AP358:AY359" si="5916">SUMIF($A$9:$A$32,$AE358,L$350:L$373)</f>
        <v>3790</v>
      </c>
      <c r="AQ358" s="120">
        <f t="shared" si="5916"/>
        <v>1018</v>
      </c>
      <c r="AR358" s="171">
        <f t="shared" si="5916"/>
        <v>4391</v>
      </c>
      <c r="AS358" s="173">
        <f t="shared" si="5916"/>
        <v>2584</v>
      </c>
      <c r="AT358" s="120">
        <f t="shared" si="5916"/>
        <v>2276</v>
      </c>
      <c r="AU358" s="122">
        <f t="shared" si="5916"/>
        <v>1993</v>
      </c>
      <c r="AV358" s="121">
        <f t="shared" si="5916"/>
        <v>2197</v>
      </c>
      <c r="AW358" s="172">
        <f t="shared" si="5916"/>
        <v>3045</v>
      </c>
      <c r="AX358" s="120">
        <f t="shared" si="5916"/>
        <v>1350</v>
      </c>
      <c r="AY358" s="122">
        <f t="shared" si="5916"/>
        <v>324</v>
      </c>
      <c r="AZ358" s="121">
        <f t="shared" ref="AZ358:BE359" si="5917">SUMIF($A$9:$A$32,$AE358,V$350:V$373)</f>
        <v>3243</v>
      </c>
      <c r="BA358" s="172">
        <f t="shared" si="5917"/>
        <v>1980</v>
      </c>
      <c r="BB358" s="120">
        <f t="shared" si="5917"/>
        <v>2855</v>
      </c>
      <c r="BC358" s="122">
        <f t="shared" si="5917"/>
        <v>760</v>
      </c>
      <c r="BD358" s="21">
        <f t="shared" si="5917"/>
        <v>3696</v>
      </c>
      <c r="BE358" s="176">
        <f t="shared" si="5917"/>
        <v>4712</v>
      </c>
      <c r="BF358" s="162">
        <f>AF358+AH358+AJ358+AL358+AN358+AP358+AR358+AT358+AV358+AX358+AZ358+BB358+BD358</f>
        <v>33829</v>
      </c>
      <c r="BG358" s="163">
        <f>AG358+AI358+AK358+AM358+AO358+AQ358+AS358+AU358+AW358+AY358+BA358+BC358+BE358</f>
        <v>29544</v>
      </c>
      <c r="BI358" s="139" t="s">
        <v>24</v>
      </c>
      <c r="BJ358" s="123">
        <f>B358/B374</f>
        <v>4.6285363434562889E-2</v>
      </c>
      <c r="BK358" s="124">
        <f t="shared" ref="BK358" si="5918">C358/C374</f>
        <v>3.7457759292955549E-2</v>
      </c>
      <c r="BL358" s="125">
        <f t="shared" ref="BL358" si="5919">D358/D374</f>
        <v>4.2455765982039657E-2</v>
      </c>
      <c r="BM358" s="126">
        <f t="shared" ref="BM358" si="5920">E358/E374</f>
        <v>3.3109663515697704E-2</v>
      </c>
      <c r="BN358" s="123">
        <f t="shared" ref="BN358" si="5921">F358/F374</f>
        <v>5.2578502625447714E-2</v>
      </c>
      <c r="BO358" s="124">
        <f t="shared" ref="BO358" si="5922">G358/G374</f>
        <v>2.803955788248982E-2</v>
      </c>
      <c r="BP358" s="125">
        <f t="shared" ref="BP358" si="5923">H358/H374</f>
        <v>5.2885551684590915E-2</v>
      </c>
      <c r="BQ358" s="126">
        <f t="shared" ref="BQ358" si="5924">I358/I374</f>
        <v>3.9041109382078908E-2</v>
      </c>
      <c r="BR358" s="123">
        <f t="shared" ref="BR358" si="5925">J358/J374</f>
        <v>4.9189748304792551E-2</v>
      </c>
      <c r="BS358" s="124">
        <f t="shared" ref="BS358" si="5926">K358/K374</f>
        <v>5.3776501766784453E-2</v>
      </c>
      <c r="BT358" s="125">
        <f t="shared" ref="BT358" si="5927">L358/L374</f>
        <v>2.9725476481902432E-2</v>
      </c>
      <c r="BU358" s="123">
        <f t="shared" ref="BU358" si="5928">M358/M374</f>
        <v>5.4132309435387424E-2</v>
      </c>
      <c r="BV358" s="127">
        <f t="shared" ref="BV358" si="5929">N358/N374</f>
        <v>3.8475695572155459E-2</v>
      </c>
      <c r="BW358" s="128">
        <f t="shared" ref="BW358" si="5930">O358/O374</f>
        <v>5.1498029731251171E-2</v>
      </c>
      <c r="BX358" s="123">
        <f t="shared" ref="BX358" si="5931">P358/P374</f>
        <v>4.1645314475077723E-2</v>
      </c>
      <c r="BY358" s="124">
        <f t="shared" ref="BY358" si="5932">Q358/Q374</f>
        <v>3.449562444881623E-2</v>
      </c>
      <c r="BZ358" s="125">
        <f t="shared" ref="BZ358" si="5933">R358/R374</f>
        <v>4.7252904891694161E-2</v>
      </c>
      <c r="CA358" s="126">
        <f t="shared" ref="CA358" si="5934">S358/S374</f>
        <v>3.818622399242403E-2</v>
      </c>
      <c r="CB358" s="123">
        <f t="shared" ref="CB358" si="5935">T358/T374</f>
        <v>3.036564549456473E-2</v>
      </c>
      <c r="CC358" s="124">
        <f t="shared" ref="CC358" si="5936">U358/U374</f>
        <v>4.113680976359136E-2</v>
      </c>
      <c r="CD358" s="125">
        <f t="shared" ref="CD358" si="5937">V358/V374</f>
        <v>2.7137557327724712E-2</v>
      </c>
      <c r="CE358" s="126">
        <f t="shared" ref="CE358" si="5938">W358/W374</f>
        <v>5.925340707090658E-2</v>
      </c>
      <c r="CF358" s="123">
        <f t="shared" ref="CF358" si="5939">X358/X374</f>
        <v>3.8944902016472591E-2</v>
      </c>
      <c r="CG358" s="124">
        <f t="shared" ref="CG358" si="5940">Y358/Y374</f>
        <v>3.8145100972326103E-2</v>
      </c>
      <c r="CH358" s="125">
        <f t="shared" ref="CH358" si="5941">Z358/Z374</f>
        <v>5.2752924982794221E-2</v>
      </c>
      <c r="CI358" s="123">
        <f t="shared" ref="CI358" si="5942">AA358/AA374</f>
        <v>4.4549666513924953E-2</v>
      </c>
      <c r="CJ358" s="129">
        <f t="shared" ref="CJ358" si="5943">AB358/AB374</f>
        <v>4.3482099606508715E-2</v>
      </c>
      <c r="CK358" s="130">
        <f t="shared" ref="CK358" si="5944">AC358/AC374</f>
        <v>4.3183894466473111E-2</v>
      </c>
    </row>
    <row r="359" spans="1:89" x14ac:dyDescent="0.25">
      <c r="A359" s="131" t="s">
        <v>25</v>
      </c>
      <c r="B359" s="197">
        <v>1775</v>
      </c>
      <c r="C359" s="181">
        <v>1451</v>
      </c>
      <c r="D359" s="182">
        <v>960</v>
      </c>
      <c r="E359" s="183">
        <v>742</v>
      </c>
      <c r="F359" s="180">
        <v>1388</v>
      </c>
      <c r="G359" s="184">
        <v>765</v>
      </c>
      <c r="H359" s="182">
        <v>2444</v>
      </c>
      <c r="I359" s="183">
        <v>2044</v>
      </c>
      <c r="J359" s="180">
        <v>361</v>
      </c>
      <c r="K359" s="181">
        <v>387</v>
      </c>
      <c r="L359" s="182">
        <v>859</v>
      </c>
      <c r="M359" s="180">
        <v>1592</v>
      </c>
      <c r="N359" s="185">
        <v>1628</v>
      </c>
      <c r="O359" s="198">
        <v>2171</v>
      </c>
      <c r="P359" s="180">
        <v>1228</v>
      </c>
      <c r="Q359" s="181">
        <v>1196</v>
      </c>
      <c r="R359" s="182">
        <v>1575</v>
      </c>
      <c r="S359" s="183">
        <v>1486</v>
      </c>
      <c r="T359" s="189">
        <v>312</v>
      </c>
      <c r="U359" s="180">
        <v>404</v>
      </c>
      <c r="V359" s="182">
        <v>879</v>
      </c>
      <c r="W359" s="199">
        <v>1838</v>
      </c>
      <c r="X359" s="180">
        <v>890</v>
      </c>
      <c r="Y359" s="184">
        <v>671</v>
      </c>
      <c r="Z359" s="182">
        <v>2762</v>
      </c>
      <c r="AA359" s="180">
        <v>2850</v>
      </c>
      <c r="AB359" s="162">
        <v>17061</v>
      </c>
      <c r="AC359" s="165">
        <f t="shared" si="5724"/>
        <v>17597</v>
      </c>
      <c r="AE359" s="256" t="str">
        <f>$AE$18</f>
        <v>18:00 - 18:59</v>
      </c>
      <c r="AF359" s="120">
        <f t="shared" si="5915"/>
        <v>2252</v>
      </c>
      <c r="AG359" s="181">
        <f t="shared" si="5915"/>
        <v>3939</v>
      </c>
      <c r="AH359" s="182">
        <f t="shared" si="5915"/>
        <v>1499</v>
      </c>
      <c r="AI359" s="183">
        <f t="shared" si="5915"/>
        <v>1597</v>
      </c>
      <c r="AJ359" s="180">
        <f t="shared" si="5915"/>
        <v>1421</v>
      </c>
      <c r="AK359" s="184">
        <f t="shared" si="5915"/>
        <v>2339</v>
      </c>
      <c r="AL359" s="182">
        <f t="shared" si="5915"/>
        <v>2970</v>
      </c>
      <c r="AM359" s="183">
        <f t="shared" si="5915"/>
        <v>4720</v>
      </c>
      <c r="AN359" s="180">
        <f t="shared" si="5915"/>
        <v>935</v>
      </c>
      <c r="AO359" s="184">
        <f t="shared" si="5915"/>
        <v>293</v>
      </c>
      <c r="AP359" s="182">
        <f t="shared" si="5916"/>
        <v>3237</v>
      </c>
      <c r="AQ359" s="180">
        <f t="shared" si="5916"/>
        <v>974</v>
      </c>
      <c r="AR359" s="185">
        <f t="shared" si="5916"/>
        <v>3599</v>
      </c>
      <c r="AS359" s="186">
        <f t="shared" si="5916"/>
        <v>2911</v>
      </c>
      <c r="AT359" s="180">
        <f t="shared" si="5916"/>
        <v>2379</v>
      </c>
      <c r="AU359" s="184">
        <f t="shared" si="5916"/>
        <v>2412</v>
      </c>
      <c r="AV359" s="182">
        <f t="shared" si="5916"/>
        <v>2579</v>
      </c>
      <c r="AW359" s="183">
        <f t="shared" si="5916"/>
        <v>3585</v>
      </c>
      <c r="AX359" s="180">
        <f t="shared" si="5916"/>
        <v>2057</v>
      </c>
      <c r="AY359" s="184">
        <f t="shared" si="5916"/>
        <v>366</v>
      </c>
      <c r="AZ359" s="182">
        <f t="shared" si="5917"/>
        <v>4295</v>
      </c>
      <c r="BA359" s="183">
        <f t="shared" si="5917"/>
        <v>2299</v>
      </c>
      <c r="BB359" s="180">
        <f t="shared" si="5917"/>
        <v>2918</v>
      </c>
      <c r="BC359" s="184">
        <f t="shared" si="5917"/>
        <v>987</v>
      </c>
      <c r="BD359" s="182">
        <f t="shared" si="5917"/>
        <v>3706</v>
      </c>
      <c r="BE359" s="180">
        <f t="shared" si="5917"/>
        <v>6005</v>
      </c>
      <c r="BF359" s="164">
        <f>SUM(AF359,AH359,AJ359,AL359,AN359,AP359,AR359,AT359,AV359,AX359,AZ359,BB359,BD359)</f>
        <v>33847</v>
      </c>
      <c r="BG359" s="165">
        <f>SUM(AG359,AI359,AK359,AM359,AO359,AQ359,AS359,AU359,AW359,AY359,BA359,BC359,BE359)</f>
        <v>32427</v>
      </c>
      <c r="BI359" s="131" t="s">
        <v>25</v>
      </c>
      <c r="BJ359" s="123">
        <f>B359/B374</f>
        <v>4.1916591885892411E-2</v>
      </c>
      <c r="BK359" s="124">
        <f t="shared" ref="BK359" si="5945">C359/C374</f>
        <v>3.7717702105536779E-2</v>
      </c>
      <c r="BL359" s="125">
        <f t="shared" ref="BL359" si="5946">D359/D374</f>
        <v>4.2678047479327824E-2</v>
      </c>
      <c r="BM359" s="126">
        <f t="shared" ref="BM359" si="5947">E359/E374</f>
        <v>3.6342263799774698E-2</v>
      </c>
      <c r="BN359" s="123">
        <f t="shared" ref="BN359" si="5948">F359/F374</f>
        <v>4.8266509023889834E-2</v>
      </c>
      <c r="BO359" s="124">
        <f t="shared" ref="BO359" si="5949">G359/G374</f>
        <v>2.9668411867364748E-2</v>
      </c>
      <c r="BP359" s="125">
        <f t="shared" ref="BP359" si="5950">H359/H374</f>
        <v>5.2885551684590915E-2</v>
      </c>
      <c r="BQ359" s="126">
        <f t="shared" ref="BQ359" si="5951">I359/I374</f>
        <v>4.0262375164969368E-2</v>
      </c>
      <c r="BR359" s="123">
        <f t="shared" ref="BR359" si="5952">J359/J374</f>
        <v>4.1489483967360075E-2</v>
      </c>
      <c r="BS359" s="124">
        <f t="shared" ref="BS359" si="5953">K359/K374</f>
        <v>4.2734098939929327E-2</v>
      </c>
      <c r="BT359" s="125">
        <f t="shared" ref="BT359" si="5954">L359/L374</f>
        <v>3.0040216821122574E-2</v>
      </c>
      <c r="BU359" s="123">
        <f t="shared" ref="BU359" si="5955">M359/M374</f>
        <v>5.0103858500660917E-2</v>
      </c>
      <c r="BV359" s="127">
        <f t="shared" ref="BV359" si="5956">N359/N374</f>
        <v>3.5249539893904946E-2</v>
      </c>
      <c r="BW359" s="128">
        <f t="shared" ref="BW359" si="5957">O359/O374</f>
        <v>4.5264057711152349E-2</v>
      </c>
      <c r="BX359" s="123">
        <f t="shared" ref="BX359" si="5958">P359/P374</f>
        <v>4.1952786033958522E-2</v>
      </c>
      <c r="BY359" s="124">
        <f t="shared" ref="BY359" si="5959">Q359/Q374</f>
        <v>4.0567125703819276E-2</v>
      </c>
      <c r="BZ359" s="125">
        <f t="shared" ref="BZ359" si="5960">R359/R374</f>
        <v>4.5187204131401523E-2</v>
      </c>
      <c r="CA359" s="126">
        <f t="shared" ref="CA359" si="5961">S359/S374</f>
        <v>4.1389298944377907E-2</v>
      </c>
      <c r="CB359" s="123">
        <f t="shared" ref="CB359" si="5962">T359/T374</f>
        <v>2.8029826610367441E-2</v>
      </c>
      <c r="CC359" s="124">
        <f t="shared" ref="CC359" si="5963">U359/U374</f>
        <v>3.4479815652470769E-2</v>
      </c>
      <c r="CD359" s="125">
        <f t="shared" ref="CD359" si="5964">V359/V374</f>
        <v>2.5676978354219612E-2</v>
      </c>
      <c r="CE359" s="126">
        <f t="shared" ref="CE359" si="5965">W359/W374</f>
        <v>4.537823424846929E-2</v>
      </c>
      <c r="CF359" s="123">
        <f t="shared" ref="CF359" si="5966">X359/X374</f>
        <v>3.1596137460948595E-2</v>
      </c>
      <c r="CG359" s="124">
        <f t="shared" ref="CG359" si="5967">Y359/Y374</f>
        <v>3.8605373683907714E-2</v>
      </c>
      <c r="CH359" s="125">
        <f t="shared" ref="CH359" si="5968">Z359/Z374</f>
        <v>4.7522367515485206E-2</v>
      </c>
      <c r="CI359" s="123">
        <f t="shared" ref="CI359" si="5969">AA359/AA374</f>
        <v>4.8368209357975665E-2</v>
      </c>
      <c r="CJ359" s="129">
        <f t="shared" ref="CJ359" si="5970">AB359/AB374</f>
        <v>4.0711672779422961E-2</v>
      </c>
      <c r="CK359" s="130">
        <f t="shared" ref="CK359" si="5971">AC359/AC374</f>
        <v>4.2083789717368744E-2</v>
      </c>
    </row>
    <row r="360" spans="1:89" ht="13.8" thickBot="1" x14ac:dyDescent="0.3">
      <c r="A360" s="139" t="s">
        <v>26</v>
      </c>
      <c r="B360" s="194">
        <v>1277</v>
      </c>
      <c r="C360" s="188">
        <v>1191</v>
      </c>
      <c r="D360" s="189">
        <v>642</v>
      </c>
      <c r="E360" s="190">
        <v>655</v>
      </c>
      <c r="F360" s="187">
        <v>699</v>
      </c>
      <c r="G360" s="191">
        <v>709</v>
      </c>
      <c r="H360" s="189">
        <v>1726</v>
      </c>
      <c r="I360" s="190">
        <v>1617</v>
      </c>
      <c r="J360" s="187">
        <v>282</v>
      </c>
      <c r="K360" s="188">
        <v>378</v>
      </c>
      <c r="L360" s="189">
        <v>701</v>
      </c>
      <c r="M360" s="187">
        <v>1263</v>
      </c>
      <c r="N360" s="192">
        <v>1451</v>
      </c>
      <c r="O360" s="195">
        <v>1739</v>
      </c>
      <c r="P360" s="187">
        <v>1086</v>
      </c>
      <c r="Q360" s="188">
        <v>990</v>
      </c>
      <c r="R360" s="189">
        <v>1515</v>
      </c>
      <c r="S360" s="190">
        <v>1202</v>
      </c>
      <c r="T360" s="187">
        <v>294</v>
      </c>
      <c r="U360" s="191">
        <v>301</v>
      </c>
      <c r="V360" s="189">
        <v>1005</v>
      </c>
      <c r="W360" s="196">
        <v>1672</v>
      </c>
      <c r="X360" s="187">
        <v>982</v>
      </c>
      <c r="Y360" s="191">
        <v>575</v>
      </c>
      <c r="Z360" s="189">
        <v>2664</v>
      </c>
      <c r="AA360" s="187">
        <v>2329</v>
      </c>
      <c r="AB360" s="162">
        <v>14324</v>
      </c>
      <c r="AC360" s="165">
        <f t="shared" si="5724"/>
        <v>14621</v>
      </c>
      <c r="AE360" s="254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26</v>
      </c>
      <c r="BJ360" s="123">
        <f>B360/B374</f>
        <v>3.015633117649837E-2</v>
      </c>
      <c r="BK360" s="124">
        <f t="shared" ref="BK360" si="5972">C360/C374</f>
        <v>3.0959188978424746E-2</v>
      </c>
      <c r="BL360" s="125">
        <f t="shared" ref="BL360" si="5973">D360/D374</f>
        <v>2.8540944251800478E-2</v>
      </c>
      <c r="BM360" s="126">
        <f t="shared" ref="BM360" si="5974">E360/E374</f>
        <v>3.2081108879855026E-2</v>
      </c>
      <c r="BN360" s="123">
        <f t="shared" ref="BN360" si="5975">F360/F374</f>
        <v>2.4307125221685155E-2</v>
      </c>
      <c r="BO360" s="124">
        <f t="shared" ref="BO360" si="5976">G360/G374</f>
        <v>2.7496606554198177E-2</v>
      </c>
      <c r="BP360" s="125">
        <f t="shared" ref="BP360" si="5977">H360/H374</f>
        <v>3.7348797957284748E-2</v>
      </c>
      <c r="BQ360" s="126">
        <f t="shared" ref="BQ360" si="5978">I360/I374</f>
        <v>3.1851399531191524E-2</v>
      </c>
      <c r="BR360" s="123">
        <f t="shared" ref="BR360" si="5979">J360/J374</f>
        <v>3.2410067808297895E-2</v>
      </c>
      <c r="BS360" s="124">
        <f t="shared" ref="BS360" si="5980">K360/K374</f>
        <v>4.1740282685512366E-2</v>
      </c>
      <c r="BT360" s="125">
        <f t="shared" ref="BT360" si="5981">L360/L374</f>
        <v>2.4514775310368945E-2</v>
      </c>
      <c r="BU360" s="123">
        <f t="shared" ref="BU360" si="5982">M360/M374</f>
        <v>3.9749480707496697E-2</v>
      </c>
      <c r="BV360" s="127">
        <f t="shared" ref="BV360" si="5983">N360/N374</f>
        <v>3.1417126772761719E-2</v>
      </c>
      <c r="BW360" s="128">
        <f t="shared" ref="BW360" si="5984">O360/O374</f>
        <v>3.6257114859370762E-2</v>
      </c>
      <c r="BX360" s="123">
        <f t="shared" ref="BX360" si="5985">P360/P374</f>
        <v>3.7101568104950293E-2</v>
      </c>
      <c r="BY360" s="124">
        <f t="shared" ref="BY360" si="5986">Q360/Q374</f>
        <v>3.357981141035208E-2</v>
      </c>
      <c r="BZ360" s="125">
        <f t="shared" ref="BZ360" si="5987">R360/R374</f>
        <v>4.3465786831157656E-2</v>
      </c>
      <c r="CA360" s="126">
        <f t="shared" ref="CA360" si="5988">S360/S374</f>
        <v>3.3479096454335291E-2</v>
      </c>
      <c r="CB360" s="123">
        <f t="shared" ref="CB360" si="5989">T360/T374</f>
        <v>2.641272122900009E-2</v>
      </c>
      <c r="CC360" s="124">
        <f t="shared" ref="CC360" si="5990">U360/U374</f>
        <v>2.5689169582657677E-2</v>
      </c>
      <c r="CD360" s="125">
        <f t="shared" ref="CD360" si="5991">V360/V374</f>
        <v>2.935763736745246E-2</v>
      </c>
      <c r="CE360" s="126">
        <f t="shared" ref="CE360" si="5992">W360/W374</f>
        <v>4.1279873592731581E-2</v>
      </c>
      <c r="CF360" s="123">
        <f t="shared" ref="CF360" si="5993">X360/X374</f>
        <v>3.4862255041181484E-2</v>
      </c>
      <c r="CG360" s="124">
        <f t="shared" ref="CG360" si="5994">Y360/Y374</f>
        <v>3.3082101144928371E-2</v>
      </c>
      <c r="CH360" s="125">
        <f t="shared" ref="CH360" si="5995">Z360/Z374</f>
        <v>4.5836200963523741E-2</v>
      </c>
      <c r="CI360" s="123">
        <f t="shared" ref="CI360" si="5996">AA360/AA374</f>
        <v>3.9526161261307133E-2</v>
      </c>
      <c r="CJ360" s="129">
        <f t="shared" ref="CJ360" si="5997">AB360/AB374</f>
        <v>3.4180528743476608E-2</v>
      </c>
      <c r="CK360" s="130">
        <f t="shared" ref="CK360" si="5998">AC360/AC374</f>
        <v>3.4966590297076112E-2</v>
      </c>
    </row>
    <row r="361" spans="1:89" ht="14.4" thickTop="1" thickBot="1" x14ac:dyDescent="0.3">
      <c r="A361" s="131" t="s">
        <v>27</v>
      </c>
      <c r="B361" s="197">
        <v>1321</v>
      </c>
      <c r="C361" s="181">
        <v>1320</v>
      </c>
      <c r="D361" s="182">
        <v>772</v>
      </c>
      <c r="E361" s="183">
        <v>718</v>
      </c>
      <c r="F361" s="180">
        <v>864</v>
      </c>
      <c r="G361" s="184">
        <v>979</v>
      </c>
      <c r="H361" s="182">
        <v>1798</v>
      </c>
      <c r="I361" s="183">
        <v>2000</v>
      </c>
      <c r="J361" s="180">
        <v>488</v>
      </c>
      <c r="K361" s="181">
        <v>336</v>
      </c>
      <c r="L361" s="182">
        <v>1306</v>
      </c>
      <c r="M361" s="180">
        <v>916</v>
      </c>
      <c r="N361" s="185">
        <v>1715</v>
      </c>
      <c r="O361" s="198">
        <v>1398</v>
      </c>
      <c r="P361" s="180">
        <v>1176</v>
      </c>
      <c r="Q361" s="181">
        <v>886</v>
      </c>
      <c r="R361" s="182">
        <v>1198</v>
      </c>
      <c r="S361" s="183">
        <v>1447</v>
      </c>
      <c r="T361" s="180">
        <v>421</v>
      </c>
      <c r="U361" s="184">
        <v>292</v>
      </c>
      <c r="V361" s="182">
        <v>1300</v>
      </c>
      <c r="W361" s="199">
        <v>1215</v>
      </c>
      <c r="X361" s="180">
        <v>991</v>
      </c>
      <c r="Y361" s="184">
        <v>466</v>
      </c>
      <c r="Z361" s="182">
        <v>2489</v>
      </c>
      <c r="AA361" s="180">
        <v>2454</v>
      </c>
      <c r="AB361" s="162">
        <v>15839</v>
      </c>
      <c r="AC361" s="165">
        <f t="shared" si="5724"/>
        <v>14427</v>
      </c>
      <c r="AE361" s="251" t="s">
        <v>13</v>
      </c>
      <c r="AF361" s="14">
        <f t="shared" ref="AF361:BG361" si="5999">SUM(AF358:AF360)</f>
        <v>4380</v>
      </c>
      <c r="AG361" s="1">
        <f t="shared" si="5999"/>
        <v>8315</v>
      </c>
      <c r="AH361" s="14">
        <f t="shared" si="5999"/>
        <v>3452</v>
      </c>
      <c r="AI361" s="1">
        <f t="shared" si="5999"/>
        <v>3255</v>
      </c>
      <c r="AJ361" s="14">
        <f t="shared" si="5999"/>
        <v>3085</v>
      </c>
      <c r="AK361" s="1">
        <f t="shared" si="5999"/>
        <v>4840</v>
      </c>
      <c r="AL361" s="14">
        <f t="shared" si="5999"/>
        <v>5910</v>
      </c>
      <c r="AM361" s="1">
        <f t="shared" si="5999"/>
        <v>9006</v>
      </c>
      <c r="AN361" s="14">
        <f t="shared" si="5999"/>
        <v>2281</v>
      </c>
      <c r="AO361" s="1">
        <f t="shared" si="5999"/>
        <v>600</v>
      </c>
      <c r="AP361" s="14">
        <f t="shared" si="5999"/>
        <v>7027</v>
      </c>
      <c r="AQ361" s="1">
        <f t="shared" si="5999"/>
        <v>1992</v>
      </c>
      <c r="AR361" s="14">
        <f t="shared" si="5999"/>
        <v>7990</v>
      </c>
      <c r="AS361" s="1">
        <f t="shared" si="5999"/>
        <v>5495</v>
      </c>
      <c r="AT361" s="14">
        <f t="shared" si="5999"/>
        <v>4655</v>
      </c>
      <c r="AU361" s="1">
        <f t="shared" si="5999"/>
        <v>4405</v>
      </c>
      <c r="AV361" s="14">
        <f t="shared" si="5999"/>
        <v>4776</v>
      </c>
      <c r="AW361" s="1">
        <f t="shared" si="5999"/>
        <v>6630</v>
      </c>
      <c r="AX361" s="14">
        <f t="shared" si="5999"/>
        <v>3407</v>
      </c>
      <c r="AY361" s="1">
        <f t="shared" si="5999"/>
        <v>690</v>
      </c>
      <c r="AZ361" s="14">
        <f t="shared" si="5999"/>
        <v>7538</v>
      </c>
      <c r="BA361" s="1">
        <f t="shared" si="5999"/>
        <v>4279</v>
      </c>
      <c r="BB361" s="14">
        <f t="shared" si="5999"/>
        <v>5773</v>
      </c>
      <c r="BC361" s="1">
        <f t="shared" si="5999"/>
        <v>1747</v>
      </c>
      <c r="BD361" s="14">
        <f t="shared" si="5999"/>
        <v>7402</v>
      </c>
      <c r="BE361" s="1">
        <f t="shared" si="5999"/>
        <v>10717</v>
      </c>
      <c r="BF361" s="166">
        <f t="shared" si="5999"/>
        <v>67676</v>
      </c>
      <c r="BG361" s="167">
        <f t="shared" si="5999"/>
        <v>61971</v>
      </c>
      <c r="BI361" s="131" t="s">
        <v>27</v>
      </c>
      <c r="BJ361" s="123">
        <f>B361/B374</f>
        <v>3.119539035564162E-2</v>
      </c>
      <c r="BK361" s="124">
        <f t="shared" ref="BK361" si="6000">C361/C374</f>
        <v>3.4312451260722639E-2</v>
      </c>
      <c r="BL361" s="125">
        <f t="shared" ref="BL361" si="6001">D361/D374</f>
        <v>3.432026318129279E-2</v>
      </c>
      <c r="BM361" s="126">
        <f t="shared" ref="BM361" si="6002">E361/E374</f>
        <v>3.516677278738306E-2</v>
      </c>
      <c r="BN361" s="123">
        <f t="shared" ref="BN361" si="6003">F361/F374</f>
        <v>3.004485864311298E-2</v>
      </c>
      <c r="BO361" s="124">
        <f t="shared" ref="BO361" si="6004">G361/G374</f>
        <v>3.7967810742679853E-2</v>
      </c>
      <c r="BP361" s="125">
        <f t="shared" ref="BP361" si="6005">H361/H374</f>
        <v>3.8906801116568933E-2</v>
      </c>
      <c r="BQ361" s="126">
        <f t="shared" ref="BQ361" si="6006">I361/I374</f>
        <v>3.9395670415821302E-2</v>
      </c>
      <c r="BR361" s="123">
        <f t="shared" ref="BR361" si="6007">J361/J374</f>
        <v>5.6085507412941042E-2</v>
      </c>
      <c r="BS361" s="124">
        <f t="shared" ref="BS361" si="6008">K361/K374</f>
        <v>3.7102473498233215E-2</v>
      </c>
      <c r="BT361" s="125">
        <f t="shared" ref="BT361" si="6009">L361/L374</f>
        <v>4.5672320335723028E-2</v>
      </c>
      <c r="BU361" s="123">
        <f t="shared" ref="BU361" si="6010">M361/M374</f>
        <v>2.8828602001636557E-2</v>
      </c>
      <c r="BV361" s="127">
        <f t="shared" ref="BV361" si="6011">N361/N374</f>
        <v>3.7133268377178737E-2</v>
      </c>
      <c r="BW361" s="128">
        <f t="shared" ref="BW361" si="6012">O361/O374</f>
        <v>2.9147467839793172E-2</v>
      </c>
      <c r="BX361" s="123">
        <f t="shared" ref="BX361" si="6013">P361/P374</f>
        <v>4.0176283693758329E-2</v>
      </c>
      <c r="BY361" s="124">
        <f t="shared" ref="BY361" si="6014">Q361/Q374</f>
        <v>3.0052235262193881E-2</v>
      </c>
      <c r="BZ361" s="125">
        <f t="shared" ref="BZ361" si="6015">R361/R374</f>
        <v>3.4370965428202553E-2</v>
      </c>
      <c r="CA361" s="126">
        <f t="shared" ref="CA361" si="6016">S361/S374</f>
        <v>4.0303038743280506E-2</v>
      </c>
      <c r="CB361" s="123">
        <f t="shared" ref="CB361" si="6017">T361/T374</f>
        <v>3.7822298086425302E-2</v>
      </c>
      <c r="CC361" s="124">
        <f t="shared" ref="CC361" si="6018">U361/U374</f>
        <v>2.4921054877528378E-2</v>
      </c>
      <c r="CD361" s="125">
        <f t="shared" ref="CD361" si="6019">V361/V374</f>
        <v>3.7975053311132531E-2</v>
      </c>
      <c r="CE361" s="126">
        <f t="shared" ref="CE361" si="6020">W361/W374</f>
        <v>2.9997037329646453E-2</v>
      </c>
      <c r="CF361" s="123">
        <f t="shared" ref="CF361" si="6021">X361/X374</f>
        <v>3.5181766543595568E-2</v>
      </c>
      <c r="CG361" s="124">
        <f t="shared" ref="CG361" si="6022">Y361/Y374</f>
        <v>2.6810885449628907E-2</v>
      </c>
      <c r="CH361" s="125">
        <f t="shared" ref="CH361" si="6023">Z361/Z374</f>
        <v>4.2825189263592564E-2</v>
      </c>
      <c r="CI361" s="123">
        <f t="shared" ref="CI361" si="6024">AA361/AA374</f>
        <v>4.1647573952446414E-2</v>
      </c>
      <c r="CJ361" s="129">
        <f t="shared" ref="CJ361" si="6025">AB361/AB374</f>
        <v>3.7795685197425724E-2</v>
      </c>
      <c r="CK361" s="130">
        <f t="shared" ref="CK361" si="6026">AC361/AC374</f>
        <v>3.450263307680166E-2</v>
      </c>
    </row>
    <row r="362" spans="1:89" ht="13.8" thickTop="1" x14ac:dyDescent="0.25">
      <c r="A362" s="139" t="s">
        <v>28</v>
      </c>
      <c r="B362" s="194">
        <v>1260</v>
      </c>
      <c r="C362" s="188">
        <v>2266</v>
      </c>
      <c r="D362" s="189">
        <v>1015</v>
      </c>
      <c r="E362" s="190">
        <v>949</v>
      </c>
      <c r="F362" s="187">
        <v>1020</v>
      </c>
      <c r="G362" s="191">
        <v>1327</v>
      </c>
      <c r="H362" s="189">
        <v>1986</v>
      </c>
      <c r="I362" s="190">
        <v>2724</v>
      </c>
      <c r="J362" s="187">
        <v>599</v>
      </c>
      <c r="K362" s="188">
        <v>291</v>
      </c>
      <c r="L362" s="189">
        <v>1905</v>
      </c>
      <c r="M362" s="187">
        <v>919</v>
      </c>
      <c r="N362" s="192">
        <v>2310</v>
      </c>
      <c r="O362" s="195">
        <v>1822</v>
      </c>
      <c r="P362" s="187">
        <v>1623</v>
      </c>
      <c r="Q362" s="188">
        <v>1131</v>
      </c>
      <c r="R362" s="189">
        <v>1385</v>
      </c>
      <c r="S362" s="190">
        <v>1831</v>
      </c>
      <c r="T362" s="187">
        <v>596</v>
      </c>
      <c r="U362" s="191">
        <v>247</v>
      </c>
      <c r="V362" s="189">
        <v>2084</v>
      </c>
      <c r="W362" s="196">
        <v>1403</v>
      </c>
      <c r="X362" s="187">
        <v>1395</v>
      </c>
      <c r="Y362" s="191">
        <v>537</v>
      </c>
      <c r="Z362" s="189">
        <v>2758</v>
      </c>
      <c r="AA362" s="187">
        <v>2698</v>
      </c>
      <c r="AB362" s="162">
        <v>19936</v>
      </c>
      <c r="AC362" s="165">
        <f t="shared" si="5724"/>
        <v>18145</v>
      </c>
      <c r="BI362" s="139" t="s">
        <v>28</v>
      </c>
      <c r="BJ362" s="123">
        <f>B362/B374</f>
        <v>2.975487649364757E-2</v>
      </c>
      <c r="BK362" s="124">
        <f t="shared" ref="BK362" si="6027">C362/C374</f>
        <v>5.8903041330907201E-2</v>
      </c>
      <c r="BL362" s="125">
        <f t="shared" ref="BL362" si="6028">D362/D374</f>
        <v>4.5123143949497645E-2</v>
      </c>
      <c r="BM362" s="126">
        <f t="shared" ref="BM362" si="6029">E362/E374</f>
        <v>4.6480873781652547E-2</v>
      </c>
      <c r="BN362" s="123">
        <f t="shared" ref="BN362" si="6030">F362/F374</f>
        <v>3.546962478700838E-2</v>
      </c>
      <c r="BO362" s="124">
        <f t="shared" ref="BO362" si="6031">G362/G374</f>
        <v>5.1464029474500676E-2</v>
      </c>
      <c r="BP362" s="125">
        <f t="shared" ref="BP362" si="6032">H362/H374</f>
        <v>4.2974920476922078E-2</v>
      </c>
      <c r="BQ362" s="126">
        <f t="shared" ref="BQ362" si="6033">I362/I374</f>
        <v>5.3656903106348609E-2</v>
      </c>
      <c r="BR362" s="123">
        <f t="shared" ref="BR362" si="6034">J362/J374</f>
        <v>6.8842661763015747E-2</v>
      </c>
      <c r="BS362" s="124">
        <f t="shared" ref="BS362" si="6035">K362/K374</f>
        <v>3.2133392226148409E-2</v>
      </c>
      <c r="BT362" s="125">
        <f t="shared" ref="BT362" si="6036">L362/L374</f>
        <v>6.6620038468263684E-2</v>
      </c>
      <c r="BU362" s="123">
        <f t="shared" ref="BU362" si="6037">M362/M374</f>
        <v>2.892301882041921E-2</v>
      </c>
      <c r="BV362" s="127">
        <f t="shared" ref="BV362" si="6038">N362/N374</f>
        <v>5.0016239038648914E-2</v>
      </c>
      <c r="BW362" s="128">
        <f t="shared" ref="BW362" si="6039">O362/O374</f>
        <v>3.7987615453578802E-2</v>
      </c>
      <c r="BX362" s="123">
        <f t="shared" ref="BX362" si="6040">P362/P374</f>
        <v>5.5447371118171572E-2</v>
      </c>
      <c r="BY362" s="124">
        <f t="shared" ref="BY362" si="6041">Q362/Q374</f>
        <v>3.8362390611220404E-2</v>
      </c>
      <c r="BZ362" s="125">
        <f t="shared" ref="BZ362" si="6042">R362/R374</f>
        <v>3.9736049347295938E-2</v>
      </c>
      <c r="CA362" s="126">
        <f t="shared" ref="CA362" si="6043">S362/S374</f>
        <v>5.0998523800239531E-2</v>
      </c>
      <c r="CB362" s="123">
        <f t="shared" ref="CB362" si="6044">T362/T374</f>
        <v>5.3544155960830113E-2</v>
      </c>
      <c r="CC362" s="124">
        <f t="shared" ref="CC362" si="6045">U362/U374</f>
        <v>2.1080481351881879E-2</v>
      </c>
      <c r="CD362" s="125">
        <f t="shared" ref="CD362" si="6046">V362/V374</f>
        <v>6.0876931615692458E-2</v>
      </c>
      <c r="CE362" s="126">
        <f t="shared" ref="CE362" si="6047">W362/W374</f>
        <v>3.463855421686747E-2</v>
      </c>
      <c r="CF362" s="123">
        <f t="shared" ref="CF362" si="6048">X362/X374</f>
        <v>4.9524282874183471E-2</v>
      </c>
      <c r="CG362" s="124">
        <f t="shared" ref="CG362" si="6049">Y362/Y374</f>
        <v>3.0895805764915713E-2</v>
      </c>
      <c r="CH362" s="125">
        <f t="shared" ref="CH362" si="6050">Z362/Z374</f>
        <v>4.7453544390915349E-2</v>
      </c>
      <c r="CI362" s="123">
        <f t="shared" ref="CI362" si="6051">AA362/AA374</f>
        <v>4.5788571525550298E-2</v>
      </c>
      <c r="CJ362" s="129">
        <f t="shared" ref="CJ362" si="6052">AB362/AB374</f>
        <v>4.7572118195332989E-2</v>
      </c>
      <c r="CK362" s="130">
        <f t="shared" ref="CK362" si="6053">AC362/AC374</f>
        <v>4.3394349288040902E-2</v>
      </c>
    </row>
    <row r="363" spans="1:89" x14ac:dyDescent="0.25">
      <c r="A363" s="131" t="s">
        <v>29</v>
      </c>
      <c r="B363" s="197">
        <v>1788</v>
      </c>
      <c r="C363" s="181">
        <v>2586</v>
      </c>
      <c r="D363" s="182">
        <v>1389</v>
      </c>
      <c r="E363" s="183">
        <v>1211</v>
      </c>
      <c r="F363" s="180">
        <v>1380</v>
      </c>
      <c r="G363" s="184">
        <v>1905</v>
      </c>
      <c r="H363" s="182">
        <v>2345</v>
      </c>
      <c r="I363" s="183">
        <v>3949</v>
      </c>
      <c r="J363" s="180">
        <v>923</v>
      </c>
      <c r="K363" s="181">
        <v>273</v>
      </c>
      <c r="L363" s="182">
        <v>2886</v>
      </c>
      <c r="M363" s="180">
        <v>865</v>
      </c>
      <c r="N363" s="185">
        <v>3676</v>
      </c>
      <c r="O363" s="198">
        <v>1965</v>
      </c>
      <c r="P363" s="180">
        <v>2066</v>
      </c>
      <c r="Q363" s="181">
        <v>1418</v>
      </c>
      <c r="R363" s="182">
        <v>2005</v>
      </c>
      <c r="S363" s="183">
        <v>2444</v>
      </c>
      <c r="T363" s="180">
        <v>1548</v>
      </c>
      <c r="U363" s="184">
        <v>241</v>
      </c>
      <c r="V363" s="182">
        <v>3144</v>
      </c>
      <c r="W363" s="199">
        <v>1677</v>
      </c>
      <c r="X363" s="180">
        <v>2177</v>
      </c>
      <c r="Y363" s="184">
        <v>699</v>
      </c>
      <c r="Z363" s="182">
        <v>3230</v>
      </c>
      <c r="AA363" s="180">
        <v>4218</v>
      </c>
      <c r="AB363" s="162">
        <v>28557</v>
      </c>
      <c r="AC363" s="165">
        <f t="shared" si="5724"/>
        <v>23451</v>
      </c>
      <c r="BI363" s="131" t="s">
        <v>29</v>
      </c>
      <c r="BJ363" s="123">
        <f>B363/B374</f>
        <v>4.2223586643366555E-2</v>
      </c>
      <c r="BK363" s="124">
        <f t="shared" ref="BK363" si="6054">C363/C374</f>
        <v>6.7221211333506628E-2</v>
      </c>
      <c r="BL363" s="125">
        <f t="shared" ref="BL363" si="6055">D363/D374</f>
        <v>6.1749799946652438E-2</v>
      </c>
      <c r="BM363" s="126">
        <f t="shared" ref="BM363" si="6056">E363/E374</f>
        <v>5.9313317333594552E-2</v>
      </c>
      <c r="BN363" s="123">
        <f t="shared" ref="BN363" si="6057">F363/F374</f>
        <v>4.7988315888305454E-2</v>
      </c>
      <c r="BO363" s="124">
        <f t="shared" ref="BO363" si="6058">G363/G374</f>
        <v>7.388016288539849E-2</v>
      </c>
      <c r="BP363" s="125">
        <f t="shared" ref="BP363" si="6059">H363/H374</f>
        <v>5.0743297340575165E-2</v>
      </c>
      <c r="BQ363" s="126">
        <f t="shared" ref="BQ363" si="6060">I363/I374</f>
        <v>7.7786751236039162E-2</v>
      </c>
      <c r="BR363" s="123">
        <f t="shared" ref="BR363" si="6061">J363/J374</f>
        <v>0.10607976094701758</v>
      </c>
      <c r="BS363" s="124">
        <f t="shared" ref="BS363" si="6062">K363/K374</f>
        <v>3.0145759717314487E-2</v>
      </c>
      <c r="BT363" s="125">
        <f t="shared" ref="BT363" si="6063">L363/L374</f>
        <v>0.10092673544325931</v>
      </c>
      <c r="BU363" s="123">
        <f t="shared" ref="BU363" si="6064">M363/M374</f>
        <v>2.7223516082331464E-2</v>
      </c>
      <c r="BV363" s="127">
        <f t="shared" ref="BV363" si="6065">N363/N374</f>
        <v>7.9592941431200603E-2</v>
      </c>
      <c r="BW363" s="128">
        <f t="shared" ref="BW363" si="6066">O363/O374</f>
        <v>4.0969080332756501E-2</v>
      </c>
      <c r="BX363" s="123">
        <f t="shared" ref="BX363" si="6067">P363/P374</f>
        <v>7.0581804516415561E-2</v>
      </c>
      <c r="BY363" s="124">
        <f t="shared" ref="BY363" si="6068">Q363/Q374</f>
        <v>4.809714402008005E-2</v>
      </c>
      <c r="BZ363" s="125">
        <f t="shared" ref="BZ363" si="6069">R363/R374</f>
        <v>5.7524028116482571E-2</v>
      </c>
      <c r="CA363" s="126">
        <f t="shared" ref="CA363" si="6070">S363/S374</f>
        <v>6.8072305935437144E-2</v>
      </c>
      <c r="CB363" s="123">
        <f t="shared" ref="CB363" si="6071">T363/T374</f>
        <v>0.13907106279759232</v>
      </c>
      <c r="CC363" s="124">
        <f t="shared" ref="CC363" si="6072">U363/U374</f>
        <v>2.056840488179568E-2</v>
      </c>
      <c r="CD363" s="125">
        <f t="shared" ref="CD363" si="6073">V363/V374</f>
        <v>9.1841205854000532E-2</v>
      </c>
      <c r="CE363" s="126">
        <f t="shared" ref="CE363" si="6074">W363/W374</f>
        <v>4.1403318190795971E-2</v>
      </c>
      <c r="CF363" s="123">
        <f t="shared" ref="CF363" si="6075">X363/X374</f>
        <v>7.7286282306163023E-2</v>
      </c>
      <c r="CG363" s="124">
        <f t="shared" ref="CG363" si="6076">Y363/Y374</f>
        <v>4.0216328174443358E-2</v>
      </c>
      <c r="CH363" s="125">
        <f t="shared" ref="CH363" si="6077">Z363/Z374</f>
        <v>5.5574673090158296E-2</v>
      </c>
      <c r="CI363" s="123">
        <f t="shared" ref="CI363" si="6078">AA363/AA374</f>
        <v>7.1584949849803986E-2</v>
      </c>
      <c r="CJ363" s="129">
        <f t="shared" ref="CJ363" si="6079">AB363/AB374</f>
        <v>6.8143909475527897E-2</v>
      </c>
      <c r="CK363" s="130">
        <f t="shared" ref="CK363" si="6080">AC363/AC374</f>
        <v>5.6083818415753502E-2</v>
      </c>
    </row>
    <row r="364" spans="1:89" x14ac:dyDescent="0.25">
      <c r="A364" s="139" t="s">
        <v>30</v>
      </c>
      <c r="B364" s="280">
        <v>2128</v>
      </c>
      <c r="C364" s="267">
        <v>4376</v>
      </c>
      <c r="D364" s="268">
        <v>1953</v>
      </c>
      <c r="E364" s="269">
        <v>1658</v>
      </c>
      <c r="F364" s="266">
        <v>1664</v>
      </c>
      <c r="G364" s="270">
        <v>2501</v>
      </c>
      <c r="H364" s="268">
        <v>2940</v>
      </c>
      <c r="I364" s="269">
        <v>4286</v>
      </c>
      <c r="J364" s="266">
        <v>1346</v>
      </c>
      <c r="K364" s="267">
        <v>307</v>
      </c>
      <c r="L364" s="268">
        <v>3790</v>
      </c>
      <c r="M364" s="266">
        <v>1018</v>
      </c>
      <c r="N364" s="271">
        <v>4391</v>
      </c>
      <c r="O364" s="281">
        <v>2584</v>
      </c>
      <c r="P364" s="266">
        <v>2276</v>
      </c>
      <c r="Q364" s="267">
        <v>1993</v>
      </c>
      <c r="R364" s="268">
        <v>2197</v>
      </c>
      <c r="S364" s="269">
        <v>3045</v>
      </c>
      <c r="T364" s="266">
        <v>1350</v>
      </c>
      <c r="U364" s="270">
        <v>324</v>
      </c>
      <c r="V364" s="268">
        <v>3243</v>
      </c>
      <c r="W364" s="282">
        <v>1980</v>
      </c>
      <c r="X364" s="266">
        <v>2855</v>
      </c>
      <c r="Y364" s="270">
        <v>760</v>
      </c>
      <c r="Z364" s="268">
        <v>3696</v>
      </c>
      <c r="AA364" s="266">
        <v>4712</v>
      </c>
      <c r="AB364" s="162">
        <v>33829</v>
      </c>
      <c r="AC364" s="165">
        <f t="shared" si="5724"/>
        <v>29544</v>
      </c>
      <c r="BI364" s="139" t="s">
        <v>30</v>
      </c>
      <c r="BJ364" s="123">
        <f>B364/B374</f>
        <v>5.025268030038256E-2</v>
      </c>
      <c r="BK364" s="124">
        <f t="shared" ref="BK364" si="6081">C364/C374</f>
        <v>0.11375097478554717</v>
      </c>
      <c r="BL364" s="125">
        <f t="shared" ref="BL364" si="6082">D364/D374</f>
        <v>8.6823152840757534E-2</v>
      </c>
      <c r="BM364" s="126">
        <f t="shared" ref="BM364" si="6083">E364/E374</f>
        <v>8.1206837439388752E-2</v>
      </c>
      <c r="BN364" s="123">
        <f t="shared" ref="BN364" si="6084">F364/F374</f>
        <v>5.7864172201550927E-2</v>
      </c>
      <c r="BO364" s="124">
        <f t="shared" ref="BO364" si="6085">G364/G374</f>
        <v>9.699437657552841E-2</v>
      </c>
      <c r="BP364" s="125">
        <f t="shared" ref="BP364" si="6086">H364/H374</f>
        <v>6.3618462337437523E-2</v>
      </c>
      <c r="BQ364" s="126">
        <f t="shared" ref="BQ364" si="6087">I364/I374</f>
        <v>8.4424921701105049E-2</v>
      </c>
      <c r="BR364" s="123">
        <f t="shared" ref="BR364" si="6088">J364/J374</f>
        <v>0.15469486265946442</v>
      </c>
      <c r="BS364" s="124">
        <f t="shared" ref="BS364" si="6089">K364/K374</f>
        <v>3.3900176678445228E-2</v>
      </c>
      <c r="BT364" s="125">
        <f t="shared" ref="BT364" si="6090">L364/L374</f>
        <v>0.13254065396048259</v>
      </c>
      <c r="BU364" s="123">
        <f t="shared" ref="BU364" si="6091">M364/M374</f>
        <v>3.203877384024674E-2</v>
      </c>
      <c r="BV364" s="127">
        <f t="shared" ref="BV364" si="6092">N364/N374</f>
        <v>9.5074158276496692E-2</v>
      </c>
      <c r="BW364" s="128">
        <f t="shared" ref="BW364" si="6093">O364/O374</f>
        <v>5.3874861872693532E-2</v>
      </c>
      <c r="BX364" s="123">
        <f t="shared" ref="BX364" si="6094">P364/P374</f>
        <v>7.7756140890300987E-2</v>
      </c>
      <c r="BY364" s="124">
        <f t="shared" ref="BY364" si="6095">Q364/Q374</f>
        <v>6.760056983922394E-2</v>
      </c>
      <c r="BZ364" s="125">
        <f t="shared" ref="BZ364" si="6096">R364/R374</f>
        <v>6.3032563477262951E-2</v>
      </c>
      <c r="CA364" s="126">
        <f t="shared" ref="CA364" si="6097">S364/S374</f>
        <v>8.4811854162604797E-2</v>
      </c>
      <c r="CB364" s="123">
        <f t="shared" ref="CB364" si="6098">T364/T374</f>
        <v>0.12128290360255144</v>
      </c>
      <c r="CC364" s="124">
        <f t="shared" ref="CC364" si="6099">U364/U374</f>
        <v>2.7652129384654774E-2</v>
      </c>
      <c r="CD364" s="125">
        <f t="shared" ref="CD364" si="6100">V364/V374</f>
        <v>9.473315222154062E-2</v>
      </c>
      <c r="CE364" s="126">
        <f t="shared" ref="CE364" si="6101">W364/W374</f>
        <v>4.8884060833497923E-2</v>
      </c>
      <c r="CF364" s="123">
        <f t="shared" ref="CF364" si="6102">X364/X374</f>
        <v>0.10135614882135757</v>
      </c>
      <c r="CG364" s="124">
        <f t="shared" ref="CG364" si="6103">Y364/Y374</f>
        <v>4.3725907600253147E-2</v>
      </c>
      <c r="CH364" s="125">
        <f t="shared" ref="CH364" si="6104">Z364/Z374</f>
        <v>6.359256710254646E-2</v>
      </c>
      <c r="CI364" s="123">
        <f t="shared" ref="CI364" si="6105">AA364/AA374</f>
        <v>7.9968772805186425E-2</v>
      </c>
      <c r="CJ364" s="129">
        <f t="shared" ref="CJ364" si="6106">AB364/AB374</f>
        <v>8.072417668689405E-2</v>
      </c>
      <c r="CK364" s="130">
        <f t="shared" ref="CK364" si="6107">AC364/AC374</f>
        <v>7.0655423277259877E-2</v>
      </c>
    </row>
    <row r="365" spans="1:89" x14ac:dyDescent="0.25">
      <c r="A365" s="131" t="s">
        <v>31</v>
      </c>
      <c r="B365" s="283">
        <v>2252</v>
      </c>
      <c r="C365" s="274">
        <v>3939</v>
      </c>
      <c r="D365" s="275">
        <v>1499</v>
      </c>
      <c r="E365" s="276">
        <v>1597</v>
      </c>
      <c r="F365" s="273">
        <v>1421</v>
      </c>
      <c r="G365" s="277">
        <v>2339</v>
      </c>
      <c r="H365" s="275">
        <v>2970</v>
      </c>
      <c r="I365" s="276">
        <v>4720</v>
      </c>
      <c r="J365" s="273">
        <v>935</v>
      </c>
      <c r="K365" s="274">
        <v>293</v>
      </c>
      <c r="L365" s="275">
        <v>3237</v>
      </c>
      <c r="M365" s="273">
        <v>974</v>
      </c>
      <c r="N365" s="278">
        <v>3599</v>
      </c>
      <c r="O365" s="284">
        <v>2911</v>
      </c>
      <c r="P365" s="273">
        <v>2379</v>
      </c>
      <c r="Q365" s="274">
        <v>2412</v>
      </c>
      <c r="R365" s="275">
        <v>2579</v>
      </c>
      <c r="S365" s="276">
        <v>3585</v>
      </c>
      <c r="T365" s="273">
        <v>2057</v>
      </c>
      <c r="U365" s="277">
        <v>366</v>
      </c>
      <c r="V365" s="275">
        <v>4295</v>
      </c>
      <c r="W365" s="285">
        <v>2299</v>
      </c>
      <c r="X365" s="273">
        <v>2918</v>
      </c>
      <c r="Y365" s="277">
        <v>987</v>
      </c>
      <c r="Z365" s="275">
        <v>3706</v>
      </c>
      <c r="AA365" s="273">
        <v>6005</v>
      </c>
      <c r="AB365" s="162">
        <v>33847</v>
      </c>
      <c r="AC365" s="165">
        <f t="shared" si="5724"/>
        <v>32427</v>
      </c>
      <c r="BI365" s="131" t="s">
        <v>31</v>
      </c>
      <c r="BJ365" s="123">
        <f>B365/B374</f>
        <v>5.3180937987058988E-2</v>
      </c>
      <c r="BK365" s="124">
        <f t="shared" ref="BK365" si="6108">C365/C374</f>
        <v>0.10239147387574733</v>
      </c>
      <c r="BL365" s="125">
        <f t="shared" ref="BL365" si="6109">D365/D374</f>
        <v>6.6639992886992086E-2</v>
      </c>
      <c r="BM365" s="126">
        <f t="shared" ref="BM365" si="6110">E365/E374</f>
        <v>7.8219131116226678E-2</v>
      </c>
      <c r="BN365" s="123">
        <f t="shared" ref="BN365" si="6111">F365/F374</f>
        <v>4.9414055708175399E-2</v>
      </c>
      <c r="BO365" s="124">
        <f t="shared" ref="BO365" si="6112">G365/G374</f>
        <v>9.0711654062439404E-2</v>
      </c>
      <c r="BP365" s="125">
        <f t="shared" ref="BP365" si="6113">H365/H374</f>
        <v>6.4267630320472599E-2</v>
      </c>
      <c r="BQ365" s="126">
        <f t="shared" ref="BQ365" si="6114">I365/I374</f>
        <v>9.2973782181338269E-2</v>
      </c>
      <c r="BR365" s="123">
        <f t="shared" ref="BR365" si="6115">J365/J374</f>
        <v>0.10745891276864729</v>
      </c>
      <c r="BS365" s="124">
        <f t="shared" ref="BS365" si="6116">K365/K374</f>
        <v>3.2354240282685513E-2</v>
      </c>
      <c r="BT365" s="125">
        <f t="shared" ref="BT365" si="6117">L365/L374</f>
        <v>0.1132016086728449</v>
      </c>
      <c r="BU365" s="123">
        <f t="shared" ref="BU365" si="6118">M365/M374</f>
        <v>3.0653993831434505E-2</v>
      </c>
      <c r="BV365" s="127">
        <f t="shared" ref="BV365" si="6119">N365/N374</f>
        <v>7.7925733463245647E-2</v>
      </c>
      <c r="BW365" s="128">
        <f t="shared" ref="BW365" si="6120">O365/O374</f>
        <v>6.0692617225778206E-2</v>
      </c>
      <c r="BX365" s="123">
        <f t="shared" ref="BX365" si="6121">P365/P374</f>
        <v>8.1274982064159063E-2</v>
      </c>
      <c r="BY365" s="124">
        <f t="shared" ref="BY365" si="6122">Q365/Q374</f>
        <v>8.1812631436130517E-2</v>
      </c>
      <c r="BZ365" s="125">
        <f t="shared" ref="BZ365" si="6123">R365/R374</f>
        <v>7.3992253622148896E-2</v>
      </c>
      <c r="CA365" s="126">
        <f t="shared" ref="CA365" si="6124">S365/S374</f>
        <v>9.9852380023953427E-2</v>
      </c>
      <c r="CB365" s="123">
        <f t="shared" ref="CB365" si="6125">T365/T374</f>
        <v>0.18479920941514688</v>
      </c>
      <c r="CC365" s="124">
        <f t="shared" ref="CC365" si="6126">U365/U374</f>
        <v>3.1236664675258173E-2</v>
      </c>
      <c r="CD365" s="125">
        <f t="shared" ref="CD365" si="6127">V365/V374</f>
        <v>0.12546373382408788</v>
      </c>
      <c r="CE365" s="126">
        <f t="shared" ref="CE365" si="6128">W365/W374</f>
        <v>5.6759826190005927E-2</v>
      </c>
      <c r="CF365" s="123">
        <f t="shared" ref="CF365" si="6129">X365/X374</f>
        <v>0.10359272933825618</v>
      </c>
      <c r="CG365" s="124">
        <f t="shared" ref="CG365" si="6130">Y365/Y374</f>
        <v>5.6786145791381394E-2</v>
      </c>
      <c r="CH365" s="125">
        <f t="shared" ref="CH365" si="6131">Z365/Z374</f>
        <v>6.3764624913971099E-2</v>
      </c>
      <c r="CI365" s="123">
        <f t="shared" ref="CI365" si="6132">AA365/AA374</f>
        <v>0.10191266568233118</v>
      </c>
      <c r="CJ365" s="129">
        <f t="shared" ref="CJ365" si="6133">AB365/AB374</f>
        <v>8.0767129040802355E-2</v>
      </c>
      <c r="CK365" s="130">
        <f t="shared" ref="CK365" si="6134">AC365/AC374</f>
        <v>7.7550210215668366E-2</v>
      </c>
    </row>
    <row r="366" spans="1:89" x14ac:dyDescent="0.25">
      <c r="A366" s="139" t="s">
        <v>32</v>
      </c>
      <c r="B366" s="194">
        <v>2452</v>
      </c>
      <c r="C366" s="188">
        <v>4796</v>
      </c>
      <c r="D366" s="189">
        <v>1137</v>
      </c>
      <c r="E366" s="190">
        <v>1967</v>
      </c>
      <c r="F366" s="187">
        <v>1042</v>
      </c>
      <c r="G366" s="191">
        <v>3069</v>
      </c>
      <c r="H366" s="189">
        <v>2842</v>
      </c>
      <c r="I366" s="190">
        <v>5808</v>
      </c>
      <c r="J366" s="187">
        <v>584</v>
      </c>
      <c r="K366" s="188">
        <v>302</v>
      </c>
      <c r="L366" s="189">
        <v>2870</v>
      </c>
      <c r="M366" s="187">
        <v>1359</v>
      </c>
      <c r="N366" s="192">
        <v>4093</v>
      </c>
      <c r="O366" s="195">
        <v>3234</v>
      </c>
      <c r="P366" s="187">
        <v>2544</v>
      </c>
      <c r="Q366" s="188">
        <v>2630</v>
      </c>
      <c r="R366" s="189">
        <v>1938</v>
      </c>
      <c r="S366" s="190">
        <v>3563</v>
      </c>
      <c r="T366" s="187">
        <v>1042</v>
      </c>
      <c r="U366" s="191">
        <v>417</v>
      </c>
      <c r="V366" s="189">
        <v>4418</v>
      </c>
      <c r="W366" s="196">
        <v>2512</v>
      </c>
      <c r="X366" s="187">
        <v>2167</v>
      </c>
      <c r="Y366" s="191">
        <v>1061</v>
      </c>
      <c r="Z366" s="189">
        <v>3486</v>
      </c>
      <c r="AA366" s="187">
        <v>5694</v>
      </c>
      <c r="AB366" s="162">
        <v>30615</v>
      </c>
      <c r="AC366" s="165">
        <f t="shared" si="5724"/>
        <v>36412</v>
      </c>
      <c r="BI366" s="139" t="s">
        <v>32</v>
      </c>
      <c r="BJ366" s="123">
        <f>B366/B374</f>
        <v>5.7903934255891937E-2</v>
      </c>
      <c r="BK366" s="124">
        <f t="shared" ref="BK366" si="6135">C366/C374</f>
        <v>0.12466857291395893</v>
      </c>
      <c r="BL366" s="125">
        <f t="shared" ref="BL366" si="6136">D366/D374</f>
        <v>5.0546812483328887E-2</v>
      </c>
      <c r="BM366" s="126">
        <f t="shared" ref="BM366" si="6137">E366/E374</f>
        <v>9.634128422393104E-2</v>
      </c>
      <c r="BN366" s="123">
        <f t="shared" ref="BN366" si="6138">F366/F374</f>
        <v>3.6234655909865424E-2</v>
      </c>
      <c r="BO366" s="124">
        <f t="shared" ref="BO366" si="6139">G366/G374</f>
        <v>0.11902268760907504</v>
      </c>
      <c r="BP366" s="125">
        <f t="shared" ref="BP366" si="6140">H366/H374</f>
        <v>6.1497846926189599E-2</v>
      </c>
      <c r="BQ366" s="126">
        <f t="shared" ref="BQ366" si="6141">I366/I374</f>
        <v>0.11440502688754506</v>
      </c>
      <c r="BR366" s="123">
        <f t="shared" ref="BR366" si="6142">J366/J374</f>
        <v>6.7118721985978624E-2</v>
      </c>
      <c r="BS366" s="124">
        <f t="shared" ref="BS366" si="6143">K366/K374</f>
        <v>3.3348056537102475E-2</v>
      </c>
      <c r="BT366" s="125">
        <f t="shared" ref="BT366" si="6144">L366/L374</f>
        <v>0.1003671970624235</v>
      </c>
      <c r="BU366" s="123">
        <f t="shared" ref="BU366" si="6145">M366/M374</f>
        <v>4.2770818908541577E-2</v>
      </c>
      <c r="BV366" s="127">
        <f t="shared" ref="BV366" si="6146">N366/N374</f>
        <v>8.8621846919995667E-2</v>
      </c>
      <c r="BW366" s="128">
        <f t="shared" ref="BW366" si="6147">O366/O374</f>
        <v>6.7426974959864897E-2</v>
      </c>
      <c r="BX366" s="123">
        <f t="shared" ref="BX366" si="6148">P366/P374</f>
        <v>8.6911960643640457E-2</v>
      </c>
      <c r="BY366" s="124">
        <f t="shared" ref="BY366" si="6149">Q366/Q374</f>
        <v>8.9206973746692897E-2</v>
      </c>
      <c r="BZ366" s="125">
        <f t="shared" ref="BZ366" si="6150">R366/R374</f>
        <v>5.5601778797876922E-2</v>
      </c>
      <c r="CA366" s="126">
        <f t="shared" ref="CA366" si="6151">S366/S374</f>
        <v>9.9239617859231813E-2</v>
      </c>
      <c r="CB366" s="123">
        <f t="shared" ref="CB366" si="6152">T366/T374</f>
        <v>9.3612433743598955E-2</v>
      </c>
      <c r="CC366" s="124">
        <f t="shared" ref="CC366" si="6153">U366/U374</f>
        <v>3.5589314670990871E-2</v>
      </c>
      <c r="CD366" s="125">
        <f t="shared" ref="CD366" si="6154">V366/V374</f>
        <v>0.1290567580989104</v>
      </c>
      <c r="CE366" s="126">
        <f t="shared" ref="CE366" si="6155">W366/W374</f>
        <v>6.2018566067548887E-2</v>
      </c>
      <c r="CF366" s="123">
        <f t="shared" ref="CF366" si="6156">X366/X374</f>
        <v>7.6931269525702922E-2</v>
      </c>
      <c r="CG366" s="124">
        <f t="shared" ref="CG366" si="6157">Y366/Y374</f>
        <v>6.1043668373511308E-2</v>
      </c>
      <c r="CH366" s="125">
        <f t="shared" ref="CH366" si="6158">Z366/Z374</f>
        <v>5.997935306262904E-2</v>
      </c>
      <c r="CI366" s="123">
        <f t="shared" ref="CI366" si="6159">AA366/AA374</f>
        <v>9.6634590906776646E-2</v>
      </c>
      <c r="CJ366" s="129">
        <f t="shared" ref="CJ366" si="6160">AB366/AB374</f>
        <v>7.3054795272377585E-2</v>
      </c>
      <c r="CK366" s="130">
        <f t="shared" ref="CK366" si="6161">AC366/AC374</f>
        <v>8.7080465487800796E-2</v>
      </c>
    </row>
    <row r="367" spans="1:89" x14ac:dyDescent="0.25">
      <c r="A367" s="131" t="s">
        <v>33</v>
      </c>
      <c r="B367" s="197">
        <v>2211</v>
      </c>
      <c r="C367" s="181">
        <v>3194</v>
      </c>
      <c r="D367" s="182">
        <v>821</v>
      </c>
      <c r="E367" s="183">
        <v>1614</v>
      </c>
      <c r="F367" s="180">
        <v>988</v>
      </c>
      <c r="G367" s="184">
        <v>2158</v>
      </c>
      <c r="H367" s="182">
        <v>2139</v>
      </c>
      <c r="I367" s="183">
        <v>4292</v>
      </c>
      <c r="J367" s="180">
        <v>481</v>
      </c>
      <c r="K367" s="181">
        <v>166</v>
      </c>
      <c r="L367" s="182">
        <v>1952</v>
      </c>
      <c r="M367" s="180">
        <v>1260</v>
      </c>
      <c r="N367" s="185">
        <v>2920</v>
      </c>
      <c r="O367" s="198">
        <v>2609</v>
      </c>
      <c r="P367" s="180">
        <v>1219</v>
      </c>
      <c r="Q367" s="181">
        <v>2013</v>
      </c>
      <c r="R367" s="182">
        <v>1622</v>
      </c>
      <c r="S367" s="183">
        <v>2418</v>
      </c>
      <c r="T367" s="180">
        <v>636</v>
      </c>
      <c r="U367" s="184">
        <v>412</v>
      </c>
      <c r="V367" s="182">
        <v>2954</v>
      </c>
      <c r="W367" s="199">
        <v>2134</v>
      </c>
      <c r="X367" s="180">
        <v>1221</v>
      </c>
      <c r="Y367" s="184">
        <v>782</v>
      </c>
      <c r="Z367" s="182">
        <v>2453</v>
      </c>
      <c r="AA367" s="180">
        <v>3801</v>
      </c>
      <c r="AB367" s="162">
        <v>21617</v>
      </c>
      <c r="AC367" s="165">
        <f t="shared" si="5724"/>
        <v>26853</v>
      </c>
      <c r="BI367" s="131" t="s">
        <v>33</v>
      </c>
      <c r="BJ367" s="123">
        <f>B367/B374</f>
        <v>5.2212723751948235E-2</v>
      </c>
      <c r="BK367" s="124">
        <f t="shared" ref="BK367" si="6162">C367/C374</f>
        <v>8.3025734338445539E-2</v>
      </c>
      <c r="BL367" s="125">
        <f t="shared" ref="BL367" si="6163">D367/D374</f>
        <v>3.6498621854716813E-2</v>
      </c>
      <c r="BM367" s="126">
        <f t="shared" ref="BM367" si="6164">E367/E374</f>
        <v>7.9051770583337413E-2</v>
      </c>
      <c r="BN367" s="123">
        <f t="shared" ref="BN367" si="6165">F367/F374</f>
        <v>3.435685224467086E-2</v>
      </c>
      <c r="BO367" s="124">
        <f t="shared" ref="BO367" si="6166">G367/G374</f>
        <v>8.3692069032383173E-2</v>
      </c>
      <c r="BP367" s="125">
        <f t="shared" ref="BP367" si="6167">H367/H374</f>
        <v>4.628567719040097E-2</v>
      </c>
      <c r="BQ367" s="126">
        <f t="shared" ref="BQ367" si="6168">I367/I374</f>
        <v>8.4543108712352516E-2</v>
      </c>
      <c r="BR367" s="123">
        <f t="shared" ref="BR367" si="6169">J367/J374</f>
        <v>5.5281002183657051E-2</v>
      </c>
      <c r="BS367" s="124">
        <f t="shared" ref="BS367" si="6170">K367/K374</f>
        <v>1.8330388692579504E-2</v>
      </c>
      <c r="BT367" s="125">
        <f t="shared" ref="BT367" si="6171">L367/L374</f>
        <v>6.8263682461968872E-2</v>
      </c>
      <c r="BU367" s="123">
        <f t="shared" ref="BU367" si="6172">M367/M374</f>
        <v>3.9655063888714044E-2</v>
      </c>
      <c r="BV367" s="127">
        <f t="shared" ref="BV367" si="6173">N367/N374</f>
        <v>6.3223990473097333E-2</v>
      </c>
      <c r="BW367" s="128">
        <f t="shared" ref="BW367" si="6174">O367/O374</f>
        <v>5.4396096991430894E-2</v>
      </c>
      <c r="BX367" s="123">
        <f t="shared" ref="BX367" si="6175">P367/P374</f>
        <v>4.1645314475077723E-2</v>
      </c>
      <c r="BY367" s="124">
        <f t="shared" ref="BY367" si="6176">Q367/Q374</f>
        <v>6.8278949867715891E-2</v>
      </c>
      <c r="BZ367" s="125">
        <f t="shared" ref="BZ367" si="6177">R367/R374</f>
        <v>4.6535647683259219E-2</v>
      </c>
      <c r="CA367" s="126">
        <f t="shared" ref="CA367" si="6178">S367/S374</f>
        <v>6.7348132468038877E-2</v>
      </c>
      <c r="CB367" s="123">
        <f t="shared" ref="CB367" si="6179">T367/T374</f>
        <v>5.7137723474979786E-2</v>
      </c>
      <c r="CC367" s="124">
        <f t="shared" ref="CC367" si="6180">U367/U374</f>
        <v>3.5162584279252368E-2</v>
      </c>
      <c r="CD367" s="125">
        <f t="shared" ref="CD367" si="6181">V367/V374</f>
        <v>8.6291005754681155E-2</v>
      </c>
      <c r="CE367" s="126">
        <f t="shared" ref="CE367" si="6182">W367/W374</f>
        <v>5.2686154453881098E-2</v>
      </c>
      <c r="CF367" s="123">
        <f t="shared" ref="CF367" si="6183">X367/X374</f>
        <v>4.3347060494177789E-2</v>
      </c>
      <c r="CG367" s="124">
        <f t="shared" ref="CG367" si="6184">Y367/Y374</f>
        <v>4.4991657557102584E-2</v>
      </c>
      <c r="CH367" s="125">
        <f t="shared" ref="CH367" si="6185">Z367/Z374</f>
        <v>4.2205781142463865E-2</v>
      </c>
      <c r="CI367" s="123">
        <f t="shared" ref="CI367" si="6186">AA367/AA374</f>
        <v>6.4507917112163332E-2</v>
      </c>
      <c r="CJ367" s="129">
        <f t="shared" ref="CJ367" si="6187">AB367/AB374</f>
        <v>5.1583390801992035E-2</v>
      </c>
      <c r="CK367" s="130">
        <f t="shared" ref="CK367" si="6188">AC367/AC374</f>
        <v>6.4219810494999308E-2</v>
      </c>
    </row>
    <row r="368" spans="1:89" x14ac:dyDescent="0.25">
      <c r="A368" s="139" t="s">
        <v>34</v>
      </c>
      <c r="B368" s="194">
        <v>845</v>
      </c>
      <c r="C368" s="188">
        <v>1937</v>
      </c>
      <c r="D368" s="189">
        <v>357</v>
      </c>
      <c r="E368" s="190">
        <v>1061</v>
      </c>
      <c r="F368" s="187">
        <v>404</v>
      </c>
      <c r="G368" s="191">
        <v>1571</v>
      </c>
      <c r="H368" s="189">
        <v>1098</v>
      </c>
      <c r="I368" s="190">
        <v>2703</v>
      </c>
      <c r="J368" s="187">
        <v>376</v>
      </c>
      <c r="K368" s="188">
        <v>113</v>
      </c>
      <c r="L368" s="189">
        <v>1279</v>
      </c>
      <c r="M368" s="187">
        <v>782</v>
      </c>
      <c r="N368" s="192">
        <v>2019</v>
      </c>
      <c r="O368" s="195">
        <v>1931</v>
      </c>
      <c r="P368" s="187">
        <v>839</v>
      </c>
      <c r="Q368" s="188">
        <v>1274</v>
      </c>
      <c r="R368" s="189">
        <v>1125</v>
      </c>
      <c r="S368" s="190">
        <v>1789</v>
      </c>
      <c r="T368" s="187">
        <v>320</v>
      </c>
      <c r="U368" s="191">
        <v>329</v>
      </c>
      <c r="V368" s="189">
        <v>2577</v>
      </c>
      <c r="W368" s="196">
        <v>1374</v>
      </c>
      <c r="X368" s="187">
        <v>746</v>
      </c>
      <c r="Y368" s="191">
        <v>509</v>
      </c>
      <c r="Z368" s="189">
        <v>1945</v>
      </c>
      <c r="AA368" s="187">
        <v>2885</v>
      </c>
      <c r="AB368" s="162">
        <v>13930</v>
      </c>
      <c r="AC368" s="165">
        <f t="shared" si="5724"/>
        <v>18258</v>
      </c>
      <c r="BI368" s="139" t="s">
        <v>34</v>
      </c>
      <c r="BJ368" s="123">
        <f>B368/B374</f>
        <v>1.9954659235819204E-2</v>
      </c>
      <c r="BK368" s="124">
        <f t="shared" ref="BK368" si="6189">C368/C374</f>
        <v>5.0350922796984665E-2</v>
      </c>
      <c r="BL368" s="125">
        <f t="shared" ref="BL368" si="6190">D368/D374</f>
        <v>1.5870898906375032E-2</v>
      </c>
      <c r="BM368" s="126">
        <f t="shared" ref="BM368" si="6191">E368/E374</f>
        <v>5.196649850614684E-2</v>
      </c>
      <c r="BN368" s="123">
        <f t="shared" ref="BN368" si="6192">F368/F374</f>
        <v>1.4048753347011162E-2</v>
      </c>
      <c r="BO368" s="124">
        <f t="shared" ref="BO368" si="6193">G368/G374</f>
        <v>6.0926895481869303E-2</v>
      </c>
      <c r="BP368" s="125">
        <f t="shared" ref="BP368" si="6194">H368/H374</f>
        <v>2.3759548179083809E-2</v>
      </c>
      <c r="BQ368" s="126">
        <f t="shared" ref="BQ368" si="6195">I368/I374</f>
        <v>5.3243248566982489E-2</v>
      </c>
      <c r="BR368" s="123">
        <f t="shared" ref="BR368" si="6196">J368/J374</f>
        <v>4.3213423744397197E-2</v>
      </c>
      <c r="BS368" s="124">
        <f t="shared" ref="BS368" si="6197">K368/K374</f>
        <v>1.247791519434629E-2</v>
      </c>
      <c r="BT368" s="125">
        <f t="shared" ref="BT368" si="6198">L368/L374</f>
        <v>4.4728099318062597E-2</v>
      </c>
      <c r="BU368" s="123">
        <f t="shared" ref="BU368" si="6199">M368/M374</f>
        <v>2.4611317429344748E-2</v>
      </c>
      <c r="BV368" s="127">
        <f t="shared" ref="BV368" si="6200">N368/N374</f>
        <v>4.3715492042871062E-2</v>
      </c>
      <c r="BW368" s="128">
        <f t="shared" ref="BW368" si="6201">O368/O374</f>
        <v>4.0260200571273691E-2</v>
      </c>
      <c r="BX368" s="123">
        <f t="shared" ref="BX368" si="6202">P368/P374</f>
        <v>2.8663181988999351E-2</v>
      </c>
      <c r="BY368" s="124">
        <f t="shared" ref="BY368" si="6203">Q368/Q374</f>
        <v>4.3212807814937929E-2</v>
      </c>
      <c r="BZ368" s="125">
        <f t="shared" ref="BZ368" si="6204">R368/R374</f>
        <v>3.2276574379572515E-2</v>
      </c>
      <c r="CA368" s="126">
        <f t="shared" ref="CA368" si="6205">S368/S374</f>
        <v>4.9828705122134644E-2</v>
      </c>
      <c r="CB368" s="123">
        <f t="shared" ref="CB368" si="6206">T368/T374</f>
        <v>2.8748540113197378E-2</v>
      </c>
      <c r="CC368" s="124">
        <f t="shared" ref="CC368" si="6207">U368/U374</f>
        <v>2.8078859776393274E-2</v>
      </c>
      <c r="CD368" s="125">
        <f t="shared" ref="CD368" si="6208">V368/V374</f>
        <v>7.5278240294452722E-2</v>
      </c>
      <c r="CE368" s="126">
        <f t="shared" ref="CE368" si="6209">W368/W374</f>
        <v>3.3922575548094018E-2</v>
      </c>
      <c r="CF368" s="123">
        <f t="shared" ref="CF368" si="6210">X368/X374</f>
        <v>2.6483953422323205E-2</v>
      </c>
      <c r="CG368" s="124">
        <f t="shared" ref="CG368" si="6211">Y368/Y374</f>
        <v>2.9284851274380071E-2</v>
      </c>
      <c r="CH368" s="125">
        <f t="shared" ref="CH368" si="6212">Z368/Z374</f>
        <v>3.3465244322092226E-2</v>
      </c>
      <c r="CI368" s="123">
        <f t="shared" ref="CI368" si="6213">AA368/AA374</f>
        <v>4.896220491149466E-2</v>
      </c>
      <c r="CJ368" s="129">
        <f t="shared" ref="CJ368" si="6214">AB368/AB374</f>
        <v>3.324034944126146E-2</v>
      </c>
      <c r="CK368" s="130">
        <f t="shared" ref="CK368" si="6215">AC368/AC374</f>
        <v>4.3664592411190459E-2</v>
      </c>
    </row>
    <row r="369" spans="1:89" x14ac:dyDescent="0.25">
      <c r="A369" s="131" t="s">
        <v>35</v>
      </c>
      <c r="B369" s="197">
        <v>0</v>
      </c>
      <c r="C369" s="181">
        <v>979</v>
      </c>
      <c r="D369" s="182">
        <v>9</v>
      </c>
      <c r="E369" s="183">
        <v>591</v>
      </c>
      <c r="F369" s="180">
        <v>17</v>
      </c>
      <c r="G369" s="184">
        <v>726</v>
      </c>
      <c r="H369" s="182">
        <v>63</v>
      </c>
      <c r="I369" s="183">
        <v>901</v>
      </c>
      <c r="J369" s="180">
        <v>58</v>
      </c>
      <c r="K369" s="181">
        <v>54</v>
      </c>
      <c r="L369" s="182">
        <v>713</v>
      </c>
      <c r="M369" s="180">
        <v>139</v>
      </c>
      <c r="N369" s="185">
        <v>480</v>
      </c>
      <c r="O369" s="198">
        <v>309</v>
      </c>
      <c r="P369" s="180">
        <v>186</v>
      </c>
      <c r="Q369" s="181">
        <v>191</v>
      </c>
      <c r="R369" s="182">
        <v>157</v>
      </c>
      <c r="S369" s="183">
        <v>154</v>
      </c>
      <c r="T369" s="180">
        <v>68</v>
      </c>
      <c r="U369" s="184">
        <v>9</v>
      </c>
      <c r="V369" s="182">
        <v>166</v>
      </c>
      <c r="W369" s="199">
        <v>37</v>
      </c>
      <c r="X369" s="180">
        <v>63</v>
      </c>
      <c r="Y369" s="184">
        <v>14</v>
      </c>
      <c r="Z369" s="182">
        <v>95</v>
      </c>
      <c r="AA369" s="180">
        <v>112</v>
      </c>
      <c r="AB369" s="162">
        <v>2075</v>
      </c>
      <c r="AC369" s="165">
        <f t="shared" si="5724"/>
        <v>4216</v>
      </c>
      <c r="BI369" s="131" t="s">
        <v>35</v>
      </c>
      <c r="BJ369" s="123">
        <f>B369/B374</f>
        <v>0</v>
      </c>
      <c r="BK369" s="124">
        <f t="shared" ref="BK369" si="6216">C369/C374</f>
        <v>2.5448401351702624E-2</v>
      </c>
      <c r="BL369" s="125">
        <f t="shared" ref="BL369" si="6217">D369/D374</f>
        <v>4.0010669511869834E-4</v>
      </c>
      <c r="BM369" s="126">
        <f t="shared" ref="BM369" si="6218">E369/E374</f>
        <v>2.8946466180143997E-2</v>
      </c>
      <c r="BN369" s="123">
        <f t="shared" ref="BN369" si="6219">F369/F374</f>
        <v>5.9116041311680636E-4</v>
      </c>
      <c r="BO369" s="124">
        <f t="shared" ref="BO369" si="6220">G369/G374</f>
        <v>2.8155904595695173E-2</v>
      </c>
      <c r="BP369" s="125">
        <f t="shared" ref="BP369" si="6221">H369/H374</f>
        <v>1.3632527643736611E-3</v>
      </c>
      <c r="BQ369" s="126">
        <f t="shared" ref="BQ369" si="6222">I369/I374</f>
        <v>1.7747749522327497E-2</v>
      </c>
      <c r="BR369" s="123">
        <f t="shared" ref="BR369" si="6223">J369/J374</f>
        <v>6.665900471210206E-3</v>
      </c>
      <c r="BS369" s="124">
        <f t="shared" ref="BS369" si="6224">K369/K374</f>
        <v>5.9628975265017667E-3</v>
      </c>
      <c r="BT369" s="125">
        <f t="shared" ref="BT369" si="6225">L369/L374</f>
        <v>2.4934429095995803E-2</v>
      </c>
      <c r="BU369" s="123">
        <f t="shared" ref="BU369" si="6226">M369/M374</f>
        <v>4.3746459369295651E-3</v>
      </c>
      <c r="BV369" s="127">
        <f t="shared" ref="BV369" si="6227">N369/N374</f>
        <v>1.039298473530367E-2</v>
      </c>
      <c r="BW369" s="128">
        <f t="shared" ref="BW369" si="6228">O369/O374</f>
        <v>6.44246606759377E-3</v>
      </c>
      <c r="BX369" s="123">
        <f t="shared" ref="BX369" si="6229">P369/P374</f>
        <v>6.3544122168699398E-3</v>
      </c>
      <c r="BY369" s="124">
        <f t="shared" ref="BY369" si="6230">Q369/Q374</f>
        <v>6.4785292720982296E-3</v>
      </c>
      <c r="BZ369" s="125">
        <f t="shared" ref="BZ369" si="6231">R369/R374</f>
        <v>4.5043752689714533E-3</v>
      </c>
      <c r="CA369" s="126">
        <f t="shared" ref="CA369" si="6232">S369/S374</f>
        <v>4.2893351530512774E-3</v>
      </c>
      <c r="CB369" s="123">
        <f t="shared" ref="CB369" si="6233">T369/T374</f>
        <v>6.1090647740544429E-3</v>
      </c>
      <c r="CC369" s="124">
        <f t="shared" ref="CC369" si="6234">U369/U374</f>
        <v>7.6811470512929932E-4</v>
      </c>
      <c r="CD369" s="125">
        <f t="shared" ref="CD369" si="6235">V369/V374</f>
        <v>4.8491221920369237E-3</v>
      </c>
      <c r="CE369" s="126">
        <f t="shared" ref="CE369" si="6236">W369/W374</f>
        <v>9.1349002567647644E-4</v>
      </c>
      <c r="CF369" s="123">
        <f t="shared" ref="CF369" si="6237">X369/X374</f>
        <v>2.2365805168986083E-3</v>
      </c>
      <c r="CG369" s="124">
        <f t="shared" ref="CG369" si="6238">Y369/Y374</f>
        <v>8.0547724526782122E-4</v>
      </c>
      <c r="CH369" s="125">
        <f t="shared" ref="CH369" si="6239">Z369/Z374</f>
        <v>1.6345492085340675E-3</v>
      </c>
      <c r="CI369" s="123">
        <f t="shared" ref="CI369" si="6240">AA369/AA374</f>
        <v>1.900785771260798E-3</v>
      </c>
      <c r="CJ369" s="129">
        <f t="shared" ref="CJ369" si="6241">AB369/AB374</f>
        <v>4.9514519088741946E-3</v>
      </c>
      <c r="CK369" s="130">
        <f t="shared" ref="CK369" si="6242">AC369/AC374</f>
        <v>1.008269917874789E-2</v>
      </c>
    </row>
    <row r="370" spans="1:89" x14ac:dyDescent="0.25">
      <c r="A370" s="139" t="s">
        <v>36</v>
      </c>
      <c r="B370" s="194">
        <v>0</v>
      </c>
      <c r="C370" s="188">
        <v>0</v>
      </c>
      <c r="D370" s="189">
        <v>0</v>
      </c>
      <c r="E370" s="190">
        <v>0</v>
      </c>
      <c r="F370" s="187">
        <v>0</v>
      </c>
      <c r="G370" s="191">
        <v>0</v>
      </c>
      <c r="H370" s="189">
        <v>0</v>
      </c>
      <c r="I370" s="190">
        <v>0</v>
      </c>
      <c r="J370" s="187">
        <v>0</v>
      </c>
      <c r="K370" s="191">
        <v>0</v>
      </c>
      <c r="L370" s="189">
        <v>0</v>
      </c>
      <c r="M370" s="187">
        <v>0</v>
      </c>
      <c r="N370" s="192">
        <v>0</v>
      </c>
      <c r="O370" s="195">
        <v>0</v>
      </c>
      <c r="P370" s="187">
        <v>0</v>
      </c>
      <c r="Q370" s="191">
        <v>0</v>
      </c>
      <c r="R370" s="189">
        <v>0</v>
      </c>
      <c r="S370" s="190">
        <v>0</v>
      </c>
      <c r="T370" s="187">
        <v>0</v>
      </c>
      <c r="U370" s="191">
        <v>0</v>
      </c>
      <c r="V370" s="189">
        <v>0</v>
      </c>
      <c r="W370" s="190">
        <v>0</v>
      </c>
      <c r="X370" s="187">
        <v>0</v>
      </c>
      <c r="Y370" s="191">
        <v>0</v>
      </c>
      <c r="Z370" s="189">
        <v>0</v>
      </c>
      <c r="AA370" s="187">
        <v>1</v>
      </c>
      <c r="AB370" s="162"/>
      <c r="AC370" s="165">
        <f t="shared" si="5724"/>
        <v>1</v>
      </c>
      <c r="BI370" s="139" t="s">
        <v>36</v>
      </c>
      <c r="BJ370" s="123">
        <f>B370/B374</f>
        <v>0</v>
      </c>
      <c r="BK370" s="124">
        <f t="shared" ref="BK370" si="6243">C370/C374</f>
        <v>0</v>
      </c>
      <c r="BL370" s="125">
        <f t="shared" ref="BL370" si="6244">D370/D374</f>
        <v>0</v>
      </c>
      <c r="BM370" s="126">
        <f t="shared" ref="BM370" si="6245">E370/E374</f>
        <v>0</v>
      </c>
      <c r="BN370" s="123">
        <f t="shared" ref="BN370" si="6246">F370/F374</f>
        <v>0</v>
      </c>
      <c r="BO370" s="124">
        <f t="shared" ref="BO370" si="6247">G370/G374</f>
        <v>0</v>
      </c>
      <c r="BP370" s="125">
        <f t="shared" ref="BP370" si="6248">H370/H374</f>
        <v>0</v>
      </c>
      <c r="BQ370" s="126">
        <f t="shared" ref="BQ370" si="6249">I370/I374</f>
        <v>0</v>
      </c>
      <c r="BR370" s="123">
        <f t="shared" ref="BR370" si="6250">J370/J374</f>
        <v>0</v>
      </c>
      <c r="BS370" s="124">
        <f t="shared" ref="BS370" si="6251">K370/K374</f>
        <v>0</v>
      </c>
      <c r="BT370" s="125">
        <f t="shared" ref="BT370" si="6252">L370/L374</f>
        <v>0</v>
      </c>
      <c r="BU370" s="123">
        <f t="shared" ref="BU370" si="6253">M370/M374</f>
        <v>0</v>
      </c>
      <c r="BV370" s="127">
        <f t="shared" ref="BV370" si="6254">N370/N374</f>
        <v>0</v>
      </c>
      <c r="BW370" s="128">
        <f t="shared" ref="BW370" si="6255">O370/O374</f>
        <v>0</v>
      </c>
      <c r="BX370" s="123">
        <f t="shared" ref="BX370" si="6256">P370/P374</f>
        <v>0</v>
      </c>
      <c r="BY370" s="124">
        <f t="shared" ref="BY370" si="6257">Q370/Q374</f>
        <v>0</v>
      </c>
      <c r="BZ370" s="125">
        <f t="shared" ref="BZ370" si="6258">R370/R374</f>
        <v>0</v>
      </c>
      <c r="CA370" s="126">
        <f t="shared" ref="CA370" si="6259">S370/S374</f>
        <v>0</v>
      </c>
      <c r="CB370" s="123">
        <f t="shared" ref="CB370" si="6260">T370/T374</f>
        <v>0</v>
      </c>
      <c r="CC370" s="124">
        <f t="shared" ref="CC370" si="6261">U370/U374</f>
        <v>0</v>
      </c>
      <c r="CD370" s="125">
        <f t="shared" ref="CD370" si="6262">V370/V374</f>
        <v>0</v>
      </c>
      <c r="CE370" s="126">
        <f t="shared" ref="CE370" si="6263">W370/W374</f>
        <v>0</v>
      </c>
      <c r="CF370" s="123">
        <f t="shared" ref="CF370" si="6264">X370/X374</f>
        <v>0</v>
      </c>
      <c r="CG370" s="124">
        <f t="shared" ref="CG370" si="6265">Y370/Y374</f>
        <v>0</v>
      </c>
      <c r="CH370" s="125">
        <f t="shared" ref="CH370" si="6266">Z370/Z374</f>
        <v>0</v>
      </c>
      <c r="CI370" s="123">
        <f t="shared" ref="CI370" si="6267">AA370/AA374</f>
        <v>1.6971301529114269E-5</v>
      </c>
      <c r="CJ370" s="129">
        <f t="shared" ref="CJ370" si="6268">AB370/AB374</f>
        <v>0</v>
      </c>
      <c r="CK370" s="130">
        <f t="shared" ref="CK370" si="6269">AC370/AC374</f>
        <v>2.3915320632703723E-6</v>
      </c>
    </row>
    <row r="371" spans="1:89" x14ac:dyDescent="0.25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>
        <v>0</v>
      </c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>
        <v>0</v>
      </c>
      <c r="S371" s="134">
        <v>0</v>
      </c>
      <c r="T371" s="132">
        <v>0</v>
      </c>
      <c r="U371" s="135">
        <v>0</v>
      </c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62">
        <v>0</v>
      </c>
      <c r="AC371" s="165">
        <f t="shared" si="5724"/>
        <v>0</v>
      </c>
      <c r="BI371" s="131" t="s">
        <v>37</v>
      </c>
      <c r="BJ371" s="123">
        <f>B371/B374</f>
        <v>0</v>
      </c>
      <c r="BK371" s="124">
        <f t="shared" ref="BK371" si="6270">C371/C374</f>
        <v>0</v>
      </c>
      <c r="BL371" s="125">
        <f t="shared" ref="BL371" si="6271">D371/D374</f>
        <v>0</v>
      </c>
      <c r="BM371" s="126">
        <f t="shared" ref="BM371" si="6272">E371/E374</f>
        <v>0</v>
      </c>
      <c r="BN371" s="123">
        <f t="shared" ref="BN371" si="6273">F371/F374</f>
        <v>0</v>
      </c>
      <c r="BO371" s="124">
        <f t="shared" ref="BO371" si="6274">G371/G374</f>
        <v>0</v>
      </c>
      <c r="BP371" s="125">
        <f t="shared" ref="BP371" si="6275">H371/H374</f>
        <v>0</v>
      </c>
      <c r="BQ371" s="126">
        <f t="shared" ref="BQ371" si="6276">I371/I374</f>
        <v>0</v>
      </c>
      <c r="BR371" s="123">
        <f t="shared" ref="BR371" si="6277">J371/J374</f>
        <v>0</v>
      </c>
      <c r="BS371" s="124">
        <f t="shared" ref="BS371" si="6278">K371/K374</f>
        <v>0</v>
      </c>
      <c r="BT371" s="125">
        <f t="shared" ref="BT371" si="6279">L371/L374</f>
        <v>0</v>
      </c>
      <c r="BU371" s="123">
        <f t="shared" ref="BU371" si="6280">M371/M374</f>
        <v>0</v>
      </c>
      <c r="BV371" s="127">
        <f t="shared" ref="BV371" si="6281">N371/N374</f>
        <v>0</v>
      </c>
      <c r="BW371" s="128">
        <f t="shared" ref="BW371" si="6282">O371/O374</f>
        <v>0</v>
      </c>
      <c r="BX371" s="123">
        <f t="shared" ref="BX371" si="6283">P371/P374</f>
        <v>0</v>
      </c>
      <c r="BY371" s="124">
        <f t="shared" ref="BY371" si="6284">Q371/Q374</f>
        <v>0</v>
      </c>
      <c r="BZ371" s="125">
        <f t="shared" ref="BZ371" si="6285">R371/R374</f>
        <v>0</v>
      </c>
      <c r="CA371" s="126">
        <f t="shared" ref="CA371" si="6286">S371/S374</f>
        <v>0</v>
      </c>
      <c r="CB371" s="123">
        <f t="shared" ref="CB371" si="6287">T371/T374</f>
        <v>0</v>
      </c>
      <c r="CC371" s="124">
        <f t="shared" ref="CC371" si="6288">U371/U374</f>
        <v>0</v>
      </c>
      <c r="CD371" s="125">
        <f t="shared" ref="CD371" si="6289">V371/V374</f>
        <v>0</v>
      </c>
      <c r="CE371" s="126">
        <f t="shared" ref="CE371" si="6290">W371/W374</f>
        <v>0</v>
      </c>
      <c r="CF371" s="123">
        <f t="shared" ref="CF371" si="6291">X371/X374</f>
        <v>0</v>
      </c>
      <c r="CG371" s="124">
        <f t="shared" ref="CG371" si="6292">Y371/Y374</f>
        <v>0</v>
      </c>
      <c r="CH371" s="125">
        <f t="shared" ref="CH371" si="6293">Z371/Z374</f>
        <v>0</v>
      </c>
      <c r="CI371" s="123">
        <f t="shared" ref="CI371" si="6294">AA371/AA374</f>
        <v>0</v>
      </c>
      <c r="CJ371" s="129">
        <f t="shared" ref="CJ371" si="6295">AB371/AB374</f>
        <v>0</v>
      </c>
      <c r="CK371" s="130">
        <f t="shared" ref="CK371" si="6296">AC371/AC374</f>
        <v>0</v>
      </c>
    </row>
    <row r="372" spans="1:89" x14ac:dyDescent="0.25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2">
        <f t="shared" si="5693"/>
        <v>0</v>
      </c>
      <c r="AC372" s="165">
        <f t="shared" si="5724"/>
        <v>0</v>
      </c>
      <c r="BI372" s="139" t="s">
        <v>38</v>
      </c>
      <c r="BJ372" s="123">
        <f>B372/B374</f>
        <v>0</v>
      </c>
      <c r="BK372" s="124">
        <f t="shared" ref="BK372" si="6297">C372/C374</f>
        <v>0</v>
      </c>
      <c r="BL372" s="125">
        <f t="shared" ref="BL372" si="6298">D372/D374</f>
        <v>0</v>
      </c>
      <c r="BM372" s="126">
        <f t="shared" ref="BM372" si="6299">E372/E374</f>
        <v>0</v>
      </c>
      <c r="BN372" s="123">
        <f t="shared" ref="BN372" si="6300">F372/F374</f>
        <v>0</v>
      </c>
      <c r="BO372" s="124">
        <f t="shared" ref="BO372" si="6301">G372/G374</f>
        <v>0</v>
      </c>
      <c r="BP372" s="125">
        <f t="shared" ref="BP372" si="6302">H372/H374</f>
        <v>0</v>
      </c>
      <c r="BQ372" s="126">
        <f t="shared" ref="BQ372" si="6303">I372/I374</f>
        <v>0</v>
      </c>
      <c r="BR372" s="123">
        <f t="shared" ref="BR372" si="6304">J372/J374</f>
        <v>0</v>
      </c>
      <c r="BS372" s="124">
        <f t="shared" ref="BS372" si="6305">K372/K374</f>
        <v>0</v>
      </c>
      <c r="BT372" s="125">
        <f t="shared" ref="BT372" si="6306">L372/L374</f>
        <v>0</v>
      </c>
      <c r="BU372" s="123">
        <f t="shared" ref="BU372" si="6307">M372/M374</f>
        <v>0</v>
      </c>
      <c r="BV372" s="127">
        <f t="shared" ref="BV372" si="6308">N372/N374</f>
        <v>0</v>
      </c>
      <c r="BW372" s="128">
        <f t="shared" ref="BW372" si="6309">O372/O374</f>
        <v>0</v>
      </c>
      <c r="BX372" s="123">
        <f t="shared" ref="BX372" si="6310">P372/P374</f>
        <v>0</v>
      </c>
      <c r="BY372" s="124">
        <f t="shared" ref="BY372" si="6311">Q372/Q374</f>
        <v>0</v>
      </c>
      <c r="BZ372" s="125">
        <f t="shared" ref="BZ372" si="6312">R372/R374</f>
        <v>0</v>
      </c>
      <c r="CA372" s="126">
        <f t="shared" ref="CA372" si="6313">S372/S374</f>
        <v>0</v>
      </c>
      <c r="CB372" s="123">
        <f t="shared" ref="CB372" si="6314">T372/T374</f>
        <v>0</v>
      </c>
      <c r="CC372" s="124">
        <f t="shared" ref="CC372" si="6315">U372/U374</f>
        <v>0</v>
      </c>
      <c r="CD372" s="125">
        <f t="shared" ref="CD372" si="6316">V372/V374</f>
        <v>0</v>
      </c>
      <c r="CE372" s="126">
        <f t="shared" ref="CE372" si="6317">W372/W374</f>
        <v>0</v>
      </c>
      <c r="CF372" s="123">
        <f t="shared" ref="CF372" si="6318">X372/X374</f>
        <v>0</v>
      </c>
      <c r="CG372" s="124">
        <f t="shared" ref="CG372" si="6319">Y372/Y374</f>
        <v>0</v>
      </c>
      <c r="CH372" s="125">
        <f t="shared" ref="CH372" si="6320">Z372/Z374</f>
        <v>0</v>
      </c>
      <c r="CI372" s="123">
        <f t="shared" ref="CI372" si="6321">AA372/AA374</f>
        <v>0</v>
      </c>
      <c r="CJ372" s="129">
        <f t="shared" ref="CJ372" si="6322">AB372/AB374</f>
        <v>0</v>
      </c>
      <c r="CK372" s="130">
        <f t="shared" ref="CK372" si="6323">AC372/AC374</f>
        <v>0</v>
      </c>
    </row>
    <row r="373" spans="1:89" ht="13.8" thickBot="1" x14ac:dyDescent="0.3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2">
        <f t="shared" si="5693"/>
        <v>0</v>
      </c>
      <c r="AC373" s="165">
        <f t="shared" si="5724"/>
        <v>0</v>
      </c>
      <c r="BI373" s="131" t="s">
        <v>39</v>
      </c>
      <c r="BJ373" s="123">
        <f>B373/B374</f>
        <v>0</v>
      </c>
      <c r="BK373" s="124">
        <f t="shared" ref="BK373" si="6324">C373/C374</f>
        <v>0</v>
      </c>
      <c r="BL373" s="125">
        <f t="shared" ref="BL373" si="6325">D373/D374</f>
        <v>0</v>
      </c>
      <c r="BM373" s="126">
        <f t="shared" ref="BM373" si="6326">E373/E374</f>
        <v>0</v>
      </c>
      <c r="BN373" s="123">
        <f t="shared" ref="BN373" si="6327">F373/F374</f>
        <v>0</v>
      </c>
      <c r="BO373" s="124">
        <f t="shared" ref="BO373" si="6328">G373/G374</f>
        <v>0</v>
      </c>
      <c r="BP373" s="125">
        <f t="shared" ref="BP373" si="6329">H373/H374</f>
        <v>0</v>
      </c>
      <c r="BQ373" s="126">
        <f t="shared" ref="BQ373" si="6330">I373/I374</f>
        <v>0</v>
      </c>
      <c r="BR373" s="123">
        <f t="shared" ref="BR373" si="6331">J373/J374</f>
        <v>0</v>
      </c>
      <c r="BS373" s="124">
        <f t="shared" ref="BS373" si="6332">K373/K374</f>
        <v>0</v>
      </c>
      <c r="BT373" s="125">
        <f t="shared" ref="BT373" si="6333">L373/L374</f>
        <v>0</v>
      </c>
      <c r="BU373" s="123">
        <f t="shared" ref="BU373" si="6334">M373/M374</f>
        <v>0</v>
      </c>
      <c r="BV373" s="127">
        <f t="shared" ref="BV373" si="6335">N373/N374</f>
        <v>0</v>
      </c>
      <c r="BW373" s="128">
        <f t="shared" ref="BW373" si="6336">O373/O374</f>
        <v>0</v>
      </c>
      <c r="BX373" s="123">
        <f t="shared" ref="BX373" si="6337">P373/P374</f>
        <v>0</v>
      </c>
      <c r="BY373" s="124">
        <f t="shared" ref="BY373" si="6338">Q373/Q374</f>
        <v>0</v>
      </c>
      <c r="BZ373" s="125">
        <f t="shared" ref="BZ373" si="6339">R373/R374</f>
        <v>0</v>
      </c>
      <c r="CA373" s="126">
        <f t="shared" ref="CA373" si="6340">S373/S374</f>
        <v>0</v>
      </c>
      <c r="CB373" s="123">
        <f t="shared" ref="CB373" si="6341">T373/T374</f>
        <v>0</v>
      </c>
      <c r="CC373" s="124">
        <f t="shared" ref="CC373" si="6342">U373/U374</f>
        <v>0</v>
      </c>
      <c r="CD373" s="125">
        <f t="shared" ref="CD373" si="6343">V373/V374</f>
        <v>0</v>
      </c>
      <c r="CE373" s="126">
        <f t="shared" ref="CE373" si="6344">W373/W374</f>
        <v>0</v>
      </c>
      <c r="CF373" s="123">
        <f t="shared" ref="CF373" si="6345">X373/X374</f>
        <v>0</v>
      </c>
      <c r="CG373" s="124">
        <f t="shared" ref="CG373" si="6346">Y373/Y374</f>
        <v>0</v>
      </c>
      <c r="CH373" s="125">
        <f t="shared" ref="CH373" si="6347">Z373/Z374</f>
        <v>0</v>
      </c>
      <c r="CI373" s="123">
        <f t="shared" ref="CI373" si="6348">AA373/AA374</f>
        <v>0</v>
      </c>
      <c r="CJ373" s="129">
        <f t="shared" ref="CJ373" si="6349">AB373/AB374</f>
        <v>0</v>
      </c>
      <c r="CK373" s="130">
        <f t="shared" ref="CK373" si="6350">AC373/AC374</f>
        <v>0</v>
      </c>
    </row>
    <row r="374" spans="1:89" ht="14.4" thickTop="1" thickBot="1" x14ac:dyDescent="0.3">
      <c r="A374" s="251" t="s">
        <v>13</v>
      </c>
      <c r="B374" s="14">
        <f t="shared" ref="B374" si="6351">SUM(B351:B373)</f>
        <v>42346</v>
      </c>
      <c r="C374" s="1">
        <f t="shared" ref="C374" si="6352">SUM(C351:C373)</f>
        <v>38470</v>
      </c>
      <c r="D374" s="14">
        <f t="shared" ref="D374" si="6353">SUM(D351:D373)</f>
        <v>22494</v>
      </c>
      <c r="E374" s="1">
        <f t="shared" ref="E374" si="6354">SUM(E351:E373)</f>
        <v>20417</v>
      </c>
      <c r="F374" s="14">
        <f t="shared" ref="F374" si="6355">SUM(F351:F373)</f>
        <v>28757</v>
      </c>
      <c r="G374" s="1">
        <f t="shared" ref="G374" si="6356">SUM(G351:G373)</f>
        <v>25785</v>
      </c>
      <c r="H374" s="14">
        <f t="shared" ref="H374" si="6357">SUM(H351:H373)</f>
        <v>46213</v>
      </c>
      <c r="I374" s="1">
        <f t="shared" ref="I374" si="6358">SUM(I351:I373)</f>
        <v>50767</v>
      </c>
      <c r="J374" s="14">
        <f t="shared" ref="J374" si="6359">SUM(J351:J373)</f>
        <v>8701</v>
      </c>
      <c r="K374" s="1">
        <f t="shared" ref="K374" si="6360">SUM(K351:K373)</f>
        <v>9056</v>
      </c>
      <c r="L374" s="14">
        <f t="shared" ref="L374" si="6361">SUM(L351:L373)</f>
        <v>28595</v>
      </c>
      <c r="M374" s="1">
        <f t="shared" ref="M374" si="6362">SUM(M351:M373)</f>
        <v>31774</v>
      </c>
      <c r="N374" s="14">
        <f t="shared" ref="N374" si="6363">SUM(N351:N373)</f>
        <v>46185</v>
      </c>
      <c r="O374" s="1">
        <f t="shared" ref="O374" si="6364">SUM(O351:O373)</f>
        <v>47963</v>
      </c>
      <c r="P374" s="14">
        <f t="shared" ref="P374" si="6365">SUM(P351:P373)</f>
        <v>29271</v>
      </c>
      <c r="Q374" s="1">
        <f t="shared" ref="Q374" si="6366">SUM(Q351:Q373)</f>
        <v>29482</v>
      </c>
      <c r="R374" s="14">
        <f t="shared" ref="R374" si="6367">SUM(R351:R373)</f>
        <v>34855</v>
      </c>
      <c r="S374" s="1">
        <f t="shared" ref="S374" si="6368">SUM(S351:S373)</f>
        <v>35903</v>
      </c>
      <c r="T374" s="14">
        <f t="shared" ref="T374" si="6369">SUM(T351:T373)</f>
        <v>11131</v>
      </c>
      <c r="U374" s="1">
        <f t="shared" ref="U374" si="6370">SUM(U351:U373)</f>
        <v>11717</v>
      </c>
      <c r="V374" s="14">
        <f t="shared" ref="V374" si="6371">SUM(V351:V373)</f>
        <v>34233</v>
      </c>
      <c r="W374" s="1">
        <f t="shared" ref="W374" si="6372">SUM(W351:W373)</f>
        <v>40504</v>
      </c>
      <c r="X374" s="14">
        <f t="shared" ref="X374" si="6373">SUM(X351:X373)</f>
        <v>28168</v>
      </c>
      <c r="Y374" s="1">
        <f t="shared" ref="Y374" si="6374">SUM(Y351:Y373)</f>
        <v>17381</v>
      </c>
      <c r="Z374" s="14">
        <f t="shared" ref="Z374" si="6375">SUM(Z351:Z373)</f>
        <v>58120</v>
      </c>
      <c r="AA374" s="1">
        <f t="shared" ref="AA374" si="6376">SUM(AA351:AA373)</f>
        <v>58923</v>
      </c>
      <c r="AB374" s="166">
        <f t="shared" ref="AB374:AC374" si="6377">SUM(AB350:AB373)</f>
        <v>419069</v>
      </c>
      <c r="AC374" s="167">
        <f t="shared" si="6377"/>
        <v>418142</v>
      </c>
      <c r="BI374" s="251" t="s">
        <v>13</v>
      </c>
      <c r="BJ374" s="147">
        <f>SUM(BJ350:BJ373)</f>
        <v>1.0000000000000002</v>
      </c>
      <c r="BK374" s="148">
        <f t="shared" ref="BK374:CK374" si="6378">SUM(BK350:BK373)</f>
        <v>1</v>
      </c>
      <c r="BL374" s="147">
        <f t="shared" si="6378"/>
        <v>1.0000000000000002</v>
      </c>
      <c r="BM374" s="148">
        <f t="shared" si="6378"/>
        <v>1.0000000000000002</v>
      </c>
      <c r="BN374" s="147">
        <f t="shared" si="6378"/>
        <v>1</v>
      </c>
      <c r="BO374" s="148">
        <f t="shared" si="6378"/>
        <v>1</v>
      </c>
      <c r="BP374" s="147">
        <f t="shared" si="6378"/>
        <v>1</v>
      </c>
      <c r="BQ374" s="148">
        <f t="shared" si="6378"/>
        <v>0.99999999999999989</v>
      </c>
      <c r="BR374" s="147">
        <f t="shared" si="6378"/>
        <v>1</v>
      </c>
      <c r="BS374" s="148">
        <f t="shared" si="6378"/>
        <v>1</v>
      </c>
      <c r="BT374" s="147">
        <f t="shared" si="6378"/>
        <v>1</v>
      </c>
      <c r="BU374" s="148">
        <f t="shared" si="6378"/>
        <v>1</v>
      </c>
      <c r="BV374" s="147">
        <f t="shared" si="6378"/>
        <v>1</v>
      </c>
      <c r="BW374" s="148">
        <f t="shared" si="6378"/>
        <v>1</v>
      </c>
      <c r="BX374" s="147">
        <f t="shared" si="6378"/>
        <v>1</v>
      </c>
      <c r="BY374" s="148">
        <f t="shared" si="6378"/>
        <v>1</v>
      </c>
      <c r="BZ374" s="147">
        <f t="shared" si="6378"/>
        <v>0.99999999999999989</v>
      </c>
      <c r="CA374" s="148">
        <f t="shared" si="6378"/>
        <v>1</v>
      </c>
      <c r="CB374" s="147">
        <f t="shared" si="6378"/>
        <v>1</v>
      </c>
      <c r="CC374" s="148">
        <f t="shared" si="6378"/>
        <v>1</v>
      </c>
      <c r="CD374" s="147">
        <f t="shared" si="6378"/>
        <v>1</v>
      </c>
      <c r="CE374" s="148">
        <f t="shared" si="6378"/>
        <v>1</v>
      </c>
      <c r="CF374" s="147">
        <f t="shared" si="6378"/>
        <v>1</v>
      </c>
      <c r="CG374" s="148">
        <f t="shared" si="6378"/>
        <v>1</v>
      </c>
      <c r="CH374" s="147">
        <f t="shared" si="6378"/>
        <v>0.99999999999999989</v>
      </c>
      <c r="CI374" s="148">
        <f t="shared" si="6378"/>
        <v>0.99999999999999989</v>
      </c>
      <c r="CJ374" s="147">
        <f t="shared" si="6378"/>
        <v>1</v>
      </c>
      <c r="CK374" s="148">
        <f t="shared" si="6378"/>
        <v>1</v>
      </c>
    </row>
    <row r="375" spans="1:89" ht="13.8" thickTop="1" x14ac:dyDescent="0.25">
      <c r="A375" s="178"/>
    </row>
    <row r="377" spans="1:89" x14ac:dyDescent="0.25">
      <c r="A377" s="294">
        <f>+A346+1</f>
        <v>45182</v>
      </c>
      <c r="B377" s="294"/>
      <c r="C377" s="294"/>
      <c r="D377" s="294"/>
      <c r="BI377" s="299">
        <f>+BI346+1</f>
        <v>45182</v>
      </c>
      <c r="BJ377" s="299"/>
      <c r="BK377" s="299"/>
      <c r="BL377" s="299"/>
    </row>
    <row r="378" spans="1:89" ht="13.8" thickBot="1" x14ac:dyDescent="0.3">
      <c r="AE378" t="s">
        <v>84</v>
      </c>
    </row>
    <row r="379" spans="1:89" ht="14.4" thickTop="1" thickBot="1" x14ac:dyDescent="0.3">
      <c r="A379" s="292" t="s">
        <v>0</v>
      </c>
      <c r="B379" s="290" t="s">
        <v>1</v>
      </c>
      <c r="C379" s="291"/>
      <c r="D379" s="290" t="s">
        <v>2</v>
      </c>
      <c r="E379" s="291"/>
      <c r="F379" s="290" t="s">
        <v>3</v>
      </c>
      <c r="G379" s="291"/>
      <c r="H379" s="290" t="s">
        <v>4</v>
      </c>
      <c r="I379" s="291"/>
      <c r="J379" s="290" t="s">
        <v>5</v>
      </c>
      <c r="K379" s="291"/>
      <c r="L379" s="290" t="s">
        <v>6</v>
      </c>
      <c r="M379" s="291"/>
      <c r="N379" s="290" t="s">
        <v>7</v>
      </c>
      <c r="O379" s="291"/>
      <c r="P379" s="290" t="s">
        <v>8</v>
      </c>
      <c r="Q379" s="291"/>
      <c r="R379" s="290" t="s">
        <v>9</v>
      </c>
      <c r="S379" s="291"/>
      <c r="T379" s="290" t="s">
        <v>10</v>
      </c>
      <c r="U379" s="291"/>
      <c r="V379" s="290" t="s">
        <v>11</v>
      </c>
      <c r="W379" s="291"/>
      <c r="X379" s="290" t="s">
        <v>12</v>
      </c>
      <c r="Y379" s="291"/>
      <c r="Z379" s="297" t="s">
        <v>40</v>
      </c>
      <c r="AA379" s="298"/>
      <c r="AB379" s="295" t="s">
        <v>41</v>
      </c>
      <c r="AC379" s="296"/>
      <c r="AE379" s="292" t="s">
        <v>0</v>
      </c>
      <c r="AF379" s="290" t="s">
        <v>1</v>
      </c>
      <c r="AG379" s="291"/>
      <c r="AH379" s="290" t="s">
        <v>2</v>
      </c>
      <c r="AI379" s="291"/>
      <c r="AJ379" s="290" t="s">
        <v>3</v>
      </c>
      <c r="AK379" s="291"/>
      <c r="AL379" s="290" t="s">
        <v>4</v>
      </c>
      <c r="AM379" s="291"/>
      <c r="AN379" s="290" t="s">
        <v>5</v>
      </c>
      <c r="AO379" s="291"/>
      <c r="AP379" s="290" t="s">
        <v>6</v>
      </c>
      <c r="AQ379" s="291"/>
      <c r="AR379" s="290" t="s">
        <v>7</v>
      </c>
      <c r="AS379" s="291"/>
      <c r="AT379" s="290" t="s">
        <v>8</v>
      </c>
      <c r="AU379" s="291"/>
      <c r="AV379" s="290" t="s">
        <v>9</v>
      </c>
      <c r="AW379" s="291"/>
      <c r="AX379" s="290" t="s">
        <v>10</v>
      </c>
      <c r="AY379" s="291"/>
      <c r="AZ379" s="290" t="s">
        <v>11</v>
      </c>
      <c r="BA379" s="291"/>
      <c r="BB379" s="290" t="s">
        <v>12</v>
      </c>
      <c r="BC379" s="291"/>
      <c r="BD379" s="297" t="s">
        <v>40</v>
      </c>
      <c r="BE379" s="298"/>
      <c r="BF379" s="295" t="s">
        <v>41</v>
      </c>
      <c r="BG379" s="296"/>
      <c r="BI379" s="292" t="s">
        <v>0</v>
      </c>
      <c r="BJ379" s="290" t="s">
        <v>1</v>
      </c>
      <c r="BK379" s="291"/>
      <c r="BL379" s="290" t="s">
        <v>2</v>
      </c>
      <c r="BM379" s="291"/>
      <c r="BN379" s="290" t="s">
        <v>3</v>
      </c>
      <c r="BO379" s="291"/>
      <c r="BP379" s="290" t="s">
        <v>4</v>
      </c>
      <c r="BQ379" s="291"/>
      <c r="BR379" s="290" t="s">
        <v>5</v>
      </c>
      <c r="BS379" s="291"/>
      <c r="BT379" s="290" t="s">
        <v>6</v>
      </c>
      <c r="BU379" s="291"/>
      <c r="BV379" s="290" t="s">
        <v>7</v>
      </c>
      <c r="BW379" s="291"/>
      <c r="BX379" s="290" t="s">
        <v>8</v>
      </c>
      <c r="BY379" s="291"/>
      <c r="BZ379" s="290" t="s">
        <v>9</v>
      </c>
      <c r="CA379" s="291"/>
      <c r="CB379" s="290" t="s">
        <v>10</v>
      </c>
      <c r="CC379" s="291"/>
      <c r="CD379" s="290" t="s">
        <v>11</v>
      </c>
      <c r="CE379" s="291"/>
      <c r="CF379" s="290" t="s">
        <v>12</v>
      </c>
      <c r="CG379" s="291"/>
      <c r="CH379" s="297" t="s">
        <v>40</v>
      </c>
      <c r="CI379" s="298"/>
      <c r="CJ379" s="290" t="s">
        <v>41</v>
      </c>
      <c r="CK379" s="291"/>
    </row>
    <row r="380" spans="1:89" ht="15" thickTop="1" thickBot="1" x14ac:dyDescent="0.35">
      <c r="A380" s="293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68" t="s">
        <v>14</v>
      </c>
      <c r="AC380" s="169" t="s">
        <v>15</v>
      </c>
      <c r="AE380" s="293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68" t="s">
        <v>14</v>
      </c>
      <c r="BG380" s="169" t="s">
        <v>15</v>
      </c>
      <c r="BI380" s="293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8" thickTop="1" x14ac:dyDescent="0.25">
      <c r="A381" s="119" t="s">
        <v>16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1"/>
      <c r="AA381" s="176"/>
      <c r="AB381" s="162">
        <f t="shared" ref="AB381:AB404" si="6379">B381+D381+F381+H381+J381+L381+N381+P381+R381+T381+V381+X381+Z381</f>
        <v>0</v>
      </c>
      <c r="AC381" s="163">
        <f>C381+E381+G381+I381+K381+M381+O381+Q381+S381+U381+W381+Y381+AA381</f>
        <v>0</v>
      </c>
      <c r="AE381" s="254" t="str">
        <f>$AE$9</f>
        <v>07:00 - 07:59</v>
      </c>
      <c r="AF381" s="120">
        <f t="shared" ref="AF381:AO382" si="6380">SUMIF($A$9:$A$32,$AE381,B$381:B$404)</f>
        <v>5323</v>
      </c>
      <c r="AG381" s="177">
        <f t="shared" si="6380"/>
        <v>1785</v>
      </c>
      <c r="AH381" s="121">
        <f t="shared" si="6380"/>
        <v>2323</v>
      </c>
      <c r="AI381" s="172">
        <f t="shared" si="6380"/>
        <v>1876</v>
      </c>
      <c r="AJ381" s="120">
        <f t="shared" si="6380"/>
        <v>3432</v>
      </c>
      <c r="AK381" s="122">
        <f t="shared" si="6380"/>
        <v>1571</v>
      </c>
      <c r="AL381" s="121">
        <f t="shared" si="6380"/>
        <v>4349</v>
      </c>
      <c r="AM381" s="172">
        <f t="shared" si="6380"/>
        <v>2892</v>
      </c>
      <c r="AN381" s="120">
        <f t="shared" si="6380"/>
        <v>400</v>
      </c>
      <c r="AO381" s="122">
        <f t="shared" si="6380"/>
        <v>1412</v>
      </c>
      <c r="AP381" s="121">
        <f t="shared" ref="AP381:AY382" si="6381">SUMIF($A$9:$A$32,$AE381,L$381:L$404)</f>
        <v>1353</v>
      </c>
      <c r="AQ381" s="120">
        <f t="shared" si="6381"/>
        <v>4787</v>
      </c>
      <c r="AR381" s="171">
        <f t="shared" si="6381"/>
        <v>3332</v>
      </c>
      <c r="AS381" s="173">
        <f t="shared" si="6381"/>
        <v>5299</v>
      </c>
      <c r="AT381" s="120">
        <f t="shared" si="6381"/>
        <v>2965</v>
      </c>
      <c r="AU381" s="122">
        <f t="shared" si="6381"/>
        <v>3150</v>
      </c>
      <c r="AV381" s="121">
        <f t="shared" si="6381"/>
        <v>3716</v>
      </c>
      <c r="AW381" s="172">
        <f t="shared" si="6381"/>
        <v>2717</v>
      </c>
      <c r="AX381" s="120">
        <f t="shared" si="6381"/>
        <v>519</v>
      </c>
      <c r="AY381" s="122">
        <f t="shared" si="6381"/>
        <v>2339</v>
      </c>
      <c r="AZ381" s="121">
        <f t="shared" ref="AZ381:BE382" si="6382">SUMIF($A$9:$A$32,$AE381,V$381:V$404)</f>
        <v>1730</v>
      </c>
      <c r="BA381" s="172">
        <f t="shared" si="6382"/>
        <v>4788</v>
      </c>
      <c r="BB381" s="120">
        <f t="shared" si="6382"/>
        <v>2407</v>
      </c>
      <c r="BC381" s="122">
        <f t="shared" si="6382"/>
        <v>2516</v>
      </c>
      <c r="BD381" s="21">
        <f t="shared" si="6382"/>
        <v>5991</v>
      </c>
      <c r="BE381" s="176">
        <f t="shared" si="6382"/>
        <v>3663</v>
      </c>
      <c r="BF381" s="162">
        <f>AF381+AH381+AJ381+AL381+AN381+AP381+AR381+AT381+AV381+AX381+AZ381+BB381+BD381</f>
        <v>37840</v>
      </c>
      <c r="BG381" s="163">
        <f>AG381+AI381+AK381+AM381+AO381+AQ381+AS381+AU381+AW381+AY381+BA381+BC381+BE381</f>
        <v>38795</v>
      </c>
      <c r="BI381" s="119" t="s">
        <v>16</v>
      </c>
      <c r="BJ381" s="123">
        <f>B381/B405</f>
        <v>0</v>
      </c>
      <c r="BK381" s="124">
        <f t="shared" ref="BK381" si="6383">C381/C405</f>
        <v>0</v>
      </c>
      <c r="BL381" s="125">
        <f t="shared" ref="BL381" si="6384">D381/D405</f>
        <v>0</v>
      </c>
      <c r="BM381" s="126">
        <f t="shared" ref="BM381" si="6385">E381/E405</f>
        <v>0</v>
      </c>
      <c r="BN381" s="123">
        <f t="shared" ref="BN381" si="6386">F381/F405</f>
        <v>0</v>
      </c>
      <c r="BO381" s="124">
        <f t="shared" ref="BO381" si="6387">G381/G405</f>
        <v>0</v>
      </c>
      <c r="BP381" s="125">
        <f t="shared" ref="BP381" si="6388">H381/H405</f>
        <v>0</v>
      </c>
      <c r="BQ381" s="126">
        <f t="shared" ref="BQ381" si="6389">I381/I405</f>
        <v>0</v>
      </c>
      <c r="BR381" s="123">
        <f t="shared" ref="BR381" si="6390">J381/J405</f>
        <v>0</v>
      </c>
      <c r="BS381" s="124">
        <f t="shared" ref="BS381" si="6391">K381/K405</f>
        <v>0</v>
      </c>
      <c r="BT381" s="125">
        <f t="shared" ref="BT381" si="6392">L381/L405</f>
        <v>0</v>
      </c>
      <c r="BU381" s="123">
        <f t="shared" ref="BU381" si="6393">M381/M405</f>
        <v>0</v>
      </c>
      <c r="BV381" s="127">
        <f t="shared" ref="BV381" si="6394">N381/N405</f>
        <v>0</v>
      </c>
      <c r="BW381" s="128">
        <f t="shared" ref="BW381" si="6395">O381/O405</f>
        <v>0</v>
      </c>
      <c r="BX381" s="123">
        <f t="shared" ref="BX381" si="6396">P381/P405</f>
        <v>0</v>
      </c>
      <c r="BY381" s="124">
        <f t="shared" ref="BY381" si="6397">Q381/Q405</f>
        <v>0</v>
      </c>
      <c r="BZ381" s="125">
        <f t="shared" ref="BZ381" si="6398">R381/R405</f>
        <v>0</v>
      </c>
      <c r="CA381" s="126">
        <f t="shared" ref="CA381" si="6399">S381/S405</f>
        <v>0</v>
      </c>
      <c r="CB381" s="123">
        <f t="shared" ref="CB381" si="6400">T381/T405</f>
        <v>0</v>
      </c>
      <c r="CC381" s="124">
        <f t="shared" ref="CC381" si="6401">U381/U405</f>
        <v>0</v>
      </c>
      <c r="CD381" s="125">
        <f t="shared" ref="CD381" si="6402">V381/V405</f>
        <v>0</v>
      </c>
      <c r="CE381" s="126">
        <f t="shared" ref="CE381" si="6403">W381/W405</f>
        <v>0</v>
      </c>
      <c r="CF381" s="123">
        <f t="shared" ref="CF381" si="6404">X381/X405</f>
        <v>0</v>
      </c>
      <c r="CG381" s="124">
        <f t="shared" ref="CG381" si="6405">Y381/Y405</f>
        <v>0</v>
      </c>
      <c r="CH381" s="125">
        <f t="shared" ref="CH381" si="6406">Z381/Z405</f>
        <v>0</v>
      </c>
      <c r="CI381" s="123">
        <f t="shared" ref="CI381" si="6407">AA381/AA405</f>
        <v>0</v>
      </c>
      <c r="CJ381" s="129">
        <f t="shared" ref="CJ381" si="6408">AB381/AB405</f>
        <v>0</v>
      </c>
      <c r="CK381" s="130">
        <f t="shared" ref="CK381" si="6409">AC381/AC405</f>
        <v>0</v>
      </c>
    </row>
    <row r="382" spans="1:89" x14ac:dyDescent="0.25">
      <c r="A382" s="131" t="s">
        <v>17</v>
      </c>
      <c r="B382" s="180">
        <v>567</v>
      </c>
      <c r="C382" s="181">
        <v>0</v>
      </c>
      <c r="D382" s="182">
        <v>435</v>
      </c>
      <c r="E382" s="183">
        <v>3</v>
      </c>
      <c r="F382" s="180">
        <v>641</v>
      </c>
      <c r="G382" s="184">
        <v>8</v>
      </c>
      <c r="H382" s="182">
        <v>594</v>
      </c>
      <c r="I382" s="183">
        <v>49</v>
      </c>
      <c r="J382" s="180">
        <v>15</v>
      </c>
      <c r="K382" s="184">
        <v>36</v>
      </c>
      <c r="L382" s="182">
        <v>50</v>
      </c>
      <c r="M382" s="180">
        <v>111</v>
      </c>
      <c r="N382" s="185">
        <v>191</v>
      </c>
      <c r="O382" s="186">
        <v>177</v>
      </c>
      <c r="P382" s="180">
        <v>115</v>
      </c>
      <c r="Q382" s="184">
        <v>86</v>
      </c>
      <c r="R382" s="182">
        <v>59</v>
      </c>
      <c r="S382" s="183">
        <v>154</v>
      </c>
      <c r="T382" s="180">
        <v>5</v>
      </c>
      <c r="U382" s="184">
        <v>46</v>
      </c>
      <c r="V382" s="182">
        <v>18</v>
      </c>
      <c r="W382" s="183">
        <v>145</v>
      </c>
      <c r="X382" s="180">
        <v>5</v>
      </c>
      <c r="Y382" s="184">
        <v>60</v>
      </c>
      <c r="Z382" s="182">
        <v>39</v>
      </c>
      <c r="AA382" s="180">
        <v>8</v>
      </c>
      <c r="AB382" s="162">
        <f t="shared" si="6379"/>
        <v>2734</v>
      </c>
      <c r="AC382" s="165">
        <f t="shared" ref="AC382:AC404" si="6410">SUM(C382,E382,G382,I382,K382,M382,O382,Q382,S382,U382,W382,Y382,AA382)</f>
        <v>883</v>
      </c>
      <c r="AE382" s="256" t="str">
        <f>$AE$10</f>
        <v>08:00 - 08:59</v>
      </c>
      <c r="AF382" s="120">
        <f t="shared" si="6380"/>
        <v>4317</v>
      </c>
      <c r="AG382" s="181">
        <f t="shared" si="6380"/>
        <v>1550</v>
      </c>
      <c r="AH382" s="182">
        <f t="shared" si="6380"/>
        <v>1886</v>
      </c>
      <c r="AI382" s="183">
        <f t="shared" si="6380"/>
        <v>1468</v>
      </c>
      <c r="AJ382" s="180">
        <f t="shared" si="6380"/>
        <v>2471</v>
      </c>
      <c r="AK382" s="184">
        <f t="shared" si="6380"/>
        <v>1246</v>
      </c>
      <c r="AL382" s="182">
        <f t="shared" si="6380"/>
        <v>3691</v>
      </c>
      <c r="AM382" s="183">
        <f t="shared" si="6380"/>
        <v>2650</v>
      </c>
      <c r="AN382" s="180">
        <f t="shared" si="6380"/>
        <v>320</v>
      </c>
      <c r="AO382" s="184">
        <f t="shared" si="6380"/>
        <v>1174</v>
      </c>
      <c r="AP382" s="182">
        <f t="shared" si="6381"/>
        <v>1029</v>
      </c>
      <c r="AQ382" s="180">
        <f t="shared" si="6381"/>
        <v>4574</v>
      </c>
      <c r="AR382" s="185">
        <f t="shared" si="6381"/>
        <v>2736</v>
      </c>
      <c r="AS382" s="186">
        <f t="shared" si="6381"/>
        <v>4973</v>
      </c>
      <c r="AT382" s="180">
        <f t="shared" si="6381"/>
        <v>2250</v>
      </c>
      <c r="AU382" s="184">
        <f t="shared" si="6381"/>
        <v>2634</v>
      </c>
      <c r="AV382" s="182">
        <f t="shared" si="6381"/>
        <v>2959</v>
      </c>
      <c r="AW382" s="183">
        <f t="shared" si="6381"/>
        <v>2175</v>
      </c>
      <c r="AX382" s="180">
        <f t="shared" si="6381"/>
        <v>379</v>
      </c>
      <c r="AY382" s="184">
        <f t="shared" si="6381"/>
        <v>1765</v>
      </c>
      <c r="AZ382" s="182">
        <f t="shared" si="6382"/>
        <v>1231</v>
      </c>
      <c r="BA382" s="183">
        <f t="shared" si="6382"/>
        <v>3869</v>
      </c>
      <c r="BB382" s="180">
        <f t="shared" si="6382"/>
        <v>1958</v>
      </c>
      <c r="BC382" s="184">
        <f t="shared" si="6382"/>
        <v>2099</v>
      </c>
      <c r="BD382" s="182">
        <f t="shared" si="6382"/>
        <v>4777</v>
      </c>
      <c r="BE382" s="180">
        <f t="shared" si="6382"/>
        <v>3224</v>
      </c>
      <c r="BF382" s="164">
        <f>SUM(AF382,AH382,AJ382,AL382,AN382,AP382,AR382,AT382,AV382,AX382,AZ382,BB382,BD382)</f>
        <v>30004</v>
      </c>
      <c r="BG382" s="165">
        <f>SUM(AG382,AI382,AK382,AM382,AO382,AQ382,AS382,AU382,AW382,AY382,BA382,BC382,BE382)</f>
        <v>33401</v>
      </c>
      <c r="BI382" s="131" t="s">
        <v>17</v>
      </c>
      <c r="BJ382" s="123">
        <f>B382/B405</f>
        <v>1.3412816691505217E-2</v>
      </c>
      <c r="BK382" s="124">
        <f t="shared" ref="BK382" si="6411">C382/C405</f>
        <v>0</v>
      </c>
      <c r="BL382" s="125">
        <f t="shared" ref="BL382" si="6412">D382/D405</f>
        <v>1.9208690276428509E-2</v>
      </c>
      <c r="BM382" s="126">
        <f t="shared" ref="BM382" si="6413">E382/E405</f>
        <v>1.4291158536585365E-4</v>
      </c>
      <c r="BN382" s="123">
        <f t="shared" ref="BN382" si="6414">F382/F405</f>
        <v>2.3101596568998451E-2</v>
      </c>
      <c r="BO382" s="124">
        <f t="shared" ref="BO382" si="6415">G382/G405</f>
        <v>3.0492453117853332E-4</v>
      </c>
      <c r="BP382" s="125">
        <f t="shared" ref="BP382" si="6416">H382/H405</f>
        <v>1.2736122129548232E-2</v>
      </c>
      <c r="BQ382" s="126">
        <f t="shared" ref="BQ382" si="6417">I382/I405</f>
        <v>9.4759234190678785E-4</v>
      </c>
      <c r="BR382" s="123">
        <f t="shared" ref="BR382" si="6418">J382/J405</f>
        <v>1.767617251944379E-3</v>
      </c>
      <c r="BS382" s="124">
        <f t="shared" ref="BS382" si="6419">K382/K405</f>
        <v>4.0839478162223485E-3</v>
      </c>
      <c r="BT382" s="125">
        <f t="shared" ref="BT382" si="6420">L382/L405</f>
        <v>1.6700066800267202E-3</v>
      </c>
      <c r="BU382" s="123">
        <f t="shared" ref="BU382" si="6421">M382/M405</f>
        <v>3.48355510921416E-3</v>
      </c>
      <c r="BV382" s="127">
        <f t="shared" ref="BV382" si="6422">N382/N405</f>
        <v>4.0785821054879351E-3</v>
      </c>
      <c r="BW382" s="128">
        <f t="shared" ref="BW382" si="6423">O382/O405</f>
        <v>3.7035487110813527E-3</v>
      </c>
      <c r="BX382" s="123">
        <f t="shared" ref="BX382" si="6424">P382/P405</f>
        <v>3.8716627950038719E-3</v>
      </c>
      <c r="BY382" s="124">
        <f t="shared" ref="BY382" si="6425">Q382/Q405</f>
        <v>2.9520801867362351E-3</v>
      </c>
      <c r="BZ382" s="125">
        <f t="shared" ref="BZ382" si="6426">R382/R405</f>
        <v>1.6846072580875425E-3</v>
      </c>
      <c r="CA382" s="126">
        <f t="shared" ref="CA382" si="6427">S382/S405</f>
        <v>4.3226856789984839E-3</v>
      </c>
      <c r="CB382" s="123">
        <f t="shared" ref="CB382" si="6428">T382/T405</f>
        <v>4.324885390537151E-4</v>
      </c>
      <c r="CC382" s="124">
        <f t="shared" ref="CC382" si="6429">U382/U405</f>
        <v>3.9376819037835985E-3</v>
      </c>
      <c r="CD382" s="125">
        <f t="shared" ref="CD382" si="6430">V382/V405</f>
        <v>5.1273286617672194E-4</v>
      </c>
      <c r="CE382" s="126">
        <f t="shared" ref="CE382" si="6431">W382/W405</f>
        <v>3.5664215264284132E-3</v>
      </c>
      <c r="CF382" s="123">
        <f t="shared" ref="CF382" si="6432">X382/X405</f>
        <v>1.7750008875004437E-4</v>
      </c>
      <c r="CG382" s="124">
        <f t="shared" ref="CG382" si="6433">Y382/Y405</f>
        <v>3.448672261179446E-3</v>
      </c>
      <c r="CH382" s="125">
        <f t="shared" ref="CH382" si="6434">Z382/Z405</f>
        <v>6.6350227121931302E-4</v>
      </c>
      <c r="CI382" s="123">
        <f t="shared" ref="CI382" si="6435">AA382/AA405</f>
        <v>1.3192394584522022E-4</v>
      </c>
      <c r="CJ382" s="129">
        <f t="shared" ref="CJ382" si="6436">AB382/AB405</f>
        <v>6.4648547417605028E-3</v>
      </c>
      <c r="CK382" s="130">
        <f t="shared" ref="CK382" si="6437">AC382/AC405</f>
        <v>2.0927592426249792E-3</v>
      </c>
    </row>
    <row r="383" spans="1:89" ht="13.8" thickBot="1" x14ac:dyDescent="0.3">
      <c r="A383" s="139" t="s">
        <v>18</v>
      </c>
      <c r="B383" s="187">
        <v>2557</v>
      </c>
      <c r="C383" s="188">
        <v>649</v>
      </c>
      <c r="D383" s="189">
        <v>1611</v>
      </c>
      <c r="E383" s="190">
        <v>502</v>
      </c>
      <c r="F383" s="187">
        <v>2179</v>
      </c>
      <c r="G383" s="191">
        <v>598</v>
      </c>
      <c r="H383" s="189">
        <v>2559</v>
      </c>
      <c r="I383" s="190">
        <v>1055</v>
      </c>
      <c r="J383" s="187">
        <v>113</v>
      </c>
      <c r="K383" s="191">
        <v>365</v>
      </c>
      <c r="L383" s="189">
        <v>703</v>
      </c>
      <c r="M383" s="187">
        <v>1491</v>
      </c>
      <c r="N383" s="192">
        <v>2018</v>
      </c>
      <c r="O383" s="193">
        <v>2139</v>
      </c>
      <c r="P383" s="187">
        <v>1142</v>
      </c>
      <c r="Q383" s="191">
        <v>1192</v>
      </c>
      <c r="R383" s="189">
        <v>1697</v>
      </c>
      <c r="S383" s="190">
        <v>1280</v>
      </c>
      <c r="T383" s="187">
        <v>175</v>
      </c>
      <c r="U383" s="191">
        <v>702</v>
      </c>
      <c r="V383" s="189">
        <v>1019</v>
      </c>
      <c r="W383" s="190">
        <v>1659</v>
      </c>
      <c r="X383" s="187">
        <v>1068</v>
      </c>
      <c r="Y383" s="191">
        <v>991</v>
      </c>
      <c r="Z383" s="189">
        <v>2908</v>
      </c>
      <c r="AA383" s="187">
        <v>1901</v>
      </c>
      <c r="AB383" s="162">
        <f t="shared" si="6379"/>
        <v>19749</v>
      </c>
      <c r="AC383" s="165">
        <f t="shared" si="6410"/>
        <v>14524</v>
      </c>
      <c r="AE383" s="254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18</v>
      </c>
      <c r="BJ383" s="123">
        <f>B383/B405</f>
        <v>6.0487781799257206E-2</v>
      </c>
      <c r="BK383" s="124">
        <f t="shared" ref="BK383" si="6438">C383/C405</f>
        <v>1.6477936322551161E-2</v>
      </c>
      <c r="BL383" s="125">
        <f t="shared" ref="BL383" si="6439">D383/D405</f>
        <v>7.1138390885807645E-2</v>
      </c>
      <c r="BM383" s="126">
        <f t="shared" ref="BM383" si="6440">E383/E405</f>
        <v>2.3913871951219513E-2</v>
      </c>
      <c r="BN383" s="123">
        <f t="shared" ref="BN383" si="6441">F383/F405</f>
        <v>7.8531012361696753E-2</v>
      </c>
      <c r="BO383" s="124">
        <f t="shared" ref="BO383" si="6442">G383/G405</f>
        <v>2.2793108705595366E-2</v>
      </c>
      <c r="BP383" s="125">
        <f t="shared" ref="BP383" si="6443">H383/H405</f>
        <v>5.4868243315680007E-2</v>
      </c>
      <c r="BQ383" s="126">
        <f t="shared" ref="BQ383" si="6444">I383/I405</f>
        <v>2.040224327982982E-2</v>
      </c>
      <c r="BR383" s="123">
        <f t="shared" ref="BR383" si="6445">J383/J405</f>
        <v>1.3316049964647655E-2</v>
      </c>
      <c r="BS383" s="124">
        <f t="shared" ref="BS383" si="6446">K383/K405</f>
        <v>4.1406693136698806E-2</v>
      </c>
      <c r="BT383" s="125">
        <f t="shared" ref="BT383" si="6447">L383/L405</f>
        <v>2.3480293921175684E-2</v>
      </c>
      <c r="BU383" s="123">
        <f t="shared" ref="BU383" si="6448">M383/M405</f>
        <v>4.6792618629173992E-2</v>
      </c>
      <c r="BV383" s="127">
        <f t="shared" ref="BV383" si="6449">N383/N405</f>
        <v>4.3092035020286142E-2</v>
      </c>
      <c r="BW383" s="128">
        <f t="shared" ref="BW383" si="6450">O383/O405</f>
        <v>4.4756444593237361E-2</v>
      </c>
      <c r="BX383" s="123">
        <f t="shared" ref="BX383" si="6451">P383/P405</f>
        <v>3.8447294886038444E-2</v>
      </c>
      <c r="BY383" s="124">
        <f t="shared" ref="BY383" si="6452">Q383/Q405</f>
        <v>4.0917204448716188E-2</v>
      </c>
      <c r="BZ383" s="125">
        <f t="shared" ref="BZ383" si="6453">R383/R405</f>
        <v>4.845387316906033E-2</v>
      </c>
      <c r="CA383" s="126">
        <f t="shared" ref="CA383" si="6454">S383/S405</f>
        <v>3.5928816033234154E-2</v>
      </c>
      <c r="CB383" s="123">
        <f t="shared" ref="CB383" si="6455">T383/T405</f>
        <v>1.5137098866880028E-2</v>
      </c>
      <c r="CC383" s="124">
        <f t="shared" ref="CC383" si="6456">U383/U405</f>
        <v>6.0092449922958396E-2</v>
      </c>
      <c r="CD383" s="125">
        <f t="shared" ref="CD383" si="6457">V383/V405</f>
        <v>2.902637725744887E-2</v>
      </c>
      <c r="CE383" s="126">
        <f t="shared" ref="CE383" si="6458">W383/W405</f>
        <v>4.0804781464446466E-2</v>
      </c>
      <c r="CF383" s="123">
        <f t="shared" ref="CF383" si="6459">X383/X405</f>
        <v>3.7914018957009479E-2</v>
      </c>
      <c r="CG383" s="124">
        <f t="shared" ref="CG383" si="6460">Y383/Y405</f>
        <v>5.6960570180480515E-2</v>
      </c>
      <c r="CH383" s="125">
        <f t="shared" ref="CH383" si="6461">Z383/Z405</f>
        <v>4.9473451402711852E-2</v>
      </c>
      <c r="CI383" s="123">
        <f t="shared" ref="CI383" si="6462">AA383/AA405</f>
        <v>3.1348427631470457E-2</v>
      </c>
      <c r="CJ383" s="129">
        <f t="shared" ref="CJ383" si="6463">AB383/AB405</f>
        <v>4.6698762361019809E-2</v>
      </c>
      <c r="CK383" s="130">
        <f t="shared" ref="CK383" si="6464">AC383/AC405</f>
        <v>3.4422689965894898E-2</v>
      </c>
    </row>
    <row r="384" spans="1:89" ht="14.4" thickTop="1" thickBot="1" x14ac:dyDescent="0.3">
      <c r="A384" s="131" t="s">
        <v>19</v>
      </c>
      <c r="B384" s="180">
        <v>4955</v>
      </c>
      <c r="C384" s="181">
        <v>1881</v>
      </c>
      <c r="D384" s="182">
        <v>2222</v>
      </c>
      <c r="E384" s="183">
        <v>1342</v>
      </c>
      <c r="F384" s="180">
        <v>3405</v>
      </c>
      <c r="G384" s="184">
        <v>1399</v>
      </c>
      <c r="H384" s="182">
        <v>4304</v>
      </c>
      <c r="I384" s="183">
        <v>2426</v>
      </c>
      <c r="J384" s="180">
        <v>300</v>
      </c>
      <c r="K384" s="184">
        <v>915</v>
      </c>
      <c r="L384" s="182">
        <v>1227</v>
      </c>
      <c r="M384" s="180">
        <v>3073</v>
      </c>
      <c r="N384" s="185">
        <v>3105</v>
      </c>
      <c r="O384" s="186">
        <v>3832</v>
      </c>
      <c r="P384" s="180">
        <v>2401</v>
      </c>
      <c r="Q384" s="184">
        <v>2188</v>
      </c>
      <c r="R384" s="182">
        <v>3206</v>
      </c>
      <c r="S384" s="183">
        <v>2067</v>
      </c>
      <c r="T384" s="180">
        <v>485</v>
      </c>
      <c r="U384" s="184">
        <v>1484</v>
      </c>
      <c r="V384" s="182">
        <v>1741</v>
      </c>
      <c r="W384" s="183">
        <v>3411</v>
      </c>
      <c r="X384" s="180">
        <v>2197</v>
      </c>
      <c r="Y384" s="184">
        <v>1658</v>
      </c>
      <c r="Z384" s="182">
        <v>4796</v>
      </c>
      <c r="AA384" s="180">
        <v>3625</v>
      </c>
      <c r="AB384" s="162">
        <f t="shared" si="6379"/>
        <v>34344</v>
      </c>
      <c r="AC384" s="165">
        <f t="shared" si="6410"/>
        <v>29301</v>
      </c>
      <c r="AE384" s="251" t="s">
        <v>13</v>
      </c>
      <c r="AF384" s="14">
        <f t="shared" ref="AF384:BG384" si="6465">SUM(AF381:AF383)</f>
        <v>9640</v>
      </c>
      <c r="AG384" s="1">
        <f t="shared" si="6465"/>
        <v>3335</v>
      </c>
      <c r="AH384" s="14">
        <f t="shared" si="6465"/>
        <v>4209</v>
      </c>
      <c r="AI384" s="1">
        <f t="shared" si="6465"/>
        <v>3344</v>
      </c>
      <c r="AJ384" s="14">
        <f t="shared" si="6465"/>
        <v>5903</v>
      </c>
      <c r="AK384" s="1">
        <f t="shared" si="6465"/>
        <v>2817</v>
      </c>
      <c r="AL384" s="14">
        <f t="shared" si="6465"/>
        <v>8040</v>
      </c>
      <c r="AM384" s="1">
        <f t="shared" si="6465"/>
        <v>5542</v>
      </c>
      <c r="AN384" s="14">
        <f t="shared" si="6465"/>
        <v>720</v>
      </c>
      <c r="AO384" s="1">
        <f t="shared" si="6465"/>
        <v>2586</v>
      </c>
      <c r="AP384" s="14">
        <f t="shared" si="6465"/>
        <v>2382</v>
      </c>
      <c r="AQ384" s="1">
        <f t="shared" si="6465"/>
        <v>9361</v>
      </c>
      <c r="AR384" s="14">
        <f t="shared" si="6465"/>
        <v>6068</v>
      </c>
      <c r="AS384" s="1">
        <f t="shared" si="6465"/>
        <v>10272</v>
      </c>
      <c r="AT384" s="14">
        <f t="shared" si="6465"/>
        <v>5215</v>
      </c>
      <c r="AU384" s="1">
        <f t="shared" si="6465"/>
        <v>5784</v>
      </c>
      <c r="AV384" s="14">
        <f t="shared" si="6465"/>
        <v>6675</v>
      </c>
      <c r="AW384" s="1">
        <f t="shared" si="6465"/>
        <v>4892</v>
      </c>
      <c r="AX384" s="14">
        <f t="shared" si="6465"/>
        <v>898</v>
      </c>
      <c r="AY384" s="1">
        <f t="shared" si="6465"/>
        <v>4104</v>
      </c>
      <c r="AZ384" s="14">
        <f t="shared" si="6465"/>
        <v>2961</v>
      </c>
      <c r="BA384" s="1">
        <f t="shared" si="6465"/>
        <v>8657</v>
      </c>
      <c r="BB384" s="14">
        <f t="shared" si="6465"/>
        <v>4365</v>
      </c>
      <c r="BC384" s="1">
        <f t="shared" si="6465"/>
        <v>4615</v>
      </c>
      <c r="BD384" s="14">
        <f t="shared" si="6465"/>
        <v>10768</v>
      </c>
      <c r="BE384" s="1">
        <f t="shared" si="6465"/>
        <v>6887</v>
      </c>
      <c r="BF384" s="166">
        <f t="shared" si="6465"/>
        <v>67844</v>
      </c>
      <c r="BG384" s="167">
        <f t="shared" si="6465"/>
        <v>72196</v>
      </c>
      <c r="BI384" s="131" t="s">
        <v>19</v>
      </c>
      <c r="BJ384" s="123">
        <f>B384/B405</f>
        <v>0.11721429754216639</v>
      </c>
      <c r="BK384" s="124">
        <f t="shared" ref="BK384" si="6466">C384/C405</f>
        <v>4.7758086629766924E-2</v>
      </c>
      <c r="BL384" s="125">
        <f t="shared" ref="BL384" si="6467">D384/D405</f>
        <v>9.811887309017045E-2</v>
      </c>
      <c r="BM384" s="126">
        <f t="shared" ref="BM384" si="6468">E384/E405</f>
        <v>6.3929115853658541E-2</v>
      </c>
      <c r="BN384" s="123">
        <f t="shared" ref="BN384" si="6469">F384/F405</f>
        <v>0.12271596929397773</v>
      </c>
      <c r="BO384" s="124">
        <f t="shared" ref="BO384" si="6470">G384/G405</f>
        <v>5.3323677389846016E-2</v>
      </c>
      <c r="BP384" s="125">
        <f t="shared" ref="BP384" si="6471">H384/H405</f>
        <v>9.228328223160874E-2</v>
      </c>
      <c r="BQ384" s="126">
        <f t="shared" ref="BQ384" si="6472">I384/I405</f>
        <v>4.6915490233997291E-2</v>
      </c>
      <c r="BR384" s="123">
        <f t="shared" ref="BR384" si="6473">J384/J405</f>
        <v>3.5352345038887581E-2</v>
      </c>
      <c r="BS384" s="124">
        <f t="shared" ref="BS384" si="6474">K384/K405</f>
        <v>0.10380034032898469</v>
      </c>
      <c r="BT384" s="125">
        <f t="shared" ref="BT384" si="6475">L384/L405</f>
        <v>4.0981963927855712E-2</v>
      </c>
      <c r="BU384" s="123">
        <f t="shared" ref="BU384" si="6476">M384/M405</f>
        <v>9.6441124780316342E-2</v>
      </c>
      <c r="BV384" s="127">
        <f t="shared" ref="BV384" si="6477">N384/N405</f>
        <v>6.6303651505445232E-2</v>
      </c>
      <c r="BW384" s="128">
        <f t="shared" ref="BW384" si="6478">O384/O405</f>
        <v>8.0180783394710409E-2</v>
      </c>
      <c r="BX384" s="123">
        <f t="shared" ref="BX384" si="6479">P384/P405</f>
        <v>8.083358583308084E-2</v>
      </c>
      <c r="BY384" s="124">
        <f t="shared" ref="BY384" si="6480">Q384/Q405</f>
        <v>7.5106412192777708E-2</v>
      </c>
      <c r="BZ384" s="125">
        <f t="shared" ref="BZ384" si="6481">R384/R405</f>
        <v>9.153984524455358E-2</v>
      </c>
      <c r="CA384" s="126">
        <f t="shared" ref="CA384" si="6482">S384/S405</f>
        <v>5.801942401616797E-2</v>
      </c>
      <c r="CB384" s="123">
        <f t="shared" ref="CB384" si="6483">T384/T405</f>
        <v>4.1951388288210364E-2</v>
      </c>
      <c r="CC384" s="124">
        <f t="shared" ref="CC384" si="6484">U384/U405</f>
        <v>0.12703304228727957</v>
      </c>
      <c r="CD384" s="125">
        <f t="shared" ref="CD384" si="6485">V384/V405</f>
        <v>4.9592662222981823E-2</v>
      </c>
      <c r="CE384" s="126">
        <f t="shared" ref="CE384" si="6486">W384/W405</f>
        <v>8.3896991907912541E-2</v>
      </c>
      <c r="CF384" s="123">
        <f t="shared" ref="CF384" si="6487">X384/X405</f>
        <v>7.7993538996769501E-2</v>
      </c>
      <c r="CG384" s="124">
        <f t="shared" ref="CG384" si="6488">Y384/Y405</f>
        <v>9.5298310150592022E-2</v>
      </c>
      <c r="CH384" s="125">
        <f t="shared" ref="CH384" si="6489">Z384/Z405</f>
        <v>8.1593766481226293E-2</v>
      </c>
      <c r="CI384" s="123">
        <f t="shared" ref="CI384" si="6490">AA384/AA405</f>
        <v>5.9778037961115416E-2</v>
      </c>
      <c r="CJ384" s="129">
        <f t="shared" ref="CJ384" si="6491">AB384/AB405</f>
        <v>8.1210304042071219E-2</v>
      </c>
      <c r="CK384" s="130">
        <f t="shared" ref="CK384" si="6492">AC384/AC405</f>
        <v>6.9445004040945085E-2</v>
      </c>
    </row>
    <row r="385" spans="1:89" ht="13.8" thickTop="1" x14ac:dyDescent="0.25">
      <c r="A385" s="139" t="s">
        <v>20</v>
      </c>
      <c r="B385" s="266">
        <v>5323</v>
      </c>
      <c r="C385" s="267">
        <v>1785</v>
      </c>
      <c r="D385" s="268">
        <v>2323</v>
      </c>
      <c r="E385" s="269">
        <v>1876</v>
      </c>
      <c r="F385" s="266">
        <v>3432</v>
      </c>
      <c r="G385" s="270">
        <v>1571</v>
      </c>
      <c r="H385" s="268">
        <v>4349</v>
      </c>
      <c r="I385" s="269">
        <v>2892</v>
      </c>
      <c r="J385" s="266">
        <v>400</v>
      </c>
      <c r="K385" s="270">
        <v>1412</v>
      </c>
      <c r="L385" s="268">
        <v>1353</v>
      </c>
      <c r="M385" s="266">
        <v>4787</v>
      </c>
      <c r="N385" s="271">
        <v>3332</v>
      </c>
      <c r="O385" s="272">
        <v>5299</v>
      </c>
      <c r="P385" s="266">
        <v>2965</v>
      </c>
      <c r="Q385" s="270">
        <v>3150</v>
      </c>
      <c r="R385" s="268">
        <v>3716</v>
      </c>
      <c r="S385" s="269">
        <v>2717</v>
      </c>
      <c r="T385" s="266">
        <v>519</v>
      </c>
      <c r="U385" s="270">
        <v>2339</v>
      </c>
      <c r="V385" s="268">
        <v>1730</v>
      </c>
      <c r="W385" s="269">
        <v>4788</v>
      </c>
      <c r="X385" s="266">
        <v>2407</v>
      </c>
      <c r="Y385" s="270">
        <v>2516</v>
      </c>
      <c r="Z385" s="268">
        <v>5991</v>
      </c>
      <c r="AA385" s="266">
        <v>3663</v>
      </c>
      <c r="AB385" s="162">
        <f t="shared" si="6379"/>
        <v>37840</v>
      </c>
      <c r="AC385" s="165">
        <f t="shared" si="6410"/>
        <v>38795</v>
      </c>
      <c r="BI385" s="139" t="s">
        <v>20</v>
      </c>
      <c r="BJ385" s="123">
        <f>B385/B405</f>
        <v>0.12591961772289642</v>
      </c>
      <c r="BK385" s="124">
        <f t="shared" ref="BK385" si="6493">C385/C405</f>
        <v>4.5320672320113747E-2</v>
      </c>
      <c r="BL385" s="125">
        <f t="shared" ref="BL385" si="6494">D385/D405</f>
        <v>0.10257882186699638</v>
      </c>
      <c r="BM385" s="126">
        <f t="shared" ref="BM385" si="6495">E385/E405</f>
        <v>8.9367378048780491E-2</v>
      </c>
      <c r="BN385" s="123">
        <f t="shared" ref="BN385" si="6496">F385/F405</f>
        <v>0.12368904746459077</v>
      </c>
      <c r="BO385" s="124">
        <f t="shared" ref="BO385" si="6497">G385/G405</f>
        <v>5.9879554810184477E-2</v>
      </c>
      <c r="BP385" s="125">
        <f t="shared" ref="BP385" si="6498">H385/H405</f>
        <v>9.3248139968695729E-2</v>
      </c>
      <c r="BQ385" s="126">
        <f t="shared" ref="BQ385" si="6499">I385/I405</f>
        <v>5.5927286791723069E-2</v>
      </c>
      <c r="BR385" s="123">
        <f t="shared" ref="BR385" si="6500">J385/J405</f>
        <v>4.7136460051850106E-2</v>
      </c>
      <c r="BS385" s="124">
        <f t="shared" ref="BS385" si="6501">K385/K405</f>
        <v>0.1601815087918321</v>
      </c>
      <c r="BT385" s="125">
        <f t="shared" ref="BT385" si="6502">L385/L405</f>
        <v>4.5190380761523048E-2</v>
      </c>
      <c r="BU385" s="123">
        <f t="shared" ref="BU385" si="6503">M385/M405</f>
        <v>0.15023223700728094</v>
      </c>
      <c r="BV385" s="127">
        <f t="shared" ref="BV385" si="6504">N385/N405</f>
        <v>7.1150971599402091E-2</v>
      </c>
      <c r="BW385" s="128">
        <f t="shared" ref="BW385" si="6505">O385/O405</f>
        <v>0.11087629728824908</v>
      </c>
      <c r="BX385" s="123">
        <f t="shared" ref="BX385" si="6506">P385/P405</f>
        <v>9.9821566845099824E-2</v>
      </c>
      <c r="BY385" s="124">
        <f t="shared" ref="BY385" si="6507">Q385/Q405</f>
        <v>0.10812851846766443</v>
      </c>
      <c r="BZ385" s="125">
        <f t="shared" ref="BZ385" si="6508">R385/R405</f>
        <v>0.10610170459412387</v>
      </c>
      <c r="CA385" s="126">
        <f t="shared" ref="CA385" si="6509">S385/S405</f>
        <v>7.6264525908044681E-2</v>
      </c>
      <c r="CB385" s="123">
        <f t="shared" ref="CB385" si="6510">T385/T405</f>
        <v>4.4892310353775625E-2</v>
      </c>
      <c r="CC385" s="124">
        <f t="shared" ref="CC385" si="6511">U385/U405</f>
        <v>0.20022256462934429</v>
      </c>
      <c r="CD385" s="125">
        <f t="shared" ref="CD385" si="6512">V385/V405</f>
        <v>4.9279325471429387E-2</v>
      </c>
      <c r="CE385" s="126">
        <f t="shared" ref="CE385" si="6513">W385/W405</f>
        <v>0.11776569840371892</v>
      </c>
      <c r="CF385" s="123">
        <f t="shared" ref="CF385" si="6514">X385/X405</f>
        <v>8.5448542724271367E-2</v>
      </c>
      <c r="CG385" s="124">
        <f t="shared" ref="CG385" si="6515">Y385/Y405</f>
        <v>0.14461432348545811</v>
      </c>
      <c r="CH385" s="125">
        <f t="shared" ref="CH385" si="6516">Z385/Z405</f>
        <v>0.101924156586536</v>
      </c>
      <c r="CI385" s="123">
        <f t="shared" ref="CI385" si="6517">AA385/AA405</f>
        <v>6.0404676703880215E-2</v>
      </c>
      <c r="CJ385" s="129">
        <f t="shared" ref="CJ385" si="6518">AB385/AB405</f>
        <v>8.9476994670159987E-2</v>
      </c>
      <c r="CK385" s="130">
        <f t="shared" ref="CK385" si="6519">AC385/AC405</f>
        <v>9.1946313496756582E-2</v>
      </c>
    </row>
    <row r="386" spans="1:89" ht="13.8" thickBot="1" x14ac:dyDescent="0.3">
      <c r="A386" s="131" t="s">
        <v>21</v>
      </c>
      <c r="B386" s="273">
        <v>4317</v>
      </c>
      <c r="C386" s="274">
        <v>1550</v>
      </c>
      <c r="D386" s="275">
        <v>1886</v>
      </c>
      <c r="E386" s="276">
        <v>1468</v>
      </c>
      <c r="F386" s="273">
        <v>2471</v>
      </c>
      <c r="G386" s="277">
        <v>1246</v>
      </c>
      <c r="H386" s="275">
        <v>3691</v>
      </c>
      <c r="I386" s="276">
        <v>2650</v>
      </c>
      <c r="J386" s="273">
        <v>320</v>
      </c>
      <c r="K386" s="277">
        <v>1174</v>
      </c>
      <c r="L386" s="275">
        <v>1029</v>
      </c>
      <c r="M386" s="273">
        <v>4574</v>
      </c>
      <c r="N386" s="278">
        <v>2736</v>
      </c>
      <c r="O386" s="279">
        <v>4973</v>
      </c>
      <c r="P386" s="273">
        <v>2250</v>
      </c>
      <c r="Q386" s="277">
        <v>2634</v>
      </c>
      <c r="R386" s="275">
        <v>2959</v>
      </c>
      <c r="S386" s="276">
        <v>2175</v>
      </c>
      <c r="T386" s="273">
        <v>379</v>
      </c>
      <c r="U386" s="277">
        <v>1765</v>
      </c>
      <c r="V386" s="275">
        <v>1231</v>
      </c>
      <c r="W386" s="276">
        <v>3869</v>
      </c>
      <c r="X386" s="273">
        <v>1958</v>
      </c>
      <c r="Y386" s="277">
        <v>2099</v>
      </c>
      <c r="Z386" s="275">
        <v>4777</v>
      </c>
      <c r="AA386" s="273">
        <v>3224</v>
      </c>
      <c r="AB386" s="162">
        <f t="shared" si="6379"/>
        <v>30004</v>
      </c>
      <c r="AC386" s="165">
        <f t="shared" si="6410"/>
        <v>33401</v>
      </c>
      <c r="AE386" t="s">
        <v>85</v>
      </c>
      <c r="BI386" s="131" t="s">
        <v>21</v>
      </c>
      <c r="BJ386" s="123">
        <f>B386/B405</f>
        <v>0.10212192179405294</v>
      </c>
      <c r="BK386" s="124">
        <f t="shared" ref="BK386" si="6520">C386/C405</f>
        <v>3.9354085207941911E-2</v>
      </c>
      <c r="BL386" s="125">
        <f t="shared" ref="BL386" si="6521">D386/D405</f>
        <v>8.3281815773204981E-2</v>
      </c>
      <c r="BM386" s="126">
        <f t="shared" ref="BM386" si="6522">E386/E405</f>
        <v>6.993140243902439E-2</v>
      </c>
      <c r="BN386" s="123">
        <f t="shared" ref="BN386" si="6523">F386/F405</f>
        <v>8.9054672577215555E-2</v>
      </c>
      <c r="BO386" s="124">
        <f t="shared" ref="BO386" si="6524">G386/G405</f>
        <v>4.7491995731056565E-2</v>
      </c>
      <c r="BP386" s="125">
        <f t="shared" ref="BP386" si="6525">H386/H405</f>
        <v>7.9139775724179337E-2</v>
      </c>
      <c r="BQ386" s="126">
        <f t="shared" ref="BQ386" si="6526">I386/I405</f>
        <v>5.1247340939856896E-2</v>
      </c>
      <c r="BR386" s="123">
        <f t="shared" ref="BR386" si="6527">J386/J405</f>
        <v>3.7709168041480084E-2</v>
      </c>
      <c r="BS386" s="124">
        <f t="shared" ref="BS386" si="6528">K386/K405</f>
        <v>0.13318207600680659</v>
      </c>
      <c r="BT386" s="125">
        <f t="shared" ref="BT386" si="6529">L386/L405</f>
        <v>3.4368737474949902E-2</v>
      </c>
      <c r="BU386" s="123">
        <f t="shared" ref="BU386" si="6530">M386/M405</f>
        <v>0.14354757720311323</v>
      </c>
      <c r="BV386" s="127">
        <f t="shared" ref="BV386" si="6531">N386/N405</f>
        <v>5.8424087123638696E-2</v>
      </c>
      <c r="BW386" s="128">
        <f t="shared" ref="BW386" si="6532">O386/O405</f>
        <v>0.10405507197857382</v>
      </c>
      <c r="BX386" s="123">
        <f t="shared" ref="BX386" si="6533">P386/P405</f>
        <v>7.5749924250075748E-2</v>
      </c>
      <c r="BY386" s="124">
        <f t="shared" ref="BY386" si="6534">Q386/Q405</f>
        <v>9.0416037347247014E-2</v>
      </c>
      <c r="BZ386" s="125">
        <f t="shared" ref="BZ386" si="6535">R386/R405</f>
        <v>8.4487336892898945E-2</v>
      </c>
      <c r="CA386" s="126">
        <f t="shared" ref="CA386" si="6536">S386/S405</f>
        <v>6.1050917868972099E-2</v>
      </c>
      <c r="CB386" s="123">
        <f t="shared" ref="CB386" si="6537">T386/T405</f>
        <v>3.2782631260271602E-2</v>
      </c>
      <c r="CC386" s="124">
        <f t="shared" ref="CC386" si="6538">U386/U405</f>
        <v>0.15108714261256634</v>
      </c>
      <c r="CD386" s="125">
        <f t="shared" ref="CD386" si="6539">V386/V405</f>
        <v>3.5065231014641374E-2</v>
      </c>
      <c r="CE386" s="126">
        <f t="shared" ref="CE386" si="6540">W386/W405</f>
        <v>9.5161964729320911E-2</v>
      </c>
      <c r="CF386" s="123">
        <f t="shared" ref="CF386" si="6541">X386/X405</f>
        <v>6.9509034754517376E-2</v>
      </c>
      <c r="CG386" s="124">
        <f t="shared" ref="CG386" si="6542">Y386/Y405</f>
        <v>0.12064605127026094</v>
      </c>
      <c r="CH386" s="125">
        <f t="shared" ref="CH386" si="6543">Z386/Z405</f>
        <v>8.1270521784991237E-2</v>
      </c>
      <c r="CI386" s="123">
        <f t="shared" ref="CI386" si="6544">AA386/AA405</f>
        <v>5.3165350175623752E-2</v>
      </c>
      <c r="CJ386" s="129">
        <f t="shared" ref="CJ386" si="6545">AB386/AB405</f>
        <v>7.0947879177681833E-2</v>
      </c>
      <c r="CK386" s="130">
        <f t="shared" ref="CK386" si="6546">AC386/AC405</f>
        <v>7.9162232687335132E-2</v>
      </c>
    </row>
    <row r="387" spans="1:89" ht="14.4" thickTop="1" thickBot="1" x14ac:dyDescent="0.3">
      <c r="A387" s="139" t="s">
        <v>22</v>
      </c>
      <c r="B387" s="187">
        <v>2905</v>
      </c>
      <c r="C387" s="188">
        <v>1557</v>
      </c>
      <c r="D387" s="189">
        <v>1391</v>
      </c>
      <c r="E387" s="190">
        <v>1082</v>
      </c>
      <c r="F387" s="187">
        <v>1880</v>
      </c>
      <c r="G387" s="191">
        <v>918</v>
      </c>
      <c r="H387" s="189">
        <v>3137</v>
      </c>
      <c r="I387" s="190">
        <v>2217</v>
      </c>
      <c r="J387" s="187">
        <v>309</v>
      </c>
      <c r="K387" s="191">
        <v>893</v>
      </c>
      <c r="L387" s="189">
        <v>912</v>
      </c>
      <c r="M387" s="187">
        <v>2840</v>
      </c>
      <c r="N387" s="192">
        <v>2203</v>
      </c>
      <c r="O387" s="193">
        <v>3487</v>
      </c>
      <c r="P387" s="187">
        <v>1465</v>
      </c>
      <c r="Q387" s="191">
        <v>1684</v>
      </c>
      <c r="R387" s="189">
        <v>2347</v>
      </c>
      <c r="S387" s="190">
        <v>1611</v>
      </c>
      <c r="T387" s="187">
        <v>255</v>
      </c>
      <c r="U387" s="191">
        <v>850</v>
      </c>
      <c r="V387" s="189">
        <v>888</v>
      </c>
      <c r="W387" s="190">
        <v>3242</v>
      </c>
      <c r="X387" s="187">
        <v>1494</v>
      </c>
      <c r="Y387" s="191">
        <v>1365</v>
      </c>
      <c r="Z387" s="189">
        <v>4023</v>
      </c>
      <c r="AA387" s="187">
        <v>3134</v>
      </c>
      <c r="AB387" s="162">
        <f t="shared" si="6379"/>
        <v>23209</v>
      </c>
      <c r="AC387" s="165">
        <f t="shared" si="6410"/>
        <v>24880</v>
      </c>
      <c r="AE387" s="292" t="s">
        <v>0</v>
      </c>
      <c r="AF387" s="290" t="s">
        <v>1</v>
      </c>
      <c r="AG387" s="291"/>
      <c r="AH387" s="290" t="s">
        <v>2</v>
      </c>
      <c r="AI387" s="291"/>
      <c r="AJ387" s="290" t="s">
        <v>3</v>
      </c>
      <c r="AK387" s="291"/>
      <c r="AL387" s="290" t="s">
        <v>4</v>
      </c>
      <c r="AM387" s="291"/>
      <c r="AN387" s="290" t="s">
        <v>5</v>
      </c>
      <c r="AO387" s="291"/>
      <c r="AP387" s="290" t="s">
        <v>6</v>
      </c>
      <c r="AQ387" s="291"/>
      <c r="AR387" s="290" t="s">
        <v>7</v>
      </c>
      <c r="AS387" s="291"/>
      <c r="AT387" s="290" t="s">
        <v>8</v>
      </c>
      <c r="AU387" s="291"/>
      <c r="AV387" s="290" t="s">
        <v>9</v>
      </c>
      <c r="AW387" s="291"/>
      <c r="AX387" s="290" t="s">
        <v>10</v>
      </c>
      <c r="AY387" s="291"/>
      <c r="AZ387" s="290" t="s">
        <v>11</v>
      </c>
      <c r="BA387" s="291"/>
      <c r="BB387" s="290" t="s">
        <v>12</v>
      </c>
      <c r="BC387" s="291"/>
      <c r="BD387" s="297" t="s">
        <v>40</v>
      </c>
      <c r="BE387" s="298"/>
      <c r="BF387" s="295" t="s">
        <v>41</v>
      </c>
      <c r="BG387" s="296"/>
      <c r="BI387" s="139" t="s">
        <v>22</v>
      </c>
      <c r="BJ387" s="123">
        <f>B387/B405</f>
        <v>6.8719986752773632E-2</v>
      </c>
      <c r="BK387" s="124">
        <f t="shared" ref="BK387" si="6547">C387/C405</f>
        <v>3.953181333468745E-2</v>
      </c>
      <c r="BL387" s="125">
        <f t="shared" ref="BL387" si="6548">D387/D405</f>
        <v>6.1423650975889782E-2</v>
      </c>
      <c r="BM387" s="126">
        <f t="shared" ref="BM387" si="6549">E387/E405</f>
        <v>5.154344512195122E-2</v>
      </c>
      <c r="BN387" s="123">
        <f t="shared" ref="BN387" si="6550">F387/F405</f>
        <v>6.7755072620463472E-2</v>
      </c>
      <c r="BO387" s="124">
        <f t="shared" ref="BO387" si="6551">G387/G405</f>
        <v>3.4990089952736697E-2</v>
      </c>
      <c r="BP387" s="125">
        <f t="shared" ref="BP387" si="6552">H387/H405</f>
        <v>6.72613049164862E-2</v>
      </c>
      <c r="BQ387" s="126">
        <f t="shared" ref="BQ387" si="6553">I387/I405</f>
        <v>4.2873718816476503E-2</v>
      </c>
      <c r="BR387" s="123">
        <f t="shared" ref="BR387" si="6554">J387/J405</f>
        <v>3.6412915390054208E-2</v>
      </c>
      <c r="BS387" s="124">
        <f t="shared" ref="BS387" si="6555">K387/K405</f>
        <v>0.10130459444129325</v>
      </c>
      <c r="BT387" s="125">
        <f t="shared" ref="BT387" si="6556">L387/L405</f>
        <v>3.0460921843687375E-2</v>
      </c>
      <c r="BU387" s="123">
        <f t="shared" ref="BU387" si="6557">M387/M405</f>
        <v>8.9128797388902836E-2</v>
      </c>
      <c r="BV387" s="127">
        <f t="shared" ref="BV387" si="6558">N387/N405</f>
        <v>4.704249412769592E-2</v>
      </c>
      <c r="BW387" s="128">
        <f t="shared" ref="BW387" si="6559">O387/O405</f>
        <v>7.2962002008704382E-2</v>
      </c>
      <c r="BX387" s="123">
        <f t="shared" ref="BX387" si="6560">P387/P405</f>
        <v>4.9321617345049321E-2</v>
      </c>
      <c r="BY387" s="124">
        <f t="shared" ref="BY387" si="6561">Q387/Q405</f>
        <v>5.7805849237951394E-2</v>
      </c>
      <c r="BZ387" s="125">
        <f t="shared" ref="BZ387" si="6562">R387/R405</f>
        <v>6.7013105673414619E-2</v>
      </c>
      <c r="CA387" s="126">
        <f t="shared" ref="CA387" si="6563">S387/S405</f>
        <v>4.5219783304328298E-2</v>
      </c>
      <c r="CB387" s="123">
        <f t="shared" ref="CB387" si="6564">T387/T405</f>
        <v>2.2056915491739468E-2</v>
      </c>
      <c r="CC387" s="124">
        <f t="shared" ref="CC387" si="6565">U387/U405</f>
        <v>7.2761513439479536E-2</v>
      </c>
      <c r="CD387" s="125">
        <f t="shared" ref="CD387" si="6566">V387/V405</f>
        <v>2.5294821398051615E-2</v>
      </c>
      <c r="CE387" s="126">
        <f t="shared" ref="CE387" si="6567">W387/W405</f>
        <v>7.9740266128833906E-2</v>
      </c>
      <c r="CF387" s="123">
        <f t="shared" ref="CF387" si="6568">X387/X405</f>
        <v>5.3037026518513261E-2</v>
      </c>
      <c r="CG387" s="124">
        <f t="shared" ref="CG387" si="6569">Y387/Y405</f>
        <v>7.8457293941832401E-2</v>
      </c>
      <c r="CH387" s="125">
        <f t="shared" ref="CH387" si="6570">Z387/Z405</f>
        <v>6.8442811208084514E-2</v>
      </c>
      <c r="CI387" s="123">
        <f t="shared" ref="CI387" si="6571">AA387/AA405</f>
        <v>5.1681205784865028E-2</v>
      </c>
      <c r="CJ387" s="129">
        <f t="shared" ref="CJ387" si="6572">AB387/AB405</f>
        <v>5.4880326884242686E-2</v>
      </c>
      <c r="CK387" s="130">
        <f t="shared" ref="CK387" si="6573">AC387/AC405</f>
        <v>5.8966987493215717E-2</v>
      </c>
    </row>
    <row r="388" spans="1:89" ht="15" thickTop="1" thickBot="1" x14ac:dyDescent="0.35">
      <c r="A388" s="131" t="s">
        <v>23</v>
      </c>
      <c r="B388" s="180">
        <v>2022</v>
      </c>
      <c r="C388" s="181">
        <v>1266</v>
      </c>
      <c r="D388" s="182">
        <v>992</v>
      </c>
      <c r="E388" s="183">
        <v>813</v>
      </c>
      <c r="F388" s="180">
        <v>1351</v>
      </c>
      <c r="G388" s="184">
        <v>857</v>
      </c>
      <c r="H388" s="182">
        <v>2433</v>
      </c>
      <c r="I388" s="183">
        <v>1951</v>
      </c>
      <c r="J388" s="180">
        <v>308</v>
      </c>
      <c r="K388" s="184">
        <v>630</v>
      </c>
      <c r="L388" s="182">
        <v>850</v>
      </c>
      <c r="M388" s="180">
        <v>1823</v>
      </c>
      <c r="N388" s="185">
        <v>1772</v>
      </c>
      <c r="O388" s="186">
        <v>2409</v>
      </c>
      <c r="P388" s="180">
        <v>1108</v>
      </c>
      <c r="Q388" s="184">
        <v>1275</v>
      </c>
      <c r="R388" s="182">
        <v>1617</v>
      </c>
      <c r="S388" s="183">
        <v>1359</v>
      </c>
      <c r="T388" s="180">
        <v>311</v>
      </c>
      <c r="U388" s="184">
        <v>532</v>
      </c>
      <c r="V388" s="182">
        <v>843</v>
      </c>
      <c r="W388" s="183">
        <v>2563</v>
      </c>
      <c r="X388" s="180">
        <v>1171</v>
      </c>
      <c r="Y388" s="184">
        <v>842</v>
      </c>
      <c r="Z388" s="182">
        <v>3072</v>
      </c>
      <c r="AA388" s="180">
        <v>2666</v>
      </c>
      <c r="AB388" s="162">
        <f t="shared" si="6379"/>
        <v>17850</v>
      </c>
      <c r="AC388" s="165">
        <f t="shared" si="6410"/>
        <v>18986</v>
      </c>
      <c r="AE388" s="293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68" t="s">
        <v>14</v>
      </c>
      <c r="BG388" s="169" t="s">
        <v>15</v>
      </c>
      <c r="BI388" s="131" t="s">
        <v>23</v>
      </c>
      <c r="BJ388" s="123">
        <f>B388/B405</f>
        <v>4.7831949471293732E-2</v>
      </c>
      <c r="BK388" s="124">
        <f t="shared" ref="BK388" si="6574">C388/C405</f>
        <v>3.2143401208551262E-2</v>
      </c>
      <c r="BL388" s="125">
        <f t="shared" ref="BL388" si="6575">D388/D405</f>
        <v>4.380464541199329E-2</v>
      </c>
      <c r="BM388" s="126">
        <f t="shared" ref="BM388" si="6576">E388/E405</f>
        <v>3.8729039634146339E-2</v>
      </c>
      <c r="BN388" s="123">
        <f t="shared" ref="BN388" si="6577">F388/F405</f>
        <v>4.8689948462896891E-2</v>
      </c>
      <c r="BO388" s="124">
        <f t="shared" ref="BO388" si="6578">G388/G405</f>
        <v>3.266504040250038E-2</v>
      </c>
      <c r="BP388" s="125">
        <f t="shared" ref="BP388" si="6579">H388/H405</f>
        <v>5.2166641651836446E-2</v>
      </c>
      <c r="BQ388" s="126">
        <f t="shared" ref="BQ388" si="6580">I388/I405</f>
        <v>3.7729646103268226E-2</v>
      </c>
      <c r="BR388" s="123">
        <f t="shared" ref="BR388" si="6581">J388/J405</f>
        <v>3.6295074239924584E-2</v>
      </c>
      <c r="BS388" s="124">
        <f t="shared" ref="BS388" si="6582">K388/K405</f>
        <v>7.1469086783891092E-2</v>
      </c>
      <c r="BT388" s="125">
        <f t="shared" ref="BT388" si="6583">L388/L405</f>
        <v>2.839011356045424E-2</v>
      </c>
      <c r="BU388" s="123">
        <f t="shared" ref="BU388" si="6584">M388/M405</f>
        <v>5.7211900577454178E-2</v>
      </c>
      <c r="BV388" s="127">
        <f t="shared" ref="BV388" si="6585">N388/N405</f>
        <v>3.7838992099081786E-2</v>
      </c>
      <c r="BW388" s="128">
        <f t="shared" ref="BW388" si="6586">O388/O405</f>
        <v>5.0405925677937731E-2</v>
      </c>
      <c r="BX388" s="123">
        <f t="shared" ref="BX388" si="6587">P388/P405</f>
        <v>3.7302629364037304E-2</v>
      </c>
      <c r="BY388" s="124">
        <f t="shared" ref="BY388" si="6588">Q388/Q405</f>
        <v>4.3766305094054644E-2</v>
      </c>
      <c r="BZ388" s="125">
        <f t="shared" ref="BZ388" si="6589">R388/R405</f>
        <v>4.6169659937755188E-2</v>
      </c>
      <c r="CA388" s="126">
        <f t="shared" ref="CA388" si="6590">S388/S405</f>
        <v>3.8146297647785328E-2</v>
      </c>
      <c r="CB388" s="123">
        <f t="shared" ref="CB388" si="6591">T388/T405</f>
        <v>2.6900787129141079E-2</v>
      </c>
      <c r="CC388" s="124">
        <f t="shared" ref="CC388" si="6592">U388/U405</f>
        <v>4.5540147235062486E-2</v>
      </c>
      <c r="CD388" s="125">
        <f t="shared" ref="CD388" si="6593">V388/V405</f>
        <v>2.4012989232609812E-2</v>
      </c>
      <c r="CE388" s="126">
        <f t="shared" ref="CE388" si="6594">W388/W405</f>
        <v>6.3039574980938096E-2</v>
      </c>
      <c r="CF388" s="123">
        <f t="shared" ref="CF388" si="6595">X388/X405</f>
        <v>4.1570520785260391E-2</v>
      </c>
      <c r="CG388" s="124">
        <f t="shared" ref="CG388" si="6596">Y388/Y405</f>
        <v>4.8396367398551556E-2</v>
      </c>
      <c r="CH388" s="125">
        <f t="shared" ref="CH388" si="6597">Z388/Z405</f>
        <v>5.2263563517582809E-2</v>
      </c>
      <c r="CI388" s="123">
        <f t="shared" ref="CI388" si="6598">AA388/AA405</f>
        <v>4.3963654952919644E-2</v>
      </c>
      <c r="CJ388" s="129">
        <f t="shared" ref="CJ388" si="6599">AB388/AB405</f>
        <v>4.2208360329343442E-2</v>
      </c>
      <c r="CK388" s="130">
        <f t="shared" ref="CK388" si="6600">AC388/AC405</f>
        <v>4.4997878800088167E-2</v>
      </c>
    </row>
    <row r="389" spans="1:89" ht="13.8" thickTop="1" x14ac:dyDescent="0.25">
      <c r="A389" s="139" t="s">
        <v>24</v>
      </c>
      <c r="B389" s="194">
        <v>2078</v>
      </c>
      <c r="C389" s="188">
        <v>1236</v>
      </c>
      <c r="D389" s="189">
        <v>954</v>
      </c>
      <c r="E389" s="190">
        <v>720</v>
      </c>
      <c r="F389" s="187">
        <v>1423</v>
      </c>
      <c r="G389" s="191">
        <v>681</v>
      </c>
      <c r="H389" s="189">
        <v>2353</v>
      </c>
      <c r="I389" s="190">
        <v>1812</v>
      </c>
      <c r="J389" s="187">
        <v>333</v>
      </c>
      <c r="K389" s="191">
        <v>487</v>
      </c>
      <c r="L389" s="189">
        <v>842</v>
      </c>
      <c r="M389" s="187">
        <v>1648</v>
      </c>
      <c r="N389" s="192">
        <v>1710</v>
      </c>
      <c r="O389" s="195">
        <v>2301</v>
      </c>
      <c r="P389" s="187">
        <v>1218</v>
      </c>
      <c r="Q389" s="191">
        <v>1030</v>
      </c>
      <c r="R389" s="189">
        <v>1605</v>
      </c>
      <c r="S389" s="190">
        <v>1268</v>
      </c>
      <c r="T389" s="187">
        <v>310</v>
      </c>
      <c r="U389" s="191">
        <v>475</v>
      </c>
      <c r="V389" s="189">
        <v>812</v>
      </c>
      <c r="W389" s="196">
        <v>2378</v>
      </c>
      <c r="X389" s="187">
        <v>1153</v>
      </c>
      <c r="Y389" s="191">
        <v>645</v>
      </c>
      <c r="Z389" s="189">
        <v>3017</v>
      </c>
      <c r="AA389" s="187">
        <v>2722</v>
      </c>
      <c r="AB389" s="162">
        <f t="shared" si="6379"/>
        <v>17808</v>
      </c>
      <c r="AC389" s="165">
        <f t="shared" si="6410"/>
        <v>17403</v>
      </c>
      <c r="AE389" s="254" t="str">
        <f>$AE$17</f>
        <v>17:00 - 17:59</v>
      </c>
      <c r="AF389" s="120">
        <f t="shared" ref="AF389:AO390" si="6601">SUMIF($A$9:$A$32,$AE389,B$381:B$404)</f>
        <v>2153</v>
      </c>
      <c r="AG389" s="177">
        <f t="shared" si="6601"/>
        <v>4607</v>
      </c>
      <c r="AH389" s="121">
        <f t="shared" si="6601"/>
        <v>1930</v>
      </c>
      <c r="AI389" s="172">
        <f t="shared" si="6601"/>
        <v>1837</v>
      </c>
      <c r="AJ389" s="120">
        <f t="shared" si="6601"/>
        <v>1657</v>
      </c>
      <c r="AK389" s="122">
        <f t="shared" si="6601"/>
        <v>2946</v>
      </c>
      <c r="AL389" s="121">
        <f t="shared" si="6601"/>
        <v>2935</v>
      </c>
      <c r="AM389" s="172">
        <f t="shared" si="6601"/>
        <v>5175</v>
      </c>
      <c r="AN389" s="120">
        <f t="shared" si="6601"/>
        <v>1375</v>
      </c>
      <c r="AO389" s="122">
        <f t="shared" si="6601"/>
        <v>269</v>
      </c>
      <c r="AP389" s="121">
        <f t="shared" ref="AP389:AY390" si="6602">SUMIF($A$9:$A$32,$AE389,L$381:L$404)</f>
        <v>4125</v>
      </c>
      <c r="AQ389" s="120">
        <f t="shared" si="6602"/>
        <v>1074</v>
      </c>
      <c r="AR389" s="171">
        <f t="shared" si="6602"/>
        <v>4373</v>
      </c>
      <c r="AS389" s="173">
        <f t="shared" si="6602"/>
        <v>2869</v>
      </c>
      <c r="AT389" s="120">
        <f t="shared" si="6602"/>
        <v>2691</v>
      </c>
      <c r="AU389" s="122">
        <f t="shared" si="6602"/>
        <v>2170</v>
      </c>
      <c r="AV389" s="121">
        <f t="shared" si="6602"/>
        <v>2542</v>
      </c>
      <c r="AW389" s="172">
        <f t="shared" si="6602"/>
        <v>3416</v>
      </c>
      <c r="AX389" s="120">
        <f t="shared" si="6602"/>
        <v>2013</v>
      </c>
      <c r="AY389" s="122">
        <f t="shared" si="6602"/>
        <v>377</v>
      </c>
      <c r="AZ389" s="121">
        <f t="shared" ref="AZ389:BE390" si="6603">SUMIF($A$9:$A$32,$AE389,V$381:V$404)</f>
        <v>4298</v>
      </c>
      <c r="BA389" s="172">
        <f t="shared" si="6603"/>
        <v>2165</v>
      </c>
      <c r="BB389" s="120">
        <f t="shared" si="6603"/>
        <v>2900</v>
      </c>
      <c r="BC389" s="122">
        <f t="shared" si="6603"/>
        <v>849</v>
      </c>
      <c r="BD389" s="21">
        <f t="shared" si="6603"/>
        <v>4047</v>
      </c>
      <c r="BE389" s="176">
        <f t="shared" si="6603"/>
        <v>4712</v>
      </c>
      <c r="BF389" s="162">
        <f>AF389+AH389+AJ389+AL389+AN389+AP389+AR389+AT389+AV389+AX389+AZ389+BB389+BD389</f>
        <v>37039</v>
      </c>
      <c r="BG389" s="163">
        <f>AG389+AI389+AK389+AM389+AO389+AQ389+AS389+AU389+AW389+AY389+BA389+BC389+BE389</f>
        <v>32466</v>
      </c>
      <c r="BI389" s="139" t="s">
        <v>24</v>
      </c>
      <c r="BJ389" s="123">
        <f>B389/B405</f>
        <v>4.9156672107491778E-2</v>
      </c>
      <c r="BK389" s="124">
        <f t="shared" ref="BK389" si="6604">C389/C405</f>
        <v>3.1381709236784641E-2</v>
      </c>
      <c r="BL389" s="125">
        <f t="shared" ref="BL389" si="6605">D389/D405</f>
        <v>4.2126644882098385E-2</v>
      </c>
      <c r="BM389" s="126">
        <f t="shared" ref="BM389" si="6606">E389/E405</f>
        <v>3.4298780487804881E-2</v>
      </c>
      <c r="BN389" s="123">
        <f t="shared" ref="BN389" si="6607">F389/F405</f>
        <v>5.1284823584531659E-2</v>
      </c>
      <c r="BO389" s="124">
        <f t="shared" ref="BO389" si="6608">G389/G405</f>
        <v>2.5956700716572648E-2</v>
      </c>
      <c r="BP389" s="125">
        <f t="shared" ref="BP389" si="6609">H389/H405</f>
        <v>5.0451339008126247E-2</v>
      </c>
      <c r="BQ389" s="126">
        <f t="shared" ref="BQ389" si="6610">I389/I405</f>
        <v>3.5041578031328562E-2</v>
      </c>
      <c r="BR389" s="123">
        <f t="shared" ref="BR389" si="6611">J389/J405</f>
        <v>3.9241102993165217E-2</v>
      </c>
      <c r="BS389" s="124">
        <f t="shared" ref="BS389" si="6612">K389/K405</f>
        <v>5.5246738513896769E-2</v>
      </c>
      <c r="BT389" s="125">
        <f t="shared" ref="BT389" si="6613">L389/L405</f>
        <v>2.8122912491649967E-2</v>
      </c>
      <c r="BU389" s="123">
        <f t="shared" ref="BU389" si="6614">M389/M405</f>
        <v>5.171980918905348E-2</v>
      </c>
      <c r="BV389" s="127">
        <f t="shared" ref="BV389" si="6615">N389/N405</f>
        <v>3.6515054452274182E-2</v>
      </c>
      <c r="BW389" s="128">
        <f t="shared" ref="BW389" si="6616">O389/O405</f>
        <v>4.814613324405758E-2</v>
      </c>
      <c r="BX389" s="123">
        <f t="shared" ref="BX389" si="6617">P389/P405</f>
        <v>4.1005958994041004E-2</v>
      </c>
      <c r="BY389" s="124">
        <f t="shared" ref="BY389" si="6618">Q389/Q405</f>
        <v>3.5356309213236306E-2</v>
      </c>
      <c r="BZ389" s="125">
        <f t="shared" ref="BZ389" si="6619">R389/R405</f>
        <v>4.5827027953059415E-2</v>
      </c>
      <c r="CA389" s="126">
        <f t="shared" ref="CA389" si="6620">S389/S405</f>
        <v>3.5591983382922583E-2</v>
      </c>
      <c r="CB389" s="123">
        <f t="shared" ref="CB389" si="6621">T389/T405</f>
        <v>2.6814289421330333E-2</v>
      </c>
      <c r="CC389" s="124">
        <f t="shared" ref="CC389" si="6622">U389/U405</f>
        <v>4.0660845745591506E-2</v>
      </c>
      <c r="CD389" s="125">
        <f t="shared" ref="CD389" si="6623">V389/V405</f>
        <v>2.3129949296416565E-2</v>
      </c>
      <c r="CE389" s="126">
        <f t="shared" ref="CE389" si="6624">W389/W405</f>
        <v>5.8489313033425978E-2</v>
      </c>
      <c r="CF389" s="123">
        <f t="shared" ref="CF389" si="6625">X389/X405</f>
        <v>4.0931520465760235E-2</v>
      </c>
      <c r="CG389" s="124">
        <f t="shared" ref="CG389" si="6626">Y389/Y405</f>
        <v>3.7073226807679042E-2</v>
      </c>
      <c r="CH389" s="125">
        <f t="shared" ref="CH389" si="6627">Z389/Z405</f>
        <v>5.1327855186376087E-2</v>
      </c>
      <c r="CI389" s="123">
        <f t="shared" ref="CI389" si="6628">AA389/AA405</f>
        <v>4.4887122573836181E-2</v>
      </c>
      <c r="CJ389" s="129">
        <f t="shared" ref="CJ389" si="6629">AB389/AB405</f>
        <v>4.210904654033322E-2</v>
      </c>
      <c r="CK389" s="130">
        <f t="shared" ref="CK389" si="6630">AC389/AC405</f>
        <v>4.124608052027464E-2</v>
      </c>
    </row>
    <row r="390" spans="1:89" x14ac:dyDescent="0.25">
      <c r="A390" s="131" t="s">
        <v>25</v>
      </c>
      <c r="B390" s="197">
        <v>1859</v>
      </c>
      <c r="C390" s="181">
        <v>1476</v>
      </c>
      <c r="D390" s="182">
        <v>1080</v>
      </c>
      <c r="E390" s="183">
        <v>704</v>
      </c>
      <c r="F390" s="180">
        <v>1224</v>
      </c>
      <c r="G390" s="184">
        <v>742</v>
      </c>
      <c r="H390" s="182">
        <v>2390</v>
      </c>
      <c r="I390" s="183">
        <v>2028</v>
      </c>
      <c r="J390" s="180">
        <v>327</v>
      </c>
      <c r="K390" s="181">
        <v>416</v>
      </c>
      <c r="L390" s="182">
        <v>798</v>
      </c>
      <c r="M390" s="180">
        <v>1681</v>
      </c>
      <c r="N390" s="185">
        <v>1770</v>
      </c>
      <c r="O390" s="198">
        <v>2206</v>
      </c>
      <c r="P390" s="180">
        <v>1221</v>
      </c>
      <c r="Q390" s="181">
        <v>1116</v>
      </c>
      <c r="R390" s="182">
        <v>1587</v>
      </c>
      <c r="S390" s="183">
        <v>1315</v>
      </c>
      <c r="T390" s="189">
        <v>314</v>
      </c>
      <c r="U390" s="180">
        <v>435</v>
      </c>
      <c r="V390" s="182">
        <v>986</v>
      </c>
      <c r="W390" s="199">
        <v>1970</v>
      </c>
      <c r="X390" s="180">
        <v>1011</v>
      </c>
      <c r="Y390" s="184">
        <v>586</v>
      </c>
      <c r="Z390" s="182">
        <v>2681</v>
      </c>
      <c r="AA390" s="180">
        <v>2925</v>
      </c>
      <c r="AB390" s="162">
        <f t="shared" si="6379"/>
        <v>17248</v>
      </c>
      <c r="AC390" s="165">
        <f t="shared" si="6410"/>
        <v>17600</v>
      </c>
      <c r="AE390" s="256" t="str">
        <f>$AE$18</f>
        <v>18:00 - 18:59</v>
      </c>
      <c r="AF390" s="120">
        <f t="shared" si="6601"/>
        <v>2207</v>
      </c>
      <c r="AG390" s="181">
        <f t="shared" si="6601"/>
        <v>5061</v>
      </c>
      <c r="AH390" s="182">
        <f t="shared" si="6601"/>
        <v>1426</v>
      </c>
      <c r="AI390" s="183">
        <f t="shared" si="6601"/>
        <v>1962</v>
      </c>
      <c r="AJ390" s="180">
        <f t="shared" si="6601"/>
        <v>1226</v>
      </c>
      <c r="AK390" s="184">
        <f t="shared" si="6601"/>
        <v>2972</v>
      </c>
      <c r="AL390" s="182">
        <f t="shared" si="6601"/>
        <v>2984</v>
      </c>
      <c r="AM390" s="183">
        <f t="shared" si="6601"/>
        <v>6019</v>
      </c>
      <c r="AN390" s="180">
        <f t="shared" si="6601"/>
        <v>933</v>
      </c>
      <c r="AO390" s="184">
        <f t="shared" si="6601"/>
        <v>326</v>
      </c>
      <c r="AP390" s="182">
        <f t="shared" si="6602"/>
        <v>4080</v>
      </c>
      <c r="AQ390" s="180">
        <f t="shared" si="6602"/>
        <v>1044</v>
      </c>
      <c r="AR390" s="185">
        <f t="shared" si="6602"/>
        <v>5080</v>
      </c>
      <c r="AS390" s="186">
        <f t="shared" si="6602"/>
        <v>2902</v>
      </c>
      <c r="AT390" s="180">
        <f t="shared" si="6602"/>
        <v>2729</v>
      </c>
      <c r="AU390" s="184">
        <f t="shared" si="6602"/>
        <v>2473</v>
      </c>
      <c r="AV390" s="182">
        <f t="shared" si="6602"/>
        <v>2366</v>
      </c>
      <c r="AW390" s="183">
        <f t="shared" si="6602"/>
        <v>3812</v>
      </c>
      <c r="AX390" s="180">
        <f t="shared" si="6602"/>
        <v>1870</v>
      </c>
      <c r="AY390" s="184">
        <f t="shared" si="6602"/>
        <v>382</v>
      </c>
      <c r="AZ390" s="182">
        <f t="shared" si="6603"/>
        <v>4752</v>
      </c>
      <c r="BA390" s="183">
        <f t="shared" si="6603"/>
        <v>2511</v>
      </c>
      <c r="BB390" s="180">
        <f t="shared" si="6603"/>
        <v>3063</v>
      </c>
      <c r="BC390" s="184">
        <f t="shared" si="6603"/>
        <v>1181</v>
      </c>
      <c r="BD390" s="182">
        <f t="shared" si="6603"/>
        <v>3942</v>
      </c>
      <c r="BE390" s="180">
        <f t="shared" si="6603"/>
        <v>7333</v>
      </c>
      <c r="BF390" s="164">
        <f>SUM(AF390,AH390,AJ390,AL390,AN390,AP390,AR390,AT390,AV390,AX390,AZ390,BB390,BD390)</f>
        <v>36658</v>
      </c>
      <c r="BG390" s="165">
        <f>SUM(AG390,AI390,AK390,AM390,AO390,AQ390,AS390,AU390,AW390,AY390,BA390,BC390,BE390)</f>
        <v>37978</v>
      </c>
      <c r="BI390" s="131" t="s">
        <v>25</v>
      </c>
      <c r="BJ390" s="123">
        <f>B390/B405</f>
        <v>4.3976060369502995E-2</v>
      </c>
      <c r="BK390" s="124">
        <f t="shared" ref="BK390" si="6631">C390/C405</f>
        <v>3.7475245010917584E-2</v>
      </c>
      <c r="BL390" s="125">
        <f t="shared" ref="BL390" si="6632">D390/D405</f>
        <v>4.7690541375960432E-2</v>
      </c>
      <c r="BM390" s="126">
        <f t="shared" ref="BM390" si="6633">E390/E405</f>
        <v>3.3536585365853661E-2</v>
      </c>
      <c r="BN390" s="123">
        <f t="shared" ref="BN390" si="6634">F390/F405</f>
        <v>4.4112877067791115E-2</v>
      </c>
      <c r="BO390" s="124">
        <f t="shared" ref="BO390" si="6635">G390/G405</f>
        <v>2.8281750266808965E-2</v>
      </c>
      <c r="BP390" s="125">
        <f t="shared" ref="BP390" si="6636">H390/H405</f>
        <v>5.1244666480842214E-2</v>
      </c>
      <c r="BQ390" s="126">
        <f t="shared" ref="BQ390" si="6637">I390/I405</f>
        <v>3.9218719783407463E-2</v>
      </c>
      <c r="BR390" s="123">
        <f t="shared" ref="BR390" si="6638">J390/J405</f>
        <v>3.8534056092387463E-2</v>
      </c>
      <c r="BS390" s="124">
        <f t="shared" ref="BS390" si="6639">K390/K405</f>
        <v>4.7192285876347134E-2</v>
      </c>
      <c r="BT390" s="125">
        <f t="shared" ref="BT390" si="6640">L390/L405</f>
        <v>2.6653306613226454E-2</v>
      </c>
      <c r="BU390" s="123">
        <f t="shared" ref="BU390" si="6641">M390/M405</f>
        <v>5.2755460708009037E-2</v>
      </c>
      <c r="BV390" s="127">
        <f t="shared" ref="BV390" si="6642">N390/N405</f>
        <v>3.7796284433055737E-2</v>
      </c>
      <c r="BW390" s="128">
        <f t="shared" ref="BW390" si="6643">O390/O405</f>
        <v>4.6158352862403752E-2</v>
      </c>
      <c r="BX390" s="123">
        <f t="shared" ref="BX390" si="6644">P390/P405</f>
        <v>4.1106958893041105E-2</v>
      </c>
      <c r="BY390" s="124">
        <f t="shared" ref="BY390" si="6645">Q390/Q405</f>
        <v>3.8308389399972539E-2</v>
      </c>
      <c r="BZ390" s="125">
        <f t="shared" ref="BZ390" si="6646">R390/R405</f>
        <v>4.531307997601576E-2</v>
      </c>
      <c r="CA390" s="126">
        <f t="shared" ref="CA390" si="6647">S390/S405</f>
        <v>3.6911244596642905E-2</v>
      </c>
      <c r="CB390" s="123">
        <f t="shared" ref="CB390" si="6648">T390/T405</f>
        <v>2.7160280252573308E-2</v>
      </c>
      <c r="CC390" s="124">
        <f t="shared" ref="CC390" si="6649">U390/U405</f>
        <v>3.7236774524910116E-2</v>
      </c>
      <c r="CD390" s="125">
        <f t="shared" ref="CD390" si="6650">V390/V405</f>
        <v>2.8086367002791546E-2</v>
      </c>
      <c r="CE390" s="126">
        <f t="shared" ref="CE390" si="6651">W390/W405</f>
        <v>4.8454140738372238E-2</v>
      </c>
      <c r="CF390" s="123">
        <f t="shared" ref="CF390" si="6652">X390/X405</f>
        <v>3.5890517945258972E-2</v>
      </c>
      <c r="CG390" s="124">
        <f t="shared" ref="CG390" si="6653">Y390/Y405</f>
        <v>3.3682032417519256E-2</v>
      </c>
      <c r="CH390" s="125">
        <f t="shared" ref="CH390" si="6654">Z390/Z405</f>
        <v>4.5611527926640465E-2</v>
      </c>
      <c r="CI390" s="123">
        <f t="shared" ref="CI390" si="6655">AA390/AA405</f>
        <v>4.8234692699658646E-2</v>
      </c>
      <c r="CJ390" s="129">
        <f t="shared" ref="CJ390" si="6656">AB390/AB405</f>
        <v>4.0784862686863627E-2</v>
      </c>
      <c r="CK390" s="130">
        <f t="shared" ref="CK390" si="6657">AC390/AC405</f>
        <v>4.1712981506454846E-2</v>
      </c>
    </row>
    <row r="391" spans="1:89" ht="13.8" thickBot="1" x14ac:dyDescent="0.3">
      <c r="A391" s="139" t="s">
        <v>26</v>
      </c>
      <c r="B391" s="194">
        <v>1492</v>
      </c>
      <c r="C391" s="188">
        <v>1350</v>
      </c>
      <c r="D391" s="189">
        <v>857</v>
      </c>
      <c r="E391" s="190">
        <v>720</v>
      </c>
      <c r="F391" s="187">
        <v>1118</v>
      </c>
      <c r="G391" s="191">
        <v>781</v>
      </c>
      <c r="H391" s="189">
        <v>2095</v>
      </c>
      <c r="I391" s="190">
        <v>1858</v>
      </c>
      <c r="J391" s="187">
        <v>345</v>
      </c>
      <c r="K391" s="188">
        <v>361</v>
      </c>
      <c r="L391" s="189">
        <v>880</v>
      </c>
      <c r="M391" s="187">
        <v>1323</v>
      </c>
      <c r="N391" s="192">
        <v>1593</v>
      </c>
      <c r="O391" s="195">
        <v>1907</v>
      </c>
      <c r="P391" s="187">
        <v>1165</v>
      </c>
      <c r="Q391" s="188">
        <v>1077</v>
      </c>
      <c r="R391" s="189">
        <v>1502</v>
      </c>
      <c r="S391" s="190">
        <v>1317</v>
      </c>
      <c r="T391" s="187">
        <v>283</v>
      </c>
      <c r="U391" s="191">
        <v>354</v>
      </c>
      <c r="V391" s="189">
        <v>1035</v>
      </c>
      <c r="W391" s="196">
        <v>1738</v>
      </c>
      <c r="X391" s="187">
        <v>948</v>
      </c>
      <c r="Y391" s="191">
        <v>691</v>
      </c>
      <c r="Z391" s="189">
        <v>2677</v>
      </c>
      <c r="AA391" s="187">
        <v>2653</v>
      </c>
      <c r="AB391" s="162">
        <f t="shared" si="6379"/>
        <v>15990</v>
      </c>
      <c r="AC391" s="165">
        <f t="shared" si="6410"/>
        <v>16130</v>
      </c>
      <c r="AE391" s="254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26</v>
      </c>
      <c r="BJ391" s="123">
        <f>B391/B405</f>
        <v>3.5294395950133658E-2</v>
      </c>
      <c r="BK391" s="124">
        <f t="shared" ref="BK391" si="6658">C391/C405</f>
        <v>3.4276138729497793E-2</v>
      </c>
      <c r="BL391" s="125">
        <f t="shared" ref="BL391" si="6659">D391/D405</f>
        <v>3.7843327739998232E-2</v>
      </c>
      <c r="BM391" s="126">
        <f t="shared" ref="BM391" si="6660">E391/E405</f>
        <v>3.4298780487804881E-2</v>
      </c>
      <c r="BN391" s="123">
        <f t="shared" ref="BN391" si="6661">F391/F405</f>
        <v>4.0292644249828813E-2</v>
      </c>
      <c r="BO391" s="124">
        <f t="shared" ref="BO391" si="6662">G391/G405</f>
        <v>2.9768257356304315E-2</v>
      </c>
      <c r="BP391" s="125">
        <f t="shared" ref="BP391" si="6663">H391/H405</f>
        <v>4.4919487982160854E-2</v>
      </c>
      <c r="BQ391" s="126">
        <f t="shared" ref="BQ391" si="6664">I391/I405</f>
        <v>3.5931154515567588E-2</v>
      </c>
      <c r="BR391" s="123">
        <f t="shared" ref="BR391" si="6665">J391/J405</f>
        <v>4.0655196794720717E-2</v>
      </c>
      <c r="BS391" s="124">
        <f t="shared" ref="BS391" si="6666">K391/K405</f>
        <v>4.0952921157118551E-2</v>
      </c>
      <c r="BT391" s="125">
        <f t="shared" ref="BT391" si="6667">L391/L405</f>
        <v>2.9392117568470273E-2</v>
      </c>
      <c r="BU391" s="123">
        <f t="shared" ref="BU391" si="6668">M391/M405</f>
        <v>4.1520210896309313E-2</v>
      </c>
      <c r="BV391" s="127">
        <f t="shared" ref="BV391" si="6669">N391/N405</f>
        <v>3.4016655989750164E-2</v>
      </c>
      <c r="BW391" s="128">
        <f t="shared" ref="BW391" si="6670">O391/O405</f>
        <v>3.9902075661198529E-2</v>
      </c>
      <c r="BX391" s="123">
        <f t="shared" ref="BX391" si="6671">P391/P405</f>
        <v>3.9221627445039223E-2</v>
      </c>
      <c r="BY391" s="124">
        <f t="shared" ref="BY391" si="6672">Q391/Q405</f>
        <v>3.6969655361801454E-2</v>
      </c>
      <c r="BZ391" s="125">
        <f t="shared" ref="BZ391" si="6673">R391/R405</f>
        <v>4.2886103417754048E-2</v>
      </c>
      <c r="CA391" s="126">
        <f t="shared" ref="CA391" si="6674">S391/S405</f>
        <v>3.6967383371694827E-2</v>
      </c>
      <c r="CB391" s="123">
        <f t="shared" ref="CB391" si="6675">T391/T405</f>
        <v>2.4478851310440274E-2</v>
      </c>
      <c r="CC391" s="124">
        <f t="shared" ref="CC391" si="6676">U391/U405</f>
        <v>3.0303030303030304E-2</v>
      </c>
      <c r="CD391" s="125">
        <f t="shared" ref="CD391" si="6677">V391/V405</f>
        <v>2.9482139805161511E-2</v>
      </c>
      <c r="CE391" s="126">
        <f t="shared" ref="CE391" si="6678">W391/W405</f>
        <v>4.2747866296086776E-2</v>
      </c>
      <c r="CF391" s="123">
        <f t="shared" ref="CF391" si="6679">X391/X405</f>
        <v>3.3654016827008415E-2</v>
      </c>
      <c r="CG391" s="124">
        <f t="shared" ref="CG391" si="6680">Y391/Y405</f>
        <v>3.9717208874583285E-2</v>
      </c>
      <c r="CH391" s="125">
        <f t="shared" ref="CH391" si="6681">Z391/Z405</f>
        <v>4.5543476411643614E-2</v>
      </c>
      <c r="CI391" s="123">
        <f t="shared" ref="CI391" si="6682">AA391/AA405</f>
        <v>4.3749278540921158E-2</v>
      </c>
      <c r="CJ391" s="129">
        <f t="shared" ref="CJ391" si="6683">AB391/AB405</f>
        <v>3.7810178244605135E-2</v>
      </c>
      <c r="CK391" s="130">
        <f t="shared" ref="CK391" si="6684">AC391/AC405</f>
        <v>3.8228999528358905E-2</v>
      </c>
    </row>
    <row r="392" spans="1:89" ht="14.4" thickTop="1" thickBot="1" x14ac:dyDescent="0.3">
      <c r="A392" s="131" t="s">
        <v>27</v>
      </c>
      <c r="B392" s="197">
        <v>1378</v>
      </c>
      <c r="C392" s="181">
        <v>1436</v>
      </c>
      <c r="D392" s="182">
        <v>739</v>
      </c>
      <c r="E392" s="183">
        <v>719</v>
      </c>
      <c r="F392" s="180">
        <v>991</v>
      </c>
      <c r="G392" s="184">
        <v>1049</v>
      </c>
      <c r="H392" s="182">
        <v>1986</v>
      </c>
      <c r="I392" s="183">
        <v>2051</v>
      </c>
      <c r="J392" s="180">
        <v>387</v>
      </c>
      <c r="K392" s="181">
        <v>300</v>
      </c>
      <c r="L392" s="182">
        <v>1187</v>
      </c>
      <c r="M392" s="180">
        <v>1058</v>
      </c>
      <c r="N392" s="185">
        <v>1920</v>
      </c>
      <c r="O392" s="198">
        <v>1568</v>
      </c>
      <c r="P392" s="180">
        <v>1251</v>
      </c>
      <c r="Q392" s="181">
        <v>1048</v>
      </c>
      <c r="R392" s="182">
        <v>1360</v>
      </c>
      <c r="S392" s="183">
        <v>1387</v>
      </c>
      <c r="T392" s="180">
        <v>406</v>
      </c>
      <c r="U392" s="184">
        <v>301</v>
      </c>
      <c r="V392" s="182">
        <v>1230</v>
      </c>
      <c r="W392" s="199">
        <v>1462</v>
      </c>
      <c r="X392" s="180">
        <v>987</v>
      </c>
      <c r="Y392" s="184">
        <v>534</v>
      </c>
      <c r="Z392" s="182">
        <v>2394</v>
      </c>
      <c r="AA392" s="180">
        <v>2642</v>
      </c>
      <c r="AB392" s="162">
        <f t="shared" si="6379"/>
        <v>16216</v>
      </c>
      <c r="AC392" s="165">
        <f t="shared" si="6410"/>
        <v>15555</v>
      </c>
      <c r="AE392" s="251" t="s">
        <v>13</v>
      </c>
      <c r="AF392" s="14">
        <f t="shared" ref="AF392:BG392" si="6685">SUM(AF389:AF391)</f>
        <v>4360</v>
      </c>
      <c r="AG392" s="1">
        <f t="shared" si="6685"/>
        <v>9668</v>
      </c>
      <c r="AH392" s="14">
        <f t="shared" si="6685"/>
        <v>3356</v>
      </c>
      <c r="AI392" s="1">
        <f t="shared" si="6685"/>
        <v>3799</v>
      </c>
      <c r="AJ392" s="14">
        <f t="shared" si="6685"/>
        <v>2883</v>
      </c>
      <c r="AK392" s="1">
        <f t="shared" si="6685"/>
        <v>5918</v>
      </c>
      <c r="AL392" s="14">
        <f t="shared" si="6685"/>
        <v>5919</v>
      </c>
      <c r="AM392" s="1">
        <f t="shared" si="6685"/>
        <v>11194</v>
      </c>
      <c r="AN392" s="14">
        <f t="shared" si="6685"/>
        <v>2308</v>
      </c>
      <c r="AO392" s="1">
        <f t="shared" si="6685"/>
        <v>595</v>
      </c>
      <c r="AP392" s="14">
        <f t="shared" si="6685"/>
        <v>8205</v>
      </c>
      <c r="AQ392" s="1">
        <f t="shared" si="6685"/>
        <v>2118</v>
      </c>
      <c r="AR392" s="14">
        <f t="shared" si="6685"/>
        <v>9453</v>
      </c>
      <c r="AS392" s="1">
        <f t="shared" si="6685"/>
        <v>5771</v>
      </c>
      <c r="AT392" s="14">
        <f t="shared" si="6685"/>
        <v>5420</v>
      </c>
      <c r="AU392" s="1">
        <f t="shared" si="6685"/>
        <v>4643</v>
      </c>
      <c r="AV392" s="14">
        <f t="shared" si="6685"/>
        <v>4908</v>
      </c>
      <c r="AW392" s="1">
        <f t="shared" si="6685"/>
        <v>7228</v>
      </c>
      <c r="AX392" s="14">
        <f t="shared" si="6685"/>
        <v>3883</v>
      </c>
      <c r="AY392" s="1">
        <f t="shared" si="6685"/>
        <v>759</v>
      </c>
      <c r="AZ392" s="14">
        <f t="shared" si="6685"/>
        <v>9050</v>
      </c>
      <c r="BA392" s="1">
        <f t="shared" si="6685"/>
        <v>4676</v>
      </c>
      <c r="BB392" s="14">
        <f t="shared" si="6685"/>
        <v>5963</v>
      </c>
      <c r="BC392" s="1">
        <f t="shared" si="6685"/>
        <v>2030</v>
      </c>
      <c r="BD392" s="14">
        <f t="shared" si="6685"/>
        <v>7989</v>
      </c>
      <c r="BE392" s="1">
        <f t="shared" si="6685"/>
        <v>12045</v>
      </c>
      <c r="BF392" s="166">
        <f t="shared" si="6685"/>
        <v>73697</v>
      </c>
      <c r="BG392" s="167">
        <f t="shared" si="6685"/>
        <v>70444</v>
      </c>
      <c r="BI392" s="131" t="s">
        <v>27</v>
      </c>
      <c r="BJ392" s="123">
        <f>B392/B405</f>
        <v>3.2597639155016206E-2</v>
      </c>
      <c r="BK392" s="124">
        <f t="shared" ref="BK392" si="6686">C392/C405</f>
        <v>3.6459655715228759E-2</v>
      </c>
      <c r="BL392" s="125">
        <f t="shared" ref="BL392" si="6687">D392/D405</f>
        <v>3.2632694515587743E-2</v>
      </c>
      <c r="BM392" s="126">
        <f t="shared" ref="BM392" si="6688">E392/E405</f>
        <v>3.4251143292682924E-2</v>
      </c>
      <c r="BN392" s="123">
        <f t="shared" ref="BN392" si="6689">F392/F405</f>
        <v>3.5715572854723036E-2</v>
      </c>
      <c r="BO392" s="124">
        <f t="shared" ref="BO392" si="6690">G392/G405</f>
        <v>3.9983229150785178E-2</v>
      </c>
      <c r="BP392" s="125">
        <f t="shared" ref="BP392" si="6691">H392/H405</f>
        <v>4.2582388130105703E-2</v>
      </c>
      <c r="BQ392" s="126">
        <f t="shared" ref="BQ392" si="6692">I392/I405</f>
        <v>3.9663508025526976E-2</v>
      </c>
      <c r="BR392" s="123">
        <f t="shared" ref="BR392" si="6693">J392/J405</f>
        <v>4.560452510016498E-2</v>
      </c>
      <c r="BS392" s="124">
        <f t="shared" ref="BS392" si="6694">K392/K405</f>
        <v>3.4032898468519569E-2</v>
      </c>
      <c r="BT392" s="125">
        <f t="shared" ref="BT392" si="6695">L392/L405</f>
        <v>3.9645958583834337E-2</v>
      </c>
      <c r="BU392" s="123">
        <f t="shared" ref="BU392" si="6696">M392/M405</f>
        <v>3.3203615365302537E-2</v>
      </c>
      <c r="BV392" s="127">
        <f t="shared" ref="BV392" si="6697">N392/N405</f>
        <v>4.0999359385009607E-2</v>
      </c>
      <c r="BW392" s="128">
        <f t="shared" ref="BW392" si="6698">O392/O405</f>
        <v>3.2808838299296955E-2</v>
      </c>
      <c r="BX392" s="123">
        <f t="shared" ref="BX392" si="6699">P392/P405</f>
        <v>4.2116957883042115E-2</v>
      </c>
      <c r="BY392" s="124">
        <f t="shared" ref="BY392" si="6700">Q392/Q405</f>
        <v>3.597418646162296E-2</v>
      </c>
      <c r="BZ392" s="125">
        <f t="shared" ref="BZ392" si="6701">R392/R405</f>
        <v>3.883162493218742E-2</v>
      </c>
      <c r="CA392" s="126">
        <f t="shared" ref="CA392" si="6702">S392/S405</f>
        <v>3.8932240498512322E-2</v>
      </c>
      <c r="CB392" s="123">
        <f t="shared" ref="CB392" si="6703">T392/T405</f>
        <v>3.5118069371161666E-2</v>
      </c>
      <c r="CC392" s="124">
        <f t="shared" ref="CC392" si="6704">U392/U405</f>
        <v>2.576613593562746E-2</v>
      </c>
      <c r="CD392" s="125">
        <f t="shared" ref="CD392" si="6705">V392/V405</f>
        <v>3.5036745855409335E-2</v>
      </c>
      <c r="CE392" s="126">
        <f t="shared" ref="CE392" si="6706">W392/W405</f>
        <v>3.5959367390609245E-2</v>
      </c>
      <c r="CF392" s="123">
        <f t="shared" ref="CF392" si="6707">X392/X405</f>
        <v>3.5038517519258759E-2</v>
      </c>
      <c r="CG392" s="124">
        <f t="shared" ref="CG392" si="6708">Y392/Y405</f>
        <v>3.0693183124497068E-2</v>
      </c>
      <c r="CH392" s="125">
        <f t="shared" ref="CH392" si="6709">Z392/Z405</f>
        <v>4.0728831725616289E-2</v>
      </c>
      <c r="CI392" s="123">
        <f t="shared" ref="CI392" si="6710">AA392/AA405</f>
        <v>4.3567883115383982E-2</v>
      </c>
      <c r="CJ392" s="129">
        <f t="shared" ref="CJ392" si="6711">AB392/AB405</f>
        <v>3.8344581014041076E-2</v>
      </c>
      <c r="CK392" s="130">
        <f t="shared" ref="CK392" si="6712">AC392/AC405</f>
        <v>3.6866217462096881E-2</v>
      </c>
    </row>
    <row r="393" spans="1:89" ht="13.8" thickTop="1" x14ac:dyDescent="0.25">
      <c r="A393" s="139" t="s">
        <v>28</v>
      </c>
      <c r="B393" s="194">
        <v>1351</v>
      </c>
      <c r="C393" s="188">
        <v>2041</v>
      </c>
      <c r="D393" s="189">
        <v>980</v>
      </c>
      <c r="E393" s="190">
        <v>931</v>
      </c>
      <c r="F393" s="187">
        <v>930</v>
      </c>
      <c r="G393" s="191">
        <v>1314</v>
      </c>
      <c r="H393" s="189">
        <v>2139</v>
      </c>
      <c r="I393" s="190">
        <v>2872</v>
      </c>
      <c r="J393" s="187">
        <v>531</v>
      </c>
      <c r="K393" s="188">
        <v>309</v>
      </c>
      <c r="L393" s="189">
        <v>2042</v>
      </c>
      <c r="M393" s="187">
        <v>983</v>
      </c>
      <c r="N393" s="192">
        <v>2387</v>
      </c>
      <c r="O393" s="195">
        <v>1681</v>
      </c>
      <c r="P393" s="187">
        <v>1589</v>
      </c>
      <c r="Q393" s="188">
        <v>1030</v>
      </c>
      <c r="R393" s="189">
        <v>1435</v>
      </c>
      <c r="S393" s="190">
        <v>1924</v>
      </c>
      <c r="T393" s="187">
        <v>585</v>
      </c>
      <c r="U393" s="191">
        <v>267</v>
      </c>
      <c r="V393" s="189">
        <v>2012</v>
      </c>
      <c r="W393" s="196">
        <v>1423</v>
      </c>
      <c r="X393" s="187">
        <v>1543</v>
      </c>
      <c r="Y393" s="191">
        <v>501</v>
      </c>
      <c r="Z393" s="189">
        <v>3048</v>
      </c>
      <c r="AA393" s="187">
        <v>3362</v>
      </c>
      <c r="AB393" s="162">
        <f t="shared" si="6379"/>
        <v>20572</v>
      </c>
      <c r="AC393" s="165">
        <f t="shared" si="6410"/>
        <v>18638</v>
      </c>
      <c r="BI393" s="139" t="s">
        <v>28</v>
      </c>
      <c r="BJ393" s="123">
        <f>B393/B405</f>
        <v>3.195893359827786E-2</v>
      </c>
      <c r="BK393" s="124">
        <f t="shared" ref="BK393" si="6713">C393/C405</f>
        <v>5.1820443812522217E-2</v>
      </c>
      <c r="BL393" s="125">
        <f t="shared" ref="BL393" si="6714">D393/D405</f>
        <v>4.327475050781595E-2</v>
      </c>
      <c r="BM393" s="126">
        <f t="shared" ref="BM393" si="6715">E393/E405</f>
        <v>4.4350228658536585E-2</v>
      </c>
      <c r="BN393" s="123">
        <f t="shared" ref="BN393" si="6716">F393/F405</f>
        <v>3.3517136987782463E-2</v>
      </c>
      <c r="BO393" s="124">
        <f t="shared" ref="BO393" si="6717">G393/G405</f>
        <v>5.0083854246074096E-2</v>
      </c>
      <c r="BP393" s="125">
        <f t="shared" ref="BP393" si="6718">H393/H405</f>
        <v>4.586290443620146E-2</v>
      </c>
      <c r="BQ393" s="126">
        <f t="shared" ref="BQ393" si="6719">I393/I405</f>
        <v>5.554051440727132E-2</v>
      </c>
      <c r="BR393" s="123">
        <f t="shared" ref="BR393" si="6720">J393/J405</f>
        <v>6.2573650718831017E-2</v>
      </c>
      <c r="BS393" s="124">
        <f t="shared" ref="BS393" si="6721">K393/K405</f>
        <v>3.5053885422575155E-2</v>
      </c>
      <c r="BT393" s="125">
        <f t="shared" ref="BT393" si="6722">L393/L405</f>
        <v>6.8203072812291252E-2</v>
      </c>
      <c r="BU393" s="123">
        <f t="shared" ref="BU393" si="6723">M393/M405</f>
        <v>3.0849861913130806E-2</v>
      </c>
      <c r="BV393" s="127">
        <f t="shared" ref="BV393" si="6724">N393/N405</f>
        <v>5.0971599402092678E-2</v>
      </c>
      <c r="BW393" s="128">
        <f t="shared" ref="BW393" si="6725">O393/O405</f>
        <v>3.5173250753264142E-2</v>
      </c>
      <c r="BX393" s="123">
        <f t="shared" ref="BX393" si="6726">P393/P405</f>
        <v>5.3496279837053497E-2</v>
      </c>
      <c r="BY393" s="124">
        <f t="shared" ref="BY393" si="6727">Q393/Q405</f>
        <v>3.5356309213236306E-2</v>
      </c>
      <c r="BZ393" s="125">
        <f t="shared" ref="BZ393" si="6728">R393/R405</f>
        <v>4.0973074836535991E-2</v>
      </c>
      <c r="CA393" s="126">
        <f t="shared" ref="CA393" si="6729">S393/S405</f>
        <v>5.400550159995509E-2</v>
      </c>
      <c r="CB393" s="123">
        <f t="shared" ref="CB393" si="6730">T393/T405</f>
        <v>5.0601159069284661E-2</v>
      </c>
      <c r="CC393" s="124">
        <f t="shared" ref="CC393" si="6731">U393/U405</f>
        <v>2.2855675398048281E-2</v>
      </c>
      <c r="CD393" s="125">
        <f t="shared" ref="CD393" si="6732">V393/V405</f>
        <v>5.7312140374864692E-2</v>
      </c>
      <c r="CE393" s="126">
        <f t="shared" ref="CE393" si="6733">W393/W405</f>
        <v>3.5000122980052638E-2</v>
      </c>
      <c r="CF393" s="123">
        <f t="shared" ref="CF393" si="6734">X393/X405</f>
        <v>5.4776527388263697E-2</v>
      </c>
      <c r="CG393" s="124">
        <f t="shared" ref="CG393" si="6735">Y393/Y405</f>
        <v>2.8796413380848374E-2</v>
      </c>
      <c r="CH393" s="125">
        <f t="shared" ref="CH393" si="6736">Z393/Z405</f>
        <v>5.1855254427601694E-2</v>
      </c>
      <c r="CI393" s="123">
        <f t="shared" ref="CI393" si="6737">AA393/AA405</f>
        <v>5.5441038241453799E-2</v>
      </c>
      <c r="CJ393" s="129">
        <f t="shared" ref="CJ393" si="6738">AB393/AB405</f>
        <v>4.8644839702815308E-2</v>
      </c>
      <c r="CK393" s="130">
        <f t="shared" ref="CK393" si="6739">AC393/AC405</f>
        <v>4.4173099393028721E-2</v>
      </c>
    </row>
    <row r="394" spans="1:89" x14ac:dyDescent="0.25">
      <c r="A394" s="131" t="s">
        <v>29</v>
      </c>
      <c r="B394" s="197">
        <v>1666</v>
      </c>
      <c r="C394" s="181">
        <v>3514</v>
      </c>
      <c r="D394" s="182">
        <v>1434</v>
      </c>
      <c r="E394" s="183">
        <v>1357</v>
      </c>
      <c r="F394" s="180">
        <v>1444</v>
      </c>
      <c r="G394" s="184">
        <v>2230</v>
      </c>
      <c r="H394" s="182">
        <v>2524</v>
      </c>
      <c r="I394" s="183">
        <v>4024</v>
      </c>
      <c r="J394" s="180">
        <v>928</v>
      </c>
      <c r="K394" s="181">
        <v>290</v>
      </c>
      <c r="L394" s="182">
        <v>2998</v>
      </c>
      <c r="M394" s="180">
        <v>944</v>
      </c>
      <c r="N394" s="185">
        <v>3299</v>
      </c>
      <c r="O394" s="198">
        <v>2223</v>
      </c>
      <c r="P394" s="180">
        <v>2076</v>
      </c>
      <c r="Q394" s="181">
        <v>1389</v>
      </c>
      <c r="R394" s="182">
        <v>2063</v>
      </c>
      <c r="S394" s="183">
        <v>2516</v>
      </c>
      <c r="T394" s="180">
        <v>1463</v>
      </c>
      <c r="U394" s="184">
        <v>307</v>
      </c>
      <c r="V394" s="182">
        <v>3211</v>
      </c>
      <c r="W394" s="199">
        <v>1762</v>
      </c>
      <c r="X394" s="180">
        <v>2114</v>
      </c>
      <c r="Y394" s="184">
        <v>733</v>
      </c>
      <c r="Z394" s="182">
        <v>3288</v>
      </c>
      <c r="AA394" s="180">
        <v>4342</v>
      </c>
      <c r="AB394" s="162">
        <f t="shared" si="6379"/>
        <v>28508</v>
      </c>
      <c r="AC394" s="165">
        <f t="shared" si="6410"/>
        <v>25631</v>
      </c>
      <c r="BI394" s="131" t="s">
        <v>29</v>
      </c>
      <c r="BJ394" s="123">
        <f>B394/B405</f>
        <v>3.9410498426891871E-2</v>
      </c>
      <c r="BK394" s="124">
        <f t="shared" ref="BK394" si="6740">C394/C405</f>
        <v>8.9219519626263136E-2</v>
      </c>
      <c r="BL394" s="125">
        <f t="shared" ref="BL394" si="6741">D394/D405</f>
        <v>6.3322441049191908E-2</v>
      </c>
      <c r="BM394" s="126">
        <f t="shared" ref="BM394" si="6742">E394/E405</f>
        <v>6.4643673780487798E-2</v>
      </c>
      <c r="BN394" s="123">
        <f t="shared" ref="BN394" si="6743">F394/F405</f>
        <v>5.2041662161675134E-2</v>
      </c>
      <c r="BO394" s="124">
        <f t="shared" ref="BO394" si="6744">G394/G405</f>
        <v>8.4997713066016167E-2</v>
      </c>
      <c r="BP394" s="125">
        <f t="shared" ref="BP394" si="6745">H394/H405</f>
        <v>5.4117798409056797E-2</v>
      </c>
      <c r="BQ394" s="126">
        <f t="shared" ref="BQ394" si="6746">I394/I405</f>
        <v>7.7818603751692125E-2</v>
      </c>
      <c r="BR394" s="123">
        <f t="shared" ref="BR394" si="6747">J394/J405</f>
        <v>0.10935658732029224</v>
      </c>
      <c r="BS394" s="124">
        <f t="shared" ref="BS394" si="6748">K394/K405</f>
        <v>3.2898468519568916E-2</v>
      </c>
      <c r="BT394" s="125">
        <f t="shared" ref="BT394" si="6749">L394/L405</f>
        <v>0.10013360053440214</v>
      </c>
      <c r="BU394" s="123">
        <f t="shared" ref="BU394" si="6750">M394/M405</f>
        <v>2.9625910118001506E-2</v>
      </c>
      <c r="BV394" s="127">
        <f t="shared" ref="BV394" si="6751">N394/N405</f>
        <v>7.0446295109972246E-2</v>
      </c>
      <c r="BW394" s="128">
        <f t="shared" ref="BW394" si="6752">O394/O405</f>
        <v>4.6514060930699701E-2</v>
      </c>
      <c r="BX394" s="123">
        <f t="shared" ref="BX394" si="6753">P394/P405</f>
        <v>6.9891930108069891E-2</v>
      </c>
      <c r="BY394" s="124">
        <f t="shared" ref="BY394" si="6754">Q394/Q405</f>
        <v>4.7679527667170124E-2</v>
      </c>
      <c r="BZ394" s="125">
        <f t="shared" ref="BZ394" si="6755">R394/R405</f>
        <v>5.8904148702281355E-2</v>
      </c>
      <c r="CA394" s="126">
        <f t="shared" ref="CA394" si="6756">S394/S405</f>
        <v>7.0622579015325884E-2</v>
      </c>
      <c r="CB394" s="123">
        <f t="shared" ref="CB394" si="6757">T394/T405</f>
        <v>0.12654614652711704</v>
      </c>
      <c r="CC394" s="124">
        <f t="shared" ref="CC394" si="6758">U394/U405</f>
        <v>2.6279746618729668E-2</v>
      </c>
      <c r="CD394" s="125">
        <f t="shared" ref="CD394" si="6759">V394/V405</f>
        <v>9.1465846294080777E-2</v>
      </c>
      <c r="CE394" s="126">
        <f t="shared" ref="CE394" si="6760">W394/W405</f>
        <v>4.3338170548736996E-2</v>
      </c>
      <c r="CF394" s="123">
        <f t="shared" ref="CF394" si="6761">X394/X405</f>
        <v>7.5047037523518767E-2</v>
      </c>
      <c r="CG394" s="124">
        <f t="shared" ref="CG394" si="6762">Y394/Y405</f>
        <v>4.2131279457408896E-2</v>
      </c>
      <c r="CH394" s="125">
        <f t="shared" ref="CH394" si="6763">Z394/Z405</f>
        <v>5.5938345327412854E-2</v>
      </c>
      <c r="CI394" s="123">
        <f t="shared" ref="CI394" si="6764">AA394/AA405</f>
        <v>7.1601721607493285E-2</v>
      </c>
      <c r="CJ394" s="129">
        <f t="shared" ref="CJ394" si="6765">AB394/AB405</f>
        <v>6.7410416597698752E-2</v>
      </c>
      <c r="CK394" s="130">
        <f t="shared" ref="CK394" si="6766">AC394/AC405</f>
        <v>6.0746899374542286E-2</v>
      </c>
    </row>
    <row r="395" spans="1:89" x14ac:dyDescent="0.25">
      <c r="A395" s="139" t="s">
        <v>30</v>
      </c>
      <c r="B395" s="280">
        <v>2153</v>
      </c>
      <c r="C395" s="267">
        <v>4607</v>
      </c>
      <c r="D395" s="268">
        <v>1930</v>
      </c>
      <c r="E395" s="269">
        <v>1837</v>
      </c>
      <c r="F395" s="266">
        <v>1657</v>
      </c>
      <c r="G395" s="270">
        <v>2946</v>
      </c>
      <c r="H395" s="268">
        <v>2935</v>
      </c>
      <c r="I395" s="269">
        <v>5175</v>
      </c>
      <c r="J395" s="266">
        <v>1375</v>
      </c>
      <c r="K395" s="267">
        <v>269</v>
      </c>
      <c r="L395" s="268">
        <v>4125</v>
      </c>
      <c r="M395" s="266">
        <v>1074</v>
      </c>
      <c r="N395" s="271">
        <v>4373</v>
      </c>
      <c r="O395" s="281">
        <v>2869</v>
      </c>
      <c r="P395" s="266">
        <v>2691</v>
      </c>
      <c r="Q395" s="267">
        <v>2170</v>
      </c>
      <c r="R395" s="268">
        <v>2542</v>
      </c>
      <c r="S395" s="269">
        <v>3416</v>
      </c>
      <c r="T395" s="266">
        <v>2013</v>
      </c>
      <c r="U395" s="270">
        <v>377</v>
      </c>
      <c r="V395" s="268">
        <v>4298</v>
      </c>
      <c r="W395" s="282">
        <v>2165</v>
      </c>
      <c r="X395" s="266">
        <v>2900</v>
      </c>
      <c r="Y395" s="270">
        <v>849</v>
      </c>
      <c r="Z395" s="268">
        <v>4047</v>
      </c>
      <c r="AA395" s="266">
        <v>4712</v>
      </c>
      <c r="AB395" s="162">
        <f t="shared" si="6379"/>
        <v>37039</v>
      </c>
      <c r="AC395" s="165">
        <f t="shared" si="6410"/>
        <v>32466</v>
      </c>
      <c r="BI395" s="139" t="s">
        <v>30</v>
      </c>
      <c r="BJ395" s="123">
        <f>B395/B405</f>
        <v>5.0930854209542735E-2</v>
      </c>
      <c r="BK395" s="124">
        <f t="shared" ref="BK395" si="6767">C395/C405</f>
        <v>0.11697049713096024</v>
      </c>
      <c r="BL395" s="125">
        <f t="shared" ref="BL395" si="6768">D395/D405</f>
        <v>8.522476375518856E-2</v>
      </c>
      <c r="BM395" s="126">
        <f t="shared" ref="BM395" si="6769">E395/E405</f>
        <v>8.750952743902439E-2</v>
      </c>
      <c r="BN395" s="123">
        <f t="shared" ref="BN395" si="6770">F395/F405</f>
        <v>5.9718167729844666E-2</v>
      </c>
      <c r="BO395" s="124">
        <f t="shared" ref="BO395" si="6771">G395/G405</f>
        <v>0.11228845860649489</v>
      </c>
      <c r="BP395" s="125">
        <f t="shared" ref="BP395" si="6772">H395/H405</f>
        <v>6.2930165741117955E-2</v>
      </c>
      <c r="BQ395" s="126">
        <f t="shared" ref="BQ395" si="6773">I395/I405</f>
        <v>0.10007735447689035</v>
      </c>
      <c r="BR395" s="123">
        <f t="shared" ref="BR395" si="6774">J395/J405</f>
        <v>0.16203158142823473</v>
      </c>
      <c r="BS395" s="124">
        <f t="shared" ref="BS395" si="6775">K395/K405</f>
        <v>3.0516165626772548E-2</v>
      </c>
      <c r="BT395" s="125">
        <f t="shared" ref="BT395" si="6776">L395/L405</f>
        <v>0.13777555110220441</v>
      </c>
      <c r="BU395" s="123">
        <f t="shared" ref="BU395" si="6777">M395/M405</f>
        <v>3.3705749435099172E-2</v>
      </c>
      <c r="BV395" s="127">
        <f t="shared" ref="BV395" si="6778">N395/N405</f>
        <v>9.3380311765961996E-2</v>
      </c>
      <c r="BW395" s="128">
        <f t="shared" ref="BW395" si="6779">O395/O405</f>
        <v>6.0030967525945764E-2</v>
      </c>
      <c r="BX395" s="123">
        <f t="shared" ref="BX395" si="6780">P395/P405</f>
        <v>9.0596909403090592E-2</v>
      </c>
      <c r="BY395" s="124">
        <f t="shared" ref="BY395" si="6781">Q395/Q405</f>
        <v>7.4488534944391047E-2</v>
      </c>
      <c r="BZ395" s="125">
        <f t="shared" ref="BZ395" si="6782">R395/R405</f>
        <v>7.25808754247209E-2</v>
      </c>
      <c r="CA395" s="126">
        <f t="shared" ref="CA395" si="6783">S395/S405</f>
        <v>9.588502778869365E-2</v>
      </c>
      <c r="CB395" s="123">
        <f t="shared" ref="CB395" si="6784">T395/T405</f>
        <v>0.17411988582302568</v>
      </c>
      <c r="CC395" s="124">
        <f t="shared" ref="CC395" si="6785">U395/U405</f>
        <v>3.2271871254922105E-2</v>
      </c>
      <c r="CD395" s="125">
        <f t="shared" ref="CD395" si="6786">V395/V405</f>
        <v>0.12242921437930838</v>
      </c>
      <c r="CE395" s="126">
        <f t="shared" ref="CE395" si="6787">W395/W405</f>
        <v>5.3250362791155276E-2</v>
      </c>
      <c r="CF395" s="123">
        <f t="shared" ref="CF395" si="6788">X395/X405</f>
        <v>0.10295005147502574</v>
      </c>
      <c r="CG395" s="124">
        <f t="shared" ref="CG395" si="6789">Y395/Y405</f>
        <v>4.8798712495689157E-2</v>
      </c>
      <c r="CH395" s="125">
        <f t="shared" ref="CH395" si="6790">Z395/Z405</f>
        <v>6.8851120298065629E-2</v>
      </c>
      <c r="CI395" s="123">
        <f t="shared" ref="CI395" si="6791">AA395/AA405</f>
        <v>7.7703204102834711E-2</v>
      </c>
      <c r="CJ395" s="129">
        <f t="shared" ref="CJ395" si="6792">AB395/AB405</f>
        <v>8.7582938836893651E-2</v>
      </c>
      <c r="CK395" s="130">
        <f t="shared" ref="CK395" si="6793">AC395/AC405</f>
        <v>7.694623054480472E-2</v>
      </c>
    </row>
    <row r="396" spans="1:89" x14ac:dyDescent="0.25">
      <c r="A396" s="131" t="s">
        <v>31</v>
      </c>
      <c r="B396" s="283">
        <v>2207</v>
      </c>
      <c r="C396" s="274">
        <v>5061</v>
      </c>
      <c r="D396" s="275">
        <v>1426</v>
      </c>
      <c r="E396" s="276">
        <v>1962</v>
      </c>
      <c r="F396" s="273">
        <v>1226</v>
      </c>
      <c r="G396" s="277">
        <v>2972</v>
      </c>
      <c r="H396" s="275">
        <v>2984</v>
      </c>
      <c r="I396" s="276">
        <v>6019</v>
      </c>
      <c r="J396" s="273">
        <v>933</v>
      </c>
      <c r="K396" s="274">
        <v>326</v>
      </c>
      <c r="L396" s="275">
        <v>4080</v>
      </c>
      <c r="M396" s="273">
        <v>1044</v>
      </c>
      <c r="N396" s="278">
        <v>5080</v>
      </c>
      <c r="O396" s="284">
        <v>2902</v>
      </c>
      <c r="P396" s="273">
        <v>2729</v>
      </c>
      <c r="Q396" s="274">
        <v>2473</v>
      </c>
      <c r="R396" s="275">
        <v>2366</v>
      </c>
      <c r="S396" s="276">
        <v>3812</v>
      </c>
      <c r="T396" s="273">
        <v>1870</v>
      </c>
      <c r="U396" s="277">
        <v>382</v>
      </c>
      <c r="V396" s="275">
        <v>4752</v>
      </c>
      <c r="W396" s="285">
        <v>2511</v>
      </c>
      <c r="X396" s="273">
        <v>3063</v>
      </c>
      <c r="Y396" s="277">
        <v>1181</v>
      </c>
      <c r="Z396" s="275">
        <v>3942</v>
      </c>
      <c r="AA396" s="273">
        <v>7333</v>
      </c>
      <c r="AB396" s="162">
        <f t="shared" si="6379"/>
        <v>36658</v>
      </c>
      <c r="AC396" s="165">
        <f t="shared" si="6410"/>
        <v>37978</v>
      </c>
      <c r="BI396" s="131" t="s">
        <v>31</v>
      </c>
      <c r="BJ396" s="123">
        <f>B396/B405</f>
        <v>5.220826532301942E-2</v>
      </c>
      <c r="BK396" s="124">
        <f t="shared" ref="BK396" si="6794">C396/C405</f>
        <v>0.1284974356370284</v>
      </c>
      <c r="BL396" s="125">
        <f t="shared" ref="BL396" si="6795">D396/D405</f>
        <v>6.2969177779740357E-2</v>
      </c>
      <c r="BM396" s="126">
        <f t="shared" ref="BM396" si="6796">E396/E405</f>
        <v>9.3464176829268289E-2</v>
      </c>
      <c r="BN396" s="123">
        <f t="shared" ref="BN396" si="6797">F396/F405</f>
        <v>4.4184956932280965E-2</v>
      </c>
      <c r="BO396" s="124">
        <f t="shared" ref="BO396" si="6798">G396/G405</f>
        <v>0.11327946333282513</v>
      </c>
      <c r="BP396" s="125">
        <f t="shared" ref="BP396" si="6799">H396/H405</f>
        <v>6.3980788610390443E-2</v>
      </c>
      <c r="BQ396" s="126">
        <f t="shared" ref="BQ396" si="6800">I396/I405</f>
        <v>0.1163991491007542</v>
      </c>
      <c r="BR396" s="123">
        <f t="shared" ref="BR396" si="6801">J396/J405</f>
        <v>0.10994579307094038</v>
      </c>
      <c r="BS396" s="124">
        <f t="shared" ref="BS396" si="6802">K396/K405</f>
        <v>3.6982416335791267E-2</v>
      </c>
      <c r="BT396" s="125">
        <f t="shared" ref="BT396" si="6803">L396/L405</f>
        <v>0.13627254509018036</v>
      </c>
      <c r="BU396" s="123">
        <f t="shared" ref="BU396" si="6804">M396/M405</f>
        <v>3.2764248054230477E-2</v>
      </c>
      <c r="BV396" s="127">
        <f t="shared" ref="BV396" si="6805">N396/N405</f>
        <v>0.10847747170617125</v>
      </c>
      <c r="BW396" s="128">
        <f t="shared" ref="BW396" si="6806">O396/O405</f>
        <v>6.0721459658520258E-2</v>
      </c>
      <c r="BX396" s="123">
        <f t="shared" ref="BX396" si="6807">P396/P405</f>
        <v>9.1876241457091876E-2</v>
      </c>
      <c r="BY396" s="124">
        <f t="shared" ref="BY396" si="6808">Q396/Q405</f>
        <v>8.4889468625566386E-2</v>
      </c>
      <c r="BZ396" s="125">
        <f t="shared" ref="BZ396" si="6809">R396/R405</f>
        <v>6.7555606315849587E-2</v>
      </c>
      <c r="CA396" s="126">
        <f t="shared" ref="CA396" si="6810">S396/S405</f>
        <v>0.10700050524897546</v>
      </c>
      <c r="CB396" s="123">
        <f t="shared" ref="CB396" si="6811">T396/T405</f>
        <v>0.16175071360608945</v>
      </c>
      <c r="CC396" s="124">
        <f t="shared" ref="CC396" si="6812">U396/U405</f>
        <v>3.2699880157507279E-2</v>
      </c>
      <c r="CD396" s="125">
        <f t="shared" ref="CD396" si="6813">V396/V405</f>
        <v>0.1353614766706546</v>
      </c>
      <c r="CE396" s="126">
        <f t="shared" ref="CE396" si="6814">W396/W405</f>
        <v>6.1760582433529283E-2</v>
      </c>
      <c r="CF396" s="123">
        <f t="shared" ref="CF396" si="6815">X396/X405</f>
        <v>0.10873655436827719</v>
      </c>
      <c r="CG396" s="124">
        <f t="shared" ref="CG396" si="6816">Y396/Y405</f>
        <v>6.7881365674215433E-2</v>
      </c>
      <c r="CH396" s="125">
        <f t="shared" ref="CH396" si="6817">Z396/Z405</f>
        <v>6.7064768029398258E-2</v>
      </c>
      <c r="CI396" s="123">
        <f t="shared" ref="CI396" si="6818">AA396/AA405</f>
        <v>0.120924786860375</v>
      </c>
      <c r="CJ396" s="129">
        <f t="shared" ref="CJ396" si="6819">AB396/AB405</f>
        <v>8.6682020893729519E-2</v>
      </c>
      <c r="CK396" s="130">
        <f t="shared" ref="CK396" si="6820">AC396/AC405</f>
        <v>9.0009977934780799E-2</v>
      </c>
    </row>
    <row r="397" spans="1:89" x14ac:dyDescent="0.25">
      <c r="A397" s="139" t="s">
        <v>32</v>
      </c>
      <c r="B397" s="194">
        <v>2367</v>
      </c>
      <c r="C397" s="188">
        <v>3973</v>
      </c>
      <c r="D397" s="189">
        <v>1117</v>
      </c>
      <c r="E397" s="190">
        <v>1721</v>
      </c>
      <c r="F397" s="187">
        <v>1072</v>
      </c>
      <c r="G397" s="191">
        <v>2562</v>
      </c>
      <c r="H397" s="189">
        <v>2759</v>
      </c>
      <c r="I397" s="190">
        <v>5308</v>
      </c>
      <c r="J397" s="187">
        <v>627</v>
      </c>
      <c r="K397" s="188">
        <v>273</v>
      </c>
      <c r="L397" s="189">
        <v>2887</v>
      </c>
      <c r="M397" s="187">
        <v>1140</v>
      </c>
      <c r="N397" s="192">
        <v>4035</v>
      </c>
      <c r="O397" s="195">
        <v>2893</v>
      </c>
      <c r="P397" s="187">
        <v>2082</v>
      </c>
      <c r="Q397" s="188">
        <v>2320</v>
      </c>
      <c r="R397" s="189">
        <v>2053</v>
      </c>
      <c r="S397" s="190">
        <v>3141</v>
      </c>
      <c r="T397" s="187">
        <v>1135</v>
      </c>
      <c r="U397" s="191">
        <v>377</v>
      </c>
      <c r="V397" s="189">
        <v>3701</v>
      </c>
      <c r="W397" s="196">
        <v>2180</v>
      </c>
      <c r="X397" s="187">
        <v>2117</v>
      </c>
      <c r="Y397" s="191">
        <v>871</v>
      </c>
      <c r="Z397" s="189">
        <v>3342</v>
      </c>
      <c r="AA397" s="187">
        <v>5427</v>
      </c>
      <c r="AB397" s="162">
        <f t="shared" si="6379"/>
        <v>29294</v>
      </c>
      <c r="AC397" s="165">
        <f t="shared" si="6410"/>
        <v>32186</v>
      </c>
      <c r="BI397" s="139" t="s">
        <v>32</v>
      </c>
      <c r="BJ397" s="123">
        <f>B397/B405</f>
        <v>5.5993187140728123E-2</v>
      </c>
      <c r="BK397" s="124">
        <f t="shared" ref="BK397" si="6821">C397/C405</f>
        <v>0.10087340679429239</v>
      </c>
      <c r="BL397" s="125">
        <f t="shared" ref="BL397" si="6822">D397/D405</f>
        <v>4.9324383997173891E-2</v>
      </c>
      <c r="BM397" s="126">
        <f t="shared" ref="BM397" si="6823">E397/E405</f>
        <v>8.198361280487805E-2</v>
      </c>
      <c r="BN397" s="123">
        <f t="shared" ref="BN397" si="6824">F397/F405</f>
        <v>3.8634807366562149E-2</v>
      </c>
      <c r="BO397" s="124">
        <f t="shared" ref="BO397" si="6825">G397/G405</f>
        <v>9.7652081109925293E-2</v>
      </c>
      <c r="BP397" s="125">
        <f t="shared" ref="BP397" si="6826">H397/H405</f>
        <v>5.9156499924955509E-2</v>
      </c>
      <c r="BQ397" s="126">
        <f t="shared" ref="BQ397" si="6827">I397/I405</f>
        <v>0.10264939083349449</v>
      </c>
      <c r="BR397" s="123">
        <f t="shared" ref="BR397" si="6828">J397/J405</f>
        <v>7.3886401131275037E-2</v>
      </c>
      <c r="BS397" s="124">
        <f t="shared" ref="BS397" si="6829">K397/K405</f>
        <v>3.0969937606352808E-2</v>
      </c>
      <c r="BT397" s="125">
        <f t="shared" ref="BT397" si="6830">L397/L405</f>
        <v>9.6426185704742817E-2</v>
      </c>
      <c r="BU397" s="123">
        <f t="shared" ref="BU397" si="6831">M397/M405</f>
        <v>3.5777052473010294E-2</v>
      </c>
      <c r="BV397" s="127">
        <f t="shared" ref="BV397" si="6832">N397/N405</f>
        <v>8.6162716207559262E-2</v>
      </c>
      <c r="BW397" s="128">
        <f t="shared" ref="BW397" si="6833">O397/O405</f>
        <v>6.0533143622363575E-2</v>
      </c>
      <c r="BX397" s="123">
        <f t="shared" ref="BX397" si="6834">P397/P405</f>
        <v>7.0093929906070093E-2</v>
      </c>
      <c r="BY397" s="124">
        <f t="shared" ref="BY397" si="6835">Q397/Q405</f>
        <v>7.9637512014279835E-2</v>
      </c>
      <c r="BZ397" s="125">
        <f t="shared" ref="BZ397" si="6836">R397/R405</f>
        <v>5.8618622048368214E-2</v>
      </c>
      <c r="CA397" s="126">
        <f t="shared" ref="CA397" si="6837">S397/S405</f>
        <v>8.8165946219053506E-2</v>
      </c>
      <c r="CB397" s="123">
        <f t="shared" ref="CB397" si="6838">T397/T405</f>
        <v>9.8174898365193317E-2</v>
      </c>
      <c r="CC397" s="124">
        <f t="shared" ref="CC397" si="6839">U397/U405</f>
        <v>3.2271871254922105E-2</v>
      </c>
      <c r="CD397" s="125">
        <f t="shared" ref="CD397" si="6840">V397/V405</f>
        <v>0.10542357431778043</v>
      </c>
      <c r="CE397" s="126">
        <f t="shared" ref="CE397" si="6841">W397/W405</f>
        <v>5.3619302949061663E-2</v>
      </c>
      <c r="CF397" s="123">
        <f t="shared" ref="CF397" si="6842">X397/X405</f>
        <v>7.5153537576768792E-2</v>
      </c>
      <c r="CG397" s="124">
        <f t="shared" ref="CG397" si="6843">Y397/Y405</f>
        <v>5.0063225658121623E-2</v>
      </c>
      <c r="CH397" s="125">
        <f t="shared" ref="CH397" si="6844">Z397/Z405</f>
        <v>5.685704077987036E-2</v>
      </c>
      <c r="CI397" s="123">
        <f t="shared" ref="CI397" si="6845">AA397/AA405</f>
        <v>8.9493906762751277E-2</v>
      </c>
      <c r="CJ397" s="129">
        <f t="shared" ref="CJ397" si="6846">AB397/AB405</f>
        <v>6.9269003220604294E-2</v>
      </c>
      <c r="CK397" s="130">
        <f t="shared" ref="CK397" si="6847">AC397/AC405</f>
        <v>7.6282614929929299E-2</v>
      </c>
    </row>
    <row r="398" spans="1:89" x14ac:dyDescent="0.25">
      <c r="A398" s="131" t="s">
        <v>33</v>
      </c>
      <c r="B398" s="197">
        <v>2276</v>
      </c>
      <c r="C398" s="181">
        <v>3176</v>
      </c>
      <c r="D398" s="182">
        <v>866</v>
      </c>
      <c r="E398" s="183">
        <v>1525</v>
      </c>
      <c r="F398" s="180">
        <v>915</v>
      </c>
      <c r="G398" s="184">
        <v>1981</v>
      </c>
      <c r="H398" s="182">
        <v>2193</v>
      </c>
      <c r="I398" s="183">
        <v>3671</v>
      </c>
      <c r="J398" s="180">
        <v>512</v>
      </c>
      <c r="K398" s="181">
        <v>181</v>
      </c>
      <c r="L398" s="182">
        <v>1923</v>
      </c>
      <c r="M398" s="180">
        <v>1391</v>
      </c>
      <c r="N398" s="185">
        <v>2686</v>
      </c>
      <c r="O398" s="198">
        <v>2752</v>
      </c>
      <c r="P398" s="180">
        <v>1241</v>
      </c>
      <c r="Q398" s="181">
        <v>1821</v>
      </c>
      <c r="R398" s="182">
        <v>1586</v>
      </c>
      <c r="S398" s="183">
        <v>2207</v>
      </c>
      <c r="T398" s="180">
        <v>622</v>
      </c>
      <c r="U398" s="184">
        <v>376</v>
      </c>
      <c r="V398" s="182">
        <v>2772</v>
      </c>
      <c r="W398" s="199">
        <v>2084</v>
      </c>
      <c r="X398" s="180">
        <v>1200</v>
      </c>
      <c r="Y398" s="184">
        <v>760</v>
      </c>
      <c r="Z398" s="182">
        <v>2792</v>
      </c>
      <c r="AA398" s="180">
        <v>3596</v>
      </c>
      <c r="AB398" s="162">
        <f t="shared" si="6379"/>
        <v>21584</v>
      </c>
      <c r="AC398" s="165">
        <f t="shared" si="6410"/>
        <v>25521</v>
      </c>
      <c r="BI398" s="131" t="s">
        <v>33</v>
      </c>
      <c r="BJ398" s="123">
        <f>B398/B405</f>
        <v>5.3840512856906303E-2</v>
      </c>
      <c r="BK398" s="124">
        <f t="shared" ref="BK398" si="6848">C398/C405</f>
        <v>8.0637790077692575E-2</v>
      </c>
      <c r="BL398" s="125">
        <f t="shared" ref="BL398" si="6849">D398/D405</f>
        <v>3.8240748918131236E-2</v>
      </c>
      <c r="BM398" s="126">
        <f t="shared" ref="BM398" si="6850">E398/E405</f>
        <v>7.264672256097561E-2</v>
      </c>
      <c r="BN398" s="123">
        <f t="shared" ref="BN398" si="6851">F398/F405</f>
        <v>3.2976538004108553E-2</v>
      </c>
      <c r="BO398" s="124">
        <f t="shared" ref="BO398" si="6852">G398/G405</f>
        <v>7.5506937033084309E-2</v>
      </c>
      <c r="BP398" s="125">
        <f t="shared" ref="BP398" si="6853">H398/H405</f>
        <v>4.7020733720705844E-2</v>
      </c>
      <c r="BQ398" s="126">
        <f t="shared" ref="BQ398" si="6854">I398/I405</f>
        <v>7.0992071166118734E-2</v>
      </c>
      <c r="BR398" s="123">
        <f t="shared" ref="BR398" si="6855">J398/J405</f>
        <v>6.0334668866368138E-2</v>
      </c>
      <c r="BS398" s="124">
        <f t="shared" ref="BS398" si="6856">K398/K405</f>
        <v>2.0533182076006806E-2</v>
      </c>
      <c r="BT398" s="125">
        <f t="shared" ref="BT398" si="6857">L398/L405</f>
        <v>6.4228456913827656E-2</v>
      </c>
      <c r="BU398" s="123">
        <f t="shared" ref="BU398" si="6858">M398/M405</f>
        <v>4.3654280692945018E-2</v>
      </c>
      <c r="BV398" s="127">
        <f t="shared" ref="BV398" si="6859">N398/N405</f>
        <v>5.7356395472987404E-2</v>
      </c>
      <c r="BW398" s="128">
        <f t="shared" ref="BW398" si="6860">O398/O405</f>
        <v>5.7582859055908937E-2</v>
      </c>
      <c r="BX398" s="123">
        <f t="shared" ref="BX398" si="6861">P398/P405</f>
        <v>4.1780291553041783E-2</v>
      </c>
      <c r="BY398" s="124">
        <f t="shared" ref="BY398" si="6862">Q398/Q405</f>
        <v>6.2508581628449814E-2</v>
      </c>
      <c r="BZ398" s="125">
        <f t="shared" ref="BZ398" si="6863">R398/R405</f>
        <v>4.5284527310624448E-2</v>
      </c>
      <c r="CA398" s="126">
        <f t="shared" ref="CA398" si="6864">S398/S405</f>
        <v>6.1949138269802952E-2</v>
      </c>
      <c r="CB398" s="123">
        <f t="shared" ref="CB398" si="6865">T398/T405</f>
        <v>5.3801574258282157E-2</v>
      </c>
      <c r="CC398" s="124">
        <f t="shared" ref="CC398" si="6866">U398/U405</f>
        <v>3.2186269474405067E-2</v>
      </c>
      <c r="CD398" s="125">
        <f t="shared" ref="CD398" si="6867">V398/V405</f>
        <v>7.8960861391215179E-2</v>
      </c>
      <c r="CE398" s="126">
        <f t="shared" ref="CE398" si="6868">W398/W405</f>
        <v>5.1258085938460783E-2</v>
      </c>
      <c r="CF398" s="123">
        <f t="shared" ref="CF398" si="6869">X398/X405</f>
        <v>4.260002130001065E-2</v>
      </c>
      <c r="CG398" s="124">
        <f t="shared" ref="CG398" si="6870">Y398/Y405</f>
        <v>4.3683181974939651E-2</v>
      </c>
      <c r="CH398" s="125">
        <f t="shared" ref="CH398" si="6871">Z398/Z405</f>
        <v>4.7499957467803125E-2</v>
      </c>
      <c r="CI398" s="123">
        <f t="shared" ref="CI398" si="6872">AA398/AA405</f>
        <v>5.9299813657426495E-2</v>
      </c>
      <c r="CJ398" s="129">
        <f t="shared" ref="CJ398" si="6873">AB398/AB405</f>
        <v>5.1037829095156799E-2</v>
      </c>
      <c r="CK398" s="130">
        <f t="shared" ref="CK398" si="6874">AC398/AC405</f>
        <v>6.048619324012694E-2</v>
      </c>
    </row>
    <row r="399" spans="1:89" x14ac:dyDescent="0.25">
      <c r="A399" s="139" t="s">
        <v>34</v>
      </c>
      <c r="B399" s="194">
        <v>800</v>
      </c>
      <c r="C399" s="188">
        <v>1979</v>
      </c>
      <c r="D399" s="189">
        <v>393</v>
      </c>
      <c r="E399" s="190">
        <v>1223</v>
      </c>
      <c r="F399" s="187">
        <v>377</v>
      </c>
      <c r="G399" s="191">
        <v>1603</v>
      </c>
      <c r="H399" s="189">
        <v>1142</v>
      </c>
      <c r="I399" s="190">
        <v>2717</v>
      </c>
      <c r="J399" s="187">
        <v>353</v>
      </c>
      <c r="K399" s="188">
        <v>120</v>
      </c>
      <c r="L399" s="189">
        <v>1323</v>
      </c>
      <c r="M399" s="187">
        <v>769</v>
      </c>
      <c r="N399" s="192">
        <v>2170</v>
      </c>
      <c r="O399" s="195">
        <v>1943</v>
      </c>
      <c r="P399" s="187">
        <v>829</v>
      </c>
      <c r="Q399" s="188">
        <v>1312</v>
      </c>
      <c r="R399" s="189">
        <v>1155</v>
      </c>
      <c r="S399" s="190">
        <v>1853</v>
      </c>
      <c r="T399" s="187">
        <v>390</v>
      </c>
      <c r="U399" s="191">
        <v>303</v>
      </c>
      <c r="V399" s="189">
        <v>2633</v>
      </c>
      <c r="W399" s="196">
        <v>1291</v>
      </c>
      <c r="X399" s="187">
        <v>741</v>
      </c>
      <c r="Y399" s="191">
        <v>510</v>
      </c>
      <c r="Z399" s="189">
        <v>1902</v>
      </c>
      <c r="AA399" s="187">
        <v>2598</v>
      </c>
      <c r="AB399" s="162">
        <f t="shared" si="6379"/>
        <v>14208</v>
      </c>
      <c r="AC399" s="165">
        <f t="shared" si="6410"/>
        <v>18221</v>
      </c>
      <c r="BI399" s="139" t="s">
        <v>34</v>
      </c>
      <c r="BJ399" s="123">
        <f>B399/B405</f>
        <v>1.8924609088543515E-2</v>
      </c>
      <c r="BK399" s="124">
        <f t="shared" ref="BK399" si="6875">C399/C405</f>
        <v>5.0246280404204542E-2</v>
      </c>
      <c r="BL399" s="125">
        <f t="shared" ref="BL399" si="6876">D399/D405</f>
        <v>1.7354058111807825E-2</v>
      </c>
      <c r="BM399" s="126">
        <f t="shared" ref="BM399" si="6877">E399/E405</f>
        <v>5.8260289634146339E-2</v>
      </c>
      <c r="BN399" s="123">
        <f t="shared" ref="BN399" si="6878">F399/F405</f>
        <v>1.3587054456337622E-2</v>
      </c>
      <c r="BO399" s="124">
        <f t="shared" ref="BO399" si="6879">G399/G405</f>
        <v>6.109925293489861E-2</v>
      </c>
      <c r="BP399" s="125">
        <f t="shared" ref="BP399" si="6880">H399/H405</f>
        <v>2.4485945238963098E-2</v>
      </c>
      <c r="BQ399" s="126">
        <f t="shared" ref="BQ399" si="6881">I399/I405</f>
        <v>5.2543028427770255E-2</v>
      </c>
      <c r="BR399" s="123">
        <f t="shared" ref="BR399" si="6882">J399/J405</f>
        <v>4.159792599575772E-2</v>
      </c>
      <c r="BS399" s="124">
        <f t="shared" ref="BS399" si="6883">K399/K405</f>
        <v>1.3613159387407828E-2</v>
      </c>
      <c r="BT399" s="125">
        <f t="shared" ref="BT399" si="6884">L399/L405</f>
        <v>4.4188376753507015E-2</v>
      </c>
      <c r="BU399" s="123">
        <f t="shared" ref="BU399" si="6885">M399/M405</f>
        <v>2.4133818729600805E-2</v>
      </c>
      <c r="BV399" s="127">
        <f t="shared" ref="BV399" si="6886">N399/N405</f>
        <v>4.6337817638266068E-2</v>
      </c>
      <c r="BW399" s="128">
        <f t="shared" ref="BW399" si="6887">O399/O405</f>
        <v>4.0655339805825245E-2</v>
      </c>
      <c r="BX399" s="123">
        <f t="shared" ref="BX399" si="6888">P399/P405</f>
        <v>2.790963875702791E-2</v>
      </c>
      <c r="BY399" s="124">
        <f t="shared" ref="BY399" si="6889">Q399/Q405</f>
        <v>4.5036386104627214E-2</v>
      </c>
      <c r="BZ399" s="125">
        <f t="shared" ref="BZ399" si="6890">R399/R405</f>
        <v>3.2978328526967991E-2</v>
      </c>
      <c r="CA399" s="126">
        <f t="shared" ref="CA399" si="6891">S399/S405</f>
        <v>5.2012575085611634E-2</v>
      </c>
      <c r="CB399" s="123">
        <f t="shared" ref="CB399" si="6892">T399/T405</f>
        <v>3.3734106046189774E-2</v>
      </c>
      <c r="CC399" s="124">
        <f t="shared" ref="CC399" si="6893">U399/U405</f>
        <v>2.5937339496661532E-2</v>
      </c>
      <c r="CD399" s="125">
        <f t="shared" ref="CD399" si="6894">V399/V405</f>
        <v>7.5001424257961608E-2</v>
      </c>
      <c r="CE399" s="126">
        <f t="shared" ref="CE399" si="6895">W399/W405</f>
        <v>3.1753449590476428E-2</v>
      </c>
      <c r="CF399" s="123">
        <f t="shared" ref="CF399" si="6896">X399/X405</f>
        <v>2.6305513152756577E-2</v>
      </c>
      <c r="CG399" s="124">
        <f t="shared" ref="CG399" si="6897">Y399/Y405</f>
        <v>2.9313714220025291E-2</v>
      </c>
      <c r="CH399" s="125">
        <f t="shared" ref="CH399" si="6898">Z399/Z405</f>
        <v>3.2358495381003417E-2</v>
      </c>
      <c r="CI399" s="123">
        <f t="shared" ref="CI399" si="6899">AA399/AA405</f>
        <v>4.2842301413235272E-2</v>
      </c>
      <c r="CJ399" s="129">
        <f t="shared" ref="CJ399" si="6900">AB399/AB405</f>
        <v>3.3596436053742948E-2</v>
      </c>
      <c r="CK399" s="130">
        <f t="shared" ref="CK399" si="6901">AC399/AC405</f>
        <v>4.3184786138017829E-2</v>
      </c>
    </row>
    <row r="400" spans="1:89" x14ac:dyDescent="0.25">
      <c r="A400" s="131" t="s">
        <v>35</v>
      </c>
      <c r="B400" s="197">
        <v>0</v>
      </c>
      <c r="C400" s="181">
        <v>849</v>
      </c>
      <c r="D400" s="182">
        <v>10</v>
      </c>
      <c r="E400" s="183">
        <v>487</v>
      </c>
      <c r="F400" s="180">
        <v>11</v>
      </c>
      <c r="G400" s="184">
        <v>778</v>
      </c>
      <c r="H400" s="182">
        <v>72</v>
      </c>
      <c r="I400" s="183">
        <v>935</v>
      </c>
      <c r="J400" s="180">
        <v>70</v>
      </c>
      <c r="K400" s="181">
        <v>58</v>
      </c>
      <c r="L400" s="182">
        <v>731</v>
      </c>
      <c r="M400" s="180">
        <v>110</v>
      </c>
      <c r="N400" s="185">
        <v>450</v>
      </c>
      <c r="O400" s="198">
        <v>231</v>
      </c>
      <c r="P400" s="180">
        <v>165</v>
      </c>
      <c r="Q400" s="181">
        <v>137</v>
      </c>
      <c r="R400" s="182">
        <v>168</v>
      </c>
      <c r="S400" s="183">
        <v>107</v>
      </c>
      <c r="T400" s="180">
        <v>41</v>
      </c>
      <c r="U400" s="184">
        <v>10</v>
      </c>
      <c r="V400" s="182">
        <v>194</v>
      </c>
      <c r="W400" s="199">
        <v>16</v>
      </c>
      <c r="X400" s="180">
        <v>92</v>
      </c>
      <c r="Y400" s="184">
        <v>6</v>
      </c>
      <c r="Z400" s="182">
        <v>43</v>
      </c>
      <c r="AA400" s="180">
        <v>108</v>
      </c>
      <c r="AB400" s="162">
        <f t="shared" si="6379"/>
        <v>2047</v>
      </c>
      <c r="AC400" s="165">
        <f t="shared" si="6410"/>
        <v>3832</v>
      </c>
      <c r="BI400" s="131" t="s">
        <v>35</v>
      </c>
      <c r="BJ400" s="123">
        <f>B400/B405</f>
        <v>0</v>
      </c>
      <c r="BK400" s="124">
        <f t="shared" ref="BK400" si="6902">C400/C405</f>
        <v>2.1555882800995279E-2</v>
      </c>
      <c r="BL400" s="125">
        <f t="shared" ref="BL400" si="6903">D400/D405</f>
        <v>4.4157908681444847E-4</v>
      </c>
      <c r="BM400" s="126">
        <f t="shared" ref="BM400" si="6904">E400/E405</f>
        <v>2.3199314024390245E-2</v>
      </c>
      <c r="BN400" s="123">
        <f t="shared" ref="BN400" si="6905">F400/F405</f>
        <v>3.9643925469420117E-4</v>
      </c>
      <c r="BO400" s="124">
        <f t="shared" ref="BO400" si="6906">G400/G405</f>
        <v>2.9653910657112363E-2</v>
      </c>
      <c r="BP400" s="125">
        <f t="shared" ref="BP400" si="6907">H400/H405</f>
        <v>1.5437723793391798E-3</v>
      </c>
      <c r="BQ400" s="126">
        <f t="shared" ref="BQ400" si="6908">I400/I405</f>
        <v>1.808160897311932E-2</v>
      </c>
      <c r="BR400" s="123">
        <f t="shared" ref="BR400" si="6909">J400/J405</f>
        <v>8.2488805090737694E-3</v>
      </c>
      <c r="BS400" s="124">
        <f t="shared" ref="BS400" si="6910">K400/K405</f>
        <v>6.5796937039137833E-3</v>
      </c>
      <c r="BT400" s="125">
        <f t="shared" ref="BT400" si="6911">L400/L405</f>
        <v>2.4415497661990648E-2</v>
      </c>
      <c r="BU400" s="123">
        <f t="shared" ref="BU400" si="6912">M400/M405</f>
        <v>3.4521717298518703E-3</v>
      </c>
      <c r="BV400" s="127">
        <f t="shared" ref="BV400" si="6913">N400/N405</f>
        <v>9.6092248558616276E-3</v>
      </c>
      <c r="BW400" s="128">
        <f t="shared" ref="BW400" si="6914">O400/O405</f>
        <v>4.8334449280214263E-3</v>
      </c>
      <c r="BX400" s="123">
        <f t="shared" ref="BX400" si="6915">P400/P405</f>
        <v>5.5549944450055547E-3</v>
      </c>
      <c r="BY400" s="124">
        <f t="shared" ref="BY400" si="6916">Q400/Q405</f>
        <v>4.7027323904984212E-3</v>
      </c>
      <c r="BZ400" s="125">
        <f t="shared" ref="BZ400" si="6917">R400/R405</f>
        <v>4.7968477857407987E-3</v>
      </c>
      <c r="CA400" s="126">
        <f t="shared" ref="CA400" si="6918">S400/S405</f>
        <v>3.0034244652781678E-3</v>
      </c>
      <c r="CB400" s="123">
        <f t="shared" ref="CB400" si="6919">T400/T405</f>
        <v>3.5464060202404636E-3</v>
      </c>
      <c r="CC400" s="124">
        <f t="shared" ref="CC400" si="6920">U400/U405</f>
        <v>8.5601780517034754E-4</v>
      </c>
      <c r="CD400" s="125">
        <f t="shared" ref="CD400" si="6921">V400/V405</f>
        <v>5.5261208910157809E-3</v>
      </c>
      <c r="CE400" s="126">
        <f t="shared" ref="CE400" si="6922">W400/W405</f>
        <v>3.935361684334801E-4</v>
      </c>
      <c r="CF400" s="123">
        <f t="shared" ref="CF400" si="6923">X400/X405</f>
        <v>3.2660016330008164E-3</v>
      </c>
      <c r="CG400" s="124">
        <f t="shared" ref="CG400" si="6924">Y400/Y405</f>
        <v>3.4486722611794458E-4</v>
      </c>
      <c r="CH400" s="125">
        <f t="shared" ref="CH400" si="6925">Z400/Z405</f>
        <v>7.3155378621616565E-4</v>
      </c>
      <c r="CI400" s="123">
        <f t="shared" ref="CI400" si="6926">AA400/AA405</f>
        <v>1.780973268910473E-3</v>
      </c>
      <c r="CJ400" s="129">
        <f t="shared" ref="CJ400" si="6927">AB400/AB405</f>
        <v>4.8403649072361922E-3</v>
      </c>
      <c r="CK400" s="130">
        <f t="shared" ref="CK400" si="6928">AC400/AC405</f>
        <v>9.0820537007235778E-3</v>
      </c>
    </row>
    <row r="401" spans="1:89" x14ac:dyDescent="0.25">
      <c r="A401" s="139" t="s">
        <v>36</v>
      </c>
      <c r="B401" s="194"/>
      <c r="C401" s="188"/>
      <c r="D401" s="189"/>
      <c r="E401" s="190"/>
      <c r="F401" s="187"/>
      <c r="G401" s="191"/>
      <c r="H401" s="189"/>
      <c r="I401" s="190"/>
      <c r="J401" s="187"/>
      <c r="K401" s="191"/>
      <c r="L401" s="189"/>
      <c r="M401" s="187"/>
      <c r="N401" s="192"/>
      <c r="O401" s="195"/>
      <c r="P401" s="187"/>
      <c r="Q401" s="191"/>
      <c r="R401" s="189"/>
      <c r="S401" s="190"/>
      <c r="T401" s="187"/>
      <c r="U401" s="191"/>
      <c r="V401" s="189"/>
      <c r="W401" s="190"/>
      <c r="X401" s="187"/>
      <c r="Y401" s="191"/>
      <c r="Z401" s="189"/>
      <c r="AA401" s="187"/>
      <c r="AB401" s="162">
        <f t="shared" si="6379"/>
        <v>0</v>
      </c>
      <c r="AC401" s="165">
        <f t="shared" si="6410"/>
        <v>0</v>
      </c>
      <c r="BI401" s="139" t="s">
        <v>36</v>
      </c>
      <c r="BJ401" s="123">
        <f>B401/B405</f>
        <v>0</v>
      </c>
      <c r="BK401" s="124">
        <f t="shared" ref="BK401" si="6929">C401/C405</f>
        <v>0</v>
      </c>
      <c r="BL401" s="125">
        <f t="shared" ref="BL401" si="6930">D401/D405</f>
        <v>0</v>
      </c>
      <c r="BM401" s="126">
        <f t="shared" ref="BM401" si="6931">E401/E405</f>
        <v>0</v>
      </c>
      <c r="BN401" s="123">
        <f t="shared" ref="BN401" si="6932">F401/F405</f>
        <v>0</v>
      </c>
      <c r="BO401" s="124">
        <f t="shared" ref="BO401" si="6933">G401/G405</f>
        <v>0</v>
      </c>
      <c r="BP401" s="125">
        <f t="shared" ref="BP401" si="6934">H401/H405</f>
        <v>0</v>
      </c>
      <c r="BQ401" s="126">
        <f t="shared" ref="BQ401" si="6935">I401/I405</f>
        <v>0</v>
      </c>
      <c r="BR401" s="123">
        <f t="shared" ref="BR401" si="6936">J401/J405</f>
        <v>0</v>
      </c>
      <c r="BS401" s="124">
        <f t="shared" ref="BS401" si="6937">K401/K405</f>
        <v>0</v>
      </c>
      <c r="BT401" s="125">
        <f t="shared" ref="BT401" si="6938">L401/L405</f>
        <v>0</v>
      </c>
      <c r="BU401" s="123">
        <f t="shared" ref="BU401" si="6939">M401/M405</f>
        <v>0</v>
      </c>
      <c r="BV401" s="127">
        <f t="shared" ref="BV401" si="6940">N401/N405</f>
        <v>0</v>
      </c>
      <c r="BW401" s="128">
        <f t="shared" ref="BW401" si="6941">O401/O405</f>
        <v>0</v>
      </c>
      <c r="BX401" s="123">
        <f t="shared" ref="BX401" si="6942">P401/P405</f>
        <v>0</v>
      </c>
      <c r="BY401" s="124">
        <f t="shared" ref="BY401" si="6943">Q401/Q405</f>
        <v>0</v>
      </c>
      <c r="BZ401" s="125">
        <f t="shared" ref="BZ401" si="6944">R401/R405</f>
        <v>0</v>
      </c>
      <c r="CA401" s="126">
        <f t="shared" ref="CA401" si="6945">S401/S405</f>
        <v>0</v>
      </c>
      <c r="CB401" s="123">
        <f t="shared" ref="CB401" si="6946">T401/T405</f>
        <v>0</v>
      </c>
      <c r="CC401" s="124">
        <f t="shared" ref="CC401" si="6947">U401/U405</f>
        <v>0</v>
      </c>
      <c r="CD401" s="125">
        <f t="shared" ref="CD401" si="6948">V401/V405</f>
        <v>0</v>
      </c>
      <c r="CE401" s="126">
        <f t="shared" ref="CE401" si="6949">W401/W405</f>
        <v>0</v>
      </c>
      <c r="CF401" s="123">
        <f t="shared" ref="CF401" si="6950">X401/X405</f>
        <v>0</v>
      </c>
      <c r="CG401" s="124">
        <f t="shared" ref="CG401" si="6951">Y401/Y405</f>
        <v>0</v>
      </c>
      <c r="CH401" s="125">
        <f t="shared" ref="CH401" si="6952">Z401/Z405</f>
        <v>0</v>
      </c>
      <c r="CI401" s="123">
        <f t="shared" ref="CI401" si="6953">AA401/AA405</f>
        <v>0</v>
      </c>
      <c r="CJ401" s="129">
        <f t="shared" ref="CJ401" si="6954">AB401/AB405</f>
        <v>0</v>
      </c>
      <c r="CK401" s="130">
        <f t="shared" ref="CK401" si="6955">AC401/AC405</f>
        <v>0</v>
      </c>
    </row>
    <row r="402" spans="1:89" x14ac:dyDescent="0.25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2">
        <f t="shared" si="6379"/>
        <v>0</v>
      </c>
      <c r="AC402" s="165">
        <f t="shared" si="6410"/>
        <v>0</v>
      </c>
      <c r="BI402" s="131" t="s">
        <v>37</v>
      </c>
      <c r="BJ402" s="123">
        <f>B402/B405</f>
        <v>0</v>
      </c>
      <c r="BK402" s="124">
        <f t="shared" ref="BK402" si="6956">C402/C405</f>
        <v>0</v>
      </c>
      <c r="BL402" s="125">
        <f t="shared" ref="BL402" si="6957">D402/D405</f>
        <v>0</v>
      </c>
      <c r="BM402" s="126">
        <f t="shared" ref="BM402" si="6958">E402/E405</f>
        <v>0</v>
      </c>
      <c r="BN402" s="123">
        <f t="shared" ref="BN402" si="6959">F402/F405</f>
        <v>0</v>
      </c>
      <c r="BO402" s="124">
        <f t="shared" ref="BO402" si="6960">G402/G405</f>
        <v>0</v>
      </c>
      <c r="BP402" s="125">
        <f t="shared" ref="BP402" si="6961">H402/H405</f>
        <v>0</v>
      </c>
      <c r="BQ402" s="126">
        <f t="shared" ref="BQ402" si="6962">I402/I405</f>
        <v>0</v>
      </c>
      <c r="BR402" s="123">
        <f t="shared" ref="BR402" si="6963">J402/J405</f>
        <v>0</v>
      </c>
      <c r="BS402" s="124">
        <f t="shared" ref="BS402" si="6964">K402/K405</f>
        <v>0</v>
      </c>
      <c r="BT402" s="125">
        <f t="shared" ref="BT402" si="6965">L402/L405</f>
        <v>0</v>
      </c>
      <c r="BU402" s="123">
        <f t="shared" ref="BU402" si="6966">M402/M405</f>
        <v>0</v>
      </c>
      <c r="BV402" s="127">
        <f t="shared" ref="BV402" si="6967">N402/N405</f>
        <v>0</v>
      </c>
      <c r="BW402" s="128">
        <f t="shared" ref="BW402" si="6968">O402/O405</f>
        <v>0</v>
      </c>
      <c r="BX402" s="123">
        <f t="shared" ref="BX402" si="6969">P402/P405</f>
        <v>0</v>
      </c>
      <c r="BY402" s="124">
        <f t="shared" ref="BY402" si="6970">Q402/Q405</f>
        <v>0</v>
      </c>
      <c r="BZ402" s="125">
        <f t="shared" ref="BZ402" si="6971">R402/R405</f>
        <v>0</v>
      </c>
      <c r="CA402" s="126">
        <f t="shared" ref="CA402" si="6972">S402/S405</f>
        <v>0</v>
      </c>
      <c r="CB402" s="123">
        <f t="shared" ref="CB402" si="6973">T402/T405</f>
        <v>0</v>
      </c>
      <c r="CC402" s="124">
        <f t="shared" ref="CC402" si="6974">U402/U405</f>
        <v>0</v>
      </c>
      <c r="CD402" s="125">
        <f t="shared" ref="CD402" si="6975">V402/V405</f>
        <v>0</v>
      </c>
      <c r="CE402" s="126">
        <f t="shared" ref="CE402" si="6976">W402/W405</f>
        <v>0</v>
      </c>
      <c r="CF402" s="123">
        <f t="shared" ref="CF402" si="6977">X402/X405</f>
        <v>0</v>
      </c>
      <c r="CG402" s="124">
        <f t="shared" ref="CG402" si="6978">Y402/Y405</f>
        <v>0</v>
      </c>
      <c r="CH402" s="125">
        <f t="shared" ref="CH402" si="6979">Z402/Z405</f>
        <v>0</v>
      </c>
      <c r="CI402" s="123">
        <f t="shared" ref="CI402" si="6980">AA402/AA405</f>
        <v>0</v>
      </c>
      <c r="CJ402" s="129">
        <f t="shared" ref="CJ402" si="6981">AB402/AB405</f>
        <v>0</v>
      </c>
      <c r="CK402" s="130">
        <f t="shared" ref="CK402" si="6982">AC402/AC405</f>
        <v>0</v>
      </c>
    </row>
    <row r="403" spans="1:89" x14ac:dyDescent="0.25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2">
        <f t="shared" si="6379"/>
        <v>0</v>
      </c>
      <c r="AC403" s="165">
        <f t="shared" si="6410"/>
        <v>0</v>
      </c>
      <c r="BI403" s="139" t="s">
        <v>38</v>
      </c>
      <c r="BJ403" s="123">
        <f>B403/B405</f>
        <v>0</v>
      </c>
      <c r="BK403" s="124">
        <f t="shared" ref="BK403" si="6983">C403/C405</f>
        <v>0</v>
      </c>
      <c r="BL403" s="125">
        <f t="shared" ref="BL403" si="6984">D403/D405</f>
        <v>0</v>
      </c>
      <c r="BM403" s="126">
        <f t="shared" ref="BM403" si="6985">E403/E405</f>
        <v>0</v>
      </c>
      <c r="BN403" s="123">
        <f t="shared" ref="BN403" si="6986">F403/F405</f>
        <v>0</v>
      </c>
      <c r="BO403" s="124">
        <f t="shared" ref="BO403" si="6987">G403/G405</f>
        <v>0</v>
      </c>
      <c r="BP403" s="125">
        <f t="shared" ref="BP403" si="6988">H403/H405</f>
        <v>0</v>
      </c>
      <c r="BQ403" s="126">
        <f t="shared" ref="BQ403" si="6989">I403/I405</f>
        <v>0</v>
      </c>
      <c r="BR403" s="123">
        <f t="shared" ref="BR403" si="6990">J403/J405</f>
        <v>0</v>
      </c>
      <c r="BS403" s="124">
        <f t="shared" ref="BS403" si="6991">K403/K405</f>
        <v>0</v>
      </c>
      <c r="BT403" s="125">
        <f t="shared" ref="BT403" si="6992">L403/L405</f>
        <v>0</v>
      </c>
      <c r="BU403" s="123">
        <f t="shared" ref="BU403" si="6993">M403/M405</f>
        <v>0</v>
      </c>
      <c r="BV403" s="127">
        <f t="shared" ref="BV403" si="6994">N403/N405</f>
        <v>0</v>
      </c>
      <c r="BW403" s="128">
        <f t="shared" ref="BW403" si="6995">O403/O405</f>
        <v>0</v>
      </c>
      <c r="BX403" s="123">
        <f t="shared" ref="BX403" si="6996">P403/P405</f>
        <v>0</v>
      </c>
      <c r="BY403" s="124">
        <f t="shared" ref="BY403" si="6997">Q403/Q405</f>
        <v>0</v>
      </c>
      <c r="BZ403" s="125">
        <f t="shared" ref="BZ403" si="6998">R403/R405</f>
        <v>0</v>
      </c>
      <c r="CA403" s="126">
        <f t="shared" ref="CA403" si="6999">S403/S405</f>
        <v>0</v>
      </c>
      <c r="CB403" s="123">
        <f t="shared" ref="CB403" si="7000">T403/T405</f>
        <v>0</v>
      </c>
      <c r="CC403" s="124">
        <f t="shared" ref="CC403" si="7001">U403/U405</f>
        <v>0</v>
      </c>
      <c r="CD403" s="125">
        <f t="shared" ref="CD403" si="7002">V403/V405</f>
        <v>0</v>
      </c>
      <c r="CE403" s="126">
        <f t="shared" ref="CE403" si="7003">W403/W405</f>
        <v>0</v>
      </c>
      <c r="CF403" s="123">
        <f t="shared" ref="CF403" si="7004">X403/X405</f>
        <v>0</v>
      </c>
      <c r="CG403" s="124">
        <f t="shared" ref="CG403" si="7005">Y403/Y405</f>
        <v>0</v>
      </c>
      <c r="CH403" s="125">
        <f t="shared" ref="CH403" si="7006">Z403/Z405</f>
        <v>0</v>
      </c>
      <c r="CI403" s="123">
        <f t="shared" ref="CI403" si="7007">AA403/AA405</f>
        <v>0</v>
      </c>
      <c r="CJ403" s="129">
        <f t="shared" ref="CJ403" si="7008">AB403/AB405</f>
        <v>0</v>
      </c>
      <c r="CK403" s="130">
        <f t="shared" ref="CK403" si="7009">AC403/AC405</f>
        <v>0</v>
      </c>
    </row>
    <row r="404" spans="1:89" ht="13.8" thickBot="1" x14ac:dyDescent="0.3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2">
        <f t="shared" si="6379"/>
        <v>0</v>
      </c>
      <c r="AC404" s="165">
        <f t="shared" si="6410"/>
        <v>0</v>
      </c>
      <c r="BI404" s="131" t="s">
        <v>39</v>
      </c>
      <c r="BJ404" s="123">
        <f>B404/B405</f>
        <v>0</v>
      </c>
      <c r="BK404" s="124">
        <f t="shared" ref="BK404" si="7010">C404/C405</f>
        <v>0</v>
      </c>
      <c r="BL404" s="125">
        <f t="shared" ref="BL404" si="7011">D404/D405</f>
        <v>0</v>
      </c>
      <c r="BM404" s="126">
        <f t="shared" ref="BM404" si="7012">E404/E405</f>
        <v>0</v>
      </c>
      <c r="BN404" s="123">
        <f t="shared" ref="BN404" si="7013">F404/F405</f>
        <v>0</v>
      </c>
      <c r="BO404" s="124">
        <f t="shared" ref="BO404" si="7014">G404/G405</f>
        <v>0</v>
      </c>
      <c r="BP404" s="125">
        <f t="shared" ref="BP404" si="7015">H404/H405</f>
        <v>0</v>
      </c>
      <c r="BQ404" s="126">
        <f t="shared" ref="BQ404" si="7016">I404/I405</f>
        <v>0</v>
      </c>
      <c r="BR404" s="123">
        <f t="shared" ref="BR404" si="7017">J404/J405</f>
        <v>0</v>
      </c>
      <c r="BS404" s="124">
        <f t="shared" ref="BS404" si="7018">K404/K405</f>
        <v>0</v>
      </c>
      <c r="BT404" s="125">
        <f t="shared" ref="BT404" si="7019">L404/L405</f>
        <v>0</v>
      </c>
      <c r="BU404" s="123">
        <f t="shared" ref="BU404" si="7020">M404/M405</f>
        <v>0</v>
      </c>
      <c r="BV404" s="127">
        <f t="shared" ref="BV404" si="7021">N404/N405</f>
        <v>0</v>
      </c>
      <c r="BW404" s="128">
        <f t="shared" ref="BW404" si="7022">O404/O405</f>
        <v>0</v>
      </c>
      <c r="BX404" s="123">
        <f t="shared" ref="BX404" si="7023">P404/P405</f>
        <v>0</v>
      </c>
      <c r="BY404" s="124">
        <f t="shared" ref="BY404" si="7024">Q404/Q405</f>
        <v>0</v>
      </c>
      <c r="BZ404" s="125">
        <f t="shared" ref="BZ404" si="7025">R404/R405</f>
        <v>0</v>
      </c>
      <c r="CA404" s="126">
        <f t="shared" ref="CA404" si="7026">S404/S405</f>
        <v>0</v>
      </c>
      <c r="CB404" s="123">
        <f t="shared" ref="CB404" si="7027">T404/T405</f>
        <v>0</v>
      </c>
      <c r="CC404" s="124">
        <f t="shared" ref="CC404" si="7028">U404/U405</f>
        <v>0</v>
      </c>
      <c r="CD404" s="125">
        <f t="shared" ref="CD404" si="7029">V404/V405</f>
        <v>0</v>
      </c>
      <c r="CE404" s="126">
        <f t="shared" ref="CE404" si="7030">W404/W405</f>
        <v>0</v>
      </c>
      <c r="CF404" s="123">
        <f t="shared" ref="CF404" si="7031">X404/X405</f>
        <v>0</v>
      </c>
      <c r="CG404" s="124">
        <f t="shared" ref="CG404" si="7032">Y404/Y405</f>
        <v>0</v>
      </c>
      <c r="CH404" s="125">
        <f t="shared" ref="CH404" si="7033">Z404/Z405</f>
        <v>0</v>
      </c>
      <c r="CI404" s="123">
        <f t="shared" ref="CI404" si="7034">AA404/AA405</f>
        <v>0</v>
      </c>
      <c r="CJ404" s="129">
        <f t="shared" ref="CJ404" si="7035">AB404/AB405</f>
        <v>0</v>
      </c>
      <c r="CK404" s="130">
        <f t="shared" ref="CK404" si="7036">AC404/AC405</f>
        <v>0</v>
      </c>
    </row>
    <row r="405" spans="1:89" ht="14.4" thickTop="1" thickBot="1" x14ac:dyDescent="0.3">
      <c r="A405" s="251" t="s">
        <v>13</v>
      </c>
      <c r="B405" s="14">
        <f t="shared" ref="B405:AA405" si="7037">SUM(B382:B404)</f>
        <v>42273</v>
      </c>
      <c r="C405" s="1">
        <f t="shared" si="7037"/>
        <v>39386</v>
      </c>
      <c r="D405" s="14">
        <f t="shared" si="7037"/>
        <v>22646</v>
      </c>
      <c r="E405" s="1">
        <f t="shared" si="7037"/>
        <v>20992</v>
      </c>
      <c r="F405" s="14">
        <f t="shared" si="7037"/>
        <v>27747</v>
      </c>
      <c r="G405" s="1">
        <f t="shared" si="7037"/>
        <v>26236</v>
      </c>
      <c r="H405" s="14">
        <f t="shared" si="7037"/>
        <v>46639</v>
      </c>
      <c r="I405" s="1">
        <f t="shared" si="7037"/>
        <v>51710</v>
      </c>
      <c r="J405" s="14">
        <f t="shared" si="7037"/>
        <v>8486</v>
      </c>
      <c r="K405" s="1">
        <f t="shared" si="7037"/>
        <v>8815</v>
      </c>
      <c r="L405" s="14">
        <f t="shared" si="7037"/>
        <v>29940</v>
      </c>
      <c r="M405" s="1">
        <f t="shared" si="7037"/>
        <v>31864</v>
      </c>
      <c r="N405" s="14">
        <f t="shared" si="7037"/>
        <v>46830</v>
      </c>
      <c r="O405" s="1">
        <f t="shared" si="7037"/>
        <v>47792</v>
      </c>
      <c r="P405" s="14">
        <f t="shared" si="7037"/>
        <v>29703</v>
      </c>
      <c r="Q405" s="1">
        <f t="shared" si="7037"/>
        <v>29132</v>
      </c>
      <c r="R405" s="14">
        <f t="shared" si="7037"/>
        <v>35023</v>
      </c>
      <c r="S405" s="1">
        <f t="shared" si="7037"/>
        <v>35626</v>
      </c>
      <c r="T405" s="14">
        <f t="shared" si="7037"/>
        <v>11561</v>
      </c>
      <c r="U405" s="1">
        <f t="shared" si="7037"/>
        <v>11682</v>
      </c>
      <c r="V405" s="14">
        <f t="shared" si="7037"/>
        <v>35106</v>
      </c>
      <c r="W405" s="1">
        <f t="shared" si="7037"/>
        <v>40657</v>
      </c>
      <c r="X405" s="14">
        <f t="shared" si="7037"/>
        <v>28169</v>
      </c>
      <c r="Y405" s="1">
        <f t="shared" si="7037"/>
        <v>17398</v>
      </c>
      <c r="Z405" s="14">
        <f t="shared" si="7037"/>
        <v>58779</v>
      </c>
      <c r="AA405" s="1">
        <f t="shared" si="7037"/>
        <v>60641</v>
      </c>
      <c r="AB405" s="166">
        <f t="shared" ref="AB405" si="7038">SUM(AB381:AB404)</f>
        <v>422902</v>
      </c>
      <c r="AC405" s="167">
        <f t="shared" ref="AC405" si="7039">SUM(AC381:AC404)</f>
        <v>421931</v>
      </c>
      <c r="BI405" s="251" t="s">
        <v>13</v>
      </c>
      <c r="BJ405" s="147">
        <f>SUM(BJ381:BJ404)</f>
        <v>1</v>
      </c>
      <c r="BK405" s="148">
        <f t="shared" ref="BK405:CK405" si="7040">SUM(BK381:BK404)</f>
        <v>1</v>
      </c>
      <c r="BL405" s="147">
        <f t="shared" si="7040"/>
        <v>0.99999999999999989</v>
      </c>
      <c r="BM405" s="148">
        <f t="shared" si="7040"/>
        <v>1.0000000000000002</v>
      </c>
      <c r="BN405" s="147">
        <f t="shared" si="7040"/>
        <v>1</v>
      </c>
      <c r="BO405" s="148">
        <f t="shared" si="7040"/>
        <v>1</v>
      </c>
      <c r="BP405" s="147">
        <f t="shared" si="7040"/>
        <v>1</v>
      </c>
      <c r="BQ405" s="148">
        <f t="shared" si="7040"/>
        <v>0.99999999999999989</v>
      </c>
      <c r="BR405" s="147">
        <f t="shared" si="7040"/>
        <v>1</v>
      </c>
      <c r="BS405" s="148">
        <f t="shared" si="7040"/>
        <v>0.99999999999999989</v>
      </c>
      <c r="BT405" s="147">
        <f t="shared" si="7040"/>
        <v>1</v>
      </c>
      <c r="BU405" s="148">
        <f t="shared" si="7040"/>
        <v>1.0000000000000002</v>
      </c>
      <c r="BV405" s="147">
        <f t="shared" si="7040"/>
        <v>1</v>
      </c>
      <c r="BW405" s="148">
        <f t="shared" si="7040"/>
        <v>1</v>
      </c>
      <c r="BX405" s="147">
        <f t="shared" si="7040"/>
        <v>1.0000000000000002</v>
      </c>
      <c r="BY405" s="148">
        <f t="shared" si="7040"/>
        <v>1</v>
      </c>
      <c r="BZ405" s="147">
        <f t="shared" si="7040"/>
        <v>1</v>
      </c>
      <c r="CA405" s="148">
        <f t="shared" si="7040"/>
        <v>0.99999999999999989</v>
      </c>
      <c r="CB405" s="147">
        <f t="shared" si="7040"/>
        <v>1</v>
      </c>
      <c r="CC405" s="148">
        <f t="shared" si="7040"/>
        <v>1</v>
      </c>
      <c r="CD405" s="147">
        <f t="shared" si="7040"/>
        <v>1</v>
      </c>
      <c r="CE405" s="148">
        <f t="shared" si="7040"/>
        <v>1.0000000000000002</v>
      </c>
      <c r="CF405" s="147">
        <f t="shared" si="7040"/>
        <v>1</v>
      </c>
      <c r="CG405" s="148">
        <f t="shared" si="7040"/>
        <v>1</v>
      </c>
      <c r="CH405" s="147">
        <f t="shared" si="7040"/>
        <v>1</v>
      </c>
      <c r="CI405" s="148">
        <f t="shared" si="7040"/>
        <v>1.0000000000000002</v>
      </c>
      <c r="CJ405" s="147">
        <f t="shared" si="7040"/>
        <v>0.99999999999999978</v>
      </c>
      <c r="CK405" s="148">
        <f t="shared" si="7040"/>
        <v>0.99999999999999989</v>
      </c>
    </row>
    <row r="406" spans="1:89" ht="13.8" thickTop="1" x14ac:dyDescent="0.25">
      <c r="A406" s="178"/>
    </row>
    <row r="408" spans="1:89" x14ac:dyDescent="0.25">
      <c r="A408" s="294">
        <f>+A377+1</f>
        <v>45183</v>
      </c>
      <c r="B408" s="294"/>
      <c r="C408" s="294"/>
      <c r="D408" s="294"/>
      <c r="BI408" s="299">
        <f>+BI377+1</f>
        <v>45183</v>
      </c>
      <c r="BJ408" s="299"/>
      <c r="BK408" s="299"/>
      <c r="BL408" s="299"/>
    </row>
    <row r="409" spans="1:89" ht="13.8" thickBot="1" x14ac:dyDescent="0.3">
      <c r="AE409" t="s">
        <v>84</v>
      </c>
    </row>
    <row r="410" spans="1:89" ht="14.4" thickTop="1" thickBot="1" x14ac:dyDescent="0.3">
      <c r="A410" s="292" t="s">
        <v>0</v>
      </c>
      <c r="B410" s="290" t="s">
        <v>1</v>
      </c>
      <c r="C410" s="291"/>
      <c r="D410" s="290" t="s">
        <v>2</v>
      </c>
      <c r="E410" s="291"/>
      <c r="F410" s="290" t="s">
        <v>3</v>
      </c>
      <c r="G410" s="291"/>
      <c r="H410" s="290" t="s">
        <v>4</v>
      </c>
      <c r="I410" s="291"/>
      <c r="J410" s="290" t="s">
        <v>5</v>
      </c>
      <c r="K410" s="291"/>
      <c r="L410" s="290" t="s">
        <v>6</v>
      </c>
      <c r="M410" s="291"/>
      <c r="N410" s="290" t="s">
        <v>7</v>
      </c>
      <c r="O410" s="291"/>
      <c r="P410" s="290" t="s">
        <v>8</v>
      </c>
      <c r="Q410" s="291"/>
      <c r="R410" s="290" t="s">
        <v>9</v>
      </c>
      <c r="S410" s="291"/>
      <c r="T410" s="290" t="s">
        <v>10</v>
      </c>
      <c r="U410" s="291"/>
      <c r="V410" s="290" t="s">
        <v>11</v>
      </c>
      <c r="W410" s="291"/>
      <c r="X410" s="290" t="s">
        <v>12</v>
      </c>
      <c r="Y410" s="291"/>
      <c r="Z410" s="297" t="s">
        <v>40</v>
      </c>
      <c r="AA410" s="298"/>
      <c r="AB410" s="295" t="s">
        <v>41</v>
      </c>
      <c r="AC410" s="296"/>
      <c r="AE410" s="292" t="s">
        <v>0</v>
      </c>
      <c r="AF410" s="290" t="s">
        <v>1</v>
      </c>
      <c r="AG410" s="291"/>
      <c r="AH410" s="290" t="s">
        <v>2</v>
      </c>
      <c r="AI410" s="291"/>
      <c r="AJ410" s="290" t="s">
        <v>3</v>
      </c>
      <c r="AK410" s="291"/>
      <c r="AL410" s="290" t="s">
        <v>4</v>
      </c>
      <c r="AM410" s="291"/>
      <c r="AN410" s="290" t="s">
        <v>5</v>
      </c>
      <c r="AO410" s="291"/>
      <c r="AP410" s="290" t="s">
        <v>6</v>
      </c>
      <c r="AQ410" s="291"/>
      <c r="AR410" s="290" t="s">
        <v>7</v>
      </c>
      <c r="AS410" s="291"/>
      <c r="AT410" s="290" t="s">
        <v>8</v>
      </c>
      <c r="AU410" s="291"/>
      <c r="AV410" s="290" t="s">
        <v>9</v>
      </c>
      <c r="AW410" s="291"/>
      <c r="AX410" s="290" t="s">
        <v>10</v>
      </c>
      <c r="AY410" s="291"/>
      <c r="AZ410" s="290" t="s">
        <v>11</v>
      </c>
      <c r="BA410" s="291"/>
      <c r="BB410" s="290" t="s">
        <v>12</v>
      </c>
      <c r="BC410" s="291"/>
      <c r="BD410" s="297" t="s">
        <v>40</v>
      </c>
      <c r="BE410" s="298"/>
      <c r="BF410" s="295" t="s">
        <v>41</v>
      </c>
      <c r="BG410" s="296"/>
      <c r="BI410" s="292" t="s">
        <v>0</v>
      </c>
      <c r="BJ410" s="290" t="s">
        <v>1</v>
      </c>
      <c r="BK410" s="291"/>
      <c r="BL410" s="290" t="s">
        <v>2</v>
      </c>
      <c r="BM410" s="291"/>
      <c r="BN410" s="290" t="s">
        <v>3</v>
      </c>
      <c r="BO410" s="291"/>
      <c r="BP410" s="290" t="s">
        <v>4</v>
      </c>
      <c r="BQ410" s="291"/>
      <c r="BR410" s="290" t="s">
        <v>5</v>
      </c>
      <c r="BS410" s="291"/>
      <c r="BT410" s="290" t="s">
        <v>6</v>
      </c>
      <c r="BU410" s="291"/>
      <c r="BV410" s="290" t="s">
        <v>7</v>
      </c>
      <c r="BW410" s="291"/>
      <c r="BX410" s="290" t="s">
        <v>8</v>
      </c>
      <c r="BY410" s="291"/>
      <c r="BZ410" s="290" t="s">
        <v>9</v>
      </c>
      <c r="CA410" s="291"/>
      <c r="CB410" s="290" t="s">
        <v>10</v>
      </c>
      <c r="CC410" s="291"/>
      <c r="CD410" s="290" t="s">
        <v>11</v>
      </c>
      <c r="CE410" s="291"/>
      <c r="CF410" s="290" t="s">
        <v>12</v>
      </c>
      <c r="CG410" s="291"/>
      <c r="CH410" s="297" t="s">
        <v>40</v>
      </c>
      <c r="CI410" s="298"/>
      <c r="CJ410" s="290" t="s">
        <v>41</v>
      </c>
      <c r="CK410" s="291"/>
    </row>
    <row r="411" spans="1:89" ht="15" thickTop="1" thickBot="1" x14ac:dyDescent="0.35">
      <c r="A411" s="293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68" t="s">
        <v>14</v>
      </c>
      <c r="AC411" s="169" t="s">
        <v>15</v>
      </c>
      <c r="AE411" s="293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68" t="s">
        <v>14</v>
      </c>
      <c r="BG411" s="169" t="s">
        <v>15</v>
      </c>
      <c r="BI411" s="293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8" thickTop="1" x14ac:dyDescent="0.25">
      <c r="A412" s="119" t="s">
        <v>16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1"/>
      <c r="AA412" s="176"/>
      <c r="AB412" s="162">
        <f t="shared" ref="AB412:AB435" si="7041">B412+D412+F412+H412+J412+L412+N412+P412+R412+T412+V412+X412+Z412</f>
        <v>0</v>
      </c>
      <c r="AC412" s="163">
        <f>C412+E412+G412+I412+K412+M412+O412+Q412+S412+U412+W412+Y412+AA412</f>
        <v>0</v>
      </c>
      <c r="AE412" s="254" t="str">
        <f>$AE$9</f>
        <v>07:00 - 07:59</v>
      </c>
      <c r="AF412" s="120">
        <f t="shared" ref="AF412:AO413" si="7042">SUMIF($A$9:$A$32,$AE412,B$412:B$435)</f>
        <v>5385</v>
      </c>
      <c r="AG412" s="177">
        <f t="shared" si="7042"/>
        <v>1838</v>
      </c>
      <c r="AH412" s="121">
        <f t="shared" si="7042"/>
        <v>2085</v>
      </c>
      <c r="AI412" s="172">
        <f t="shared" si="7042"/>
        <v>1878</v>
      </c>
      <c r="AJ412" s="120">
        <f t="shared" si="7042"/>
        <v>3349</v>
      </c>
      <c r="AK412" s="122">
        <f t="shared" si="7042"/>
        <v>1577</v>
      </c>
      <c r="AL412" s="121">
        <f t="shared" si="7042"/>
        <v>4342</v>
      </c>
      <c r="AM412" s="172">
        <f t="shared" si="7042"/>
        <v>2940</v>
      </c>
      <c r="AN412" s="120">
        <f t="shared" si="7042"/>
        <v>393</v>
      </c>
      <c r="AO412" s="122">
        <f t="shared" si="7042"/>
        <v>1358</v>
      </c>
      <c r="AP412" s="121">
        <f t="shared" ref="AP412:AY413" si="7043">SUMIF($A$9:$A$32,$AE412,L$412:L$435)</f>
        <v>1281</v>
      </c>
      <c r="AQ412" s="120">
        <f t="shared" si="7043"/>
        <v>4577</v>
      </c>
      <c r="AR412" s="171">
        <f t="shared" si="7043"/>
        <v>3454</v>
      </c>
      <c r="AS412" s="173">
        <f t="shared" si="7043"/>
        <v>5117</v>
      </c>
      <c r="AT412" s="120">
        <f t="shared" si="7043"/>
        <v>2816</v>
      </c>
      <c r="AU412" s="122">
        <f t="shared" si="7043"/>
        <v>2989</v>
      </c>
      <c r="AV412" s="121">
        <f t="shared" si="7043"/>
        <v>3679</v>
      </c>
      <c r="AW412" s="172">
        <f t="shared" si="7043"/>
        <v>2512</v>
      </c>
      <c r="AX412" s="120">
        <f t="shared" si="7043"/>
        <v>449</v>
      </c>
      <c r="AY412" s="122">
        <f t="shared" si="7043"/>
        <v>2211</v>
      </c>
      <c r="AZ412" s="121">
        <f t="shared" ref="AZ412:BE413" si="7044">SUMIF($A$9:$A$32,$AE412,V$412:V$435)</f>
        <v>1605</v>
      </c>
      <c r="BA412" s="172">
        <f t="shared" si="7044"/>
        <v>4310</v>
      </c>
      <c r="BB412" s="120">
        <f t="shared" si="7044"/>
        <v>2525</v>
      </c>
      <c r="BC412" s="122">
        <f t="shared" si="7044"/>
        <v>2225</v>
      </c>
      <c r="BD412" s="21">
        <f t="shared" si="7044"/>
        <v>5873</v>
      </c>
      <c r="BE412" s="176">
        <f t="shared" si="7044"/>
        <v>3591</v>
      </c>
      <c r="BF412" s="162">
        <f>AF412+AH412+AJ412+AL412+AN412+AP412+AR412+AT412+AV412+AX412+AZ412+BB412+BD412</f>
        <v>37236</v>
      </c>
      <c r="BG412" s="163">
        <f>AG412+AI412+AK412+AM412+AO412+AQ412+AS412+AU412+AW412+AY412+BA412+BC412+BE412</f>
        <v>37123</v>
      </c>
      <c r="BI412" s="119" t="s">
        <v>16</v>
      </c>
      <c r="BJ412" s="123">
        <f>B412/B436</f>
        <v>0</v>
      </c>
      <c r="BK412" s="124">
        <f t="shared" ref="BK412" si="7045">C412/C436</f>
        <v>0</v>
      </c>
      <c r="BL412" s="125">
        <f t="shared" ref="BL412" si="7046">D412/D436</f>
        <v>0</v>
      </c>
      <c r="BM412" s="126">
        <f t="shared" ref="BM412" si="7047">E412/E436</f>
        <v>0</v>
      </c>
      <c r="BN412" s="123">
        <f t="shared" ref="BN412" si="7048">F412/F436</f>
        <v>0</v>
      </c>
      <c r="BO412" s="124">
        <f t="shared" ref="BO412" si="7049">G412/G436</f>
        <v>0</v>
      </c>
      <c r="BP412" s="125">
        <f t="shared" ref="BP412" si="7050">H412/H436</f>
        <v>0</v>
      </c>
      <c r="BQ412" s="126">
        <f t="shared" ref="BQ412" si="7051">I412/I436</f>
        <v>0</v>
      </c>
      <c r="BR412" s="123">
        <f t="shared" ref="BR412" si="7052">J412/J436</f>
        <v>0</v>
      </c>
      <c r="BS412" s="124">
        <f t="shared" ref="BS412" si="7053">K412/K436</f>
        <v>0</v>
      </c>
      <c r="BT412" s="125">
        <f t="shared" ref="BT412" si="7054">L412/L436</f>
        <v>0</v>
      </c>
      <c r="BU412" s="123">
        <f t="shared" ref="BU412" si="7055">M412/M436</f>
        <v>0</v>
      </c>
      <c r="BV412" s="127">
        <f t="shared" ref="BV412" si="7056">N412/N436</f>
        <v>0</v>
      </c>
      <c r="BW412" s="128">
        <f t="shared" ref="BW412" si="7057">O412/O436</f>
        <v>0</v>
      </c>
      <c r="BX412" s="123">
        <f t="shared" ref="BX412" si="7058">P412/P436</f>
        <v>0</v>
      </c>
      <c r="BY412" s="124">
        <f t="shared" ref="BY412" si="7059">Q412/Q436</f>
        <v>0</v>
      </c>
      <c r="BZ412" s="125">
        <f t="shared" ref="BZ412" si="7060">R412/R436</f>
        <v>0</v>
      </c>
      <c r="CA412" s="126">
        <f t="shared" ref="CA412" si="7061">S412/S436</f>
        <v>0</v>
      </c>
      <c r="CB412" s="123">
        <f t="shared" ref="CB412" si="7062">T412/T436</f>
        <v>0</v>
      </c>
      <c r="CC412" s="124">
        <f t="shared" ref="CC412" si="7063">U412/U436</f>
        <v>0</v>
      </c>
      <c r="CD412" s="125">
        <f t="shared" ref="CD412" si="7064">V412/V436</f>
        <v>0</v>
      </c>
      <c r="CE412" s="126">
        <f t="shared" ref="CE412" si="7065">W412/W436</f>
        <v>0</v>
      </c>
      <c r="CF412" s="123">
        <f t="shared" ref="CF412" si="7066">X412/X436</f>
        <v>0</v>
      </c>
      <c r="CG412" s="124">
        <f t="shared" ref="CG412" si="7067">Y412/Y436</f>
        <v>0</v>
      </c>
      <c r="CH412" s="125">
        <f t="shared" ref="CH412" si="7068">Z412/Z436</f>
        <v>0</v>
      </c>
      <c r="CI412" s="123">
        <f t="shared" ref="CI412" si="7069">AA412/AA436</f>
        <v>0</v>
      </c>
      <c r="CJ412" s="129">
        <f t="shared" ref="CJ412" si="7070">AB412/AB436</f>
        <v>0</v>
      </c>
      <c r="CK412" s="130">
        <f t="shared" ref="CK412" si="7071">AC412/AC436</f>
        <v>0</v>
      </c>
    </row>
    <row r="413" spans="1:89" x14ac:dyDescent="0.25">
      <c r="A413" s="131" t="s">
        <v>17</v>
      </c>
      <c r="B413" s="180">
        <v>588</v>
      </c>
      <c r="C413" s="181">
        <v>0</v>
      </c>
      <c r="D413" s="182">
        <v>402</v>
      </c>
      <c r="E413" s="183">
        <v>4</v>
      </c>
      <c r="F413" s="180">
        <v>612</v>
      </c>
      <c r="G413" s="184">
        <v>7</v>
      </c>
      <c r="H413" s="182">
        <v>534</v>
      </c>
      <c r="I413" s="183">
        <v>45</v>
      </c>
      <c r="J413" s="180">
        <v>21</v>
      </c>
      <c r="K413" s="184">
        <v>41</v>
      </c>
      <c r="L413" s="182">
        <v>70</v>
      </c>
      <c r="M413" s="180">
        <v>128</v>
      </c>
      <c r="N413" s="185">
        <v>240</v>
      </c>
      <c r="O413" s="186">
        <v>162</v>
      </c>
      <c r="P413" s="180">
        <v>116</v>
      </c>
      <c r="Q413" s="184">
        <v>92</v>
      </c>
      <c r="R413" s="182">
        <v>58</v>
      </c>
      <c r="S413" s="183">
        <v>111</v>
      </c>
      <c r="T413" s="180">
        <v>5</v>
      </c>
      <c r="U413" s="184">
        <v>48</v>
      </c>
      <c r="V413" s="182">
        <v>19</v>
      </c>
      <c r="W413" s="183">
        <v>115</v>
      </c>
      <c r="X413" s="180">
        <v>4</v>
      </c>
      <c r="Y413" s="184">
        <v>59</v>
      </c>
      <c r="Z413" s="182">
        <v>0</v>
      </c>
      <c r="AA413" s="180">
        <v>148</v>
      </c>
      <c r="AB413" s="162">
        <f t="shared" si="7041"/>
        <v>2669</v>
      </c>
      <c r="AC413" s="165">
        <f t="shared" ref="AC413:AC435" si="7072">SUM(C413,E413,G413,I413,K413,M413,O413,Q413,S413,U413,W413,Y413,AA413)</f>
        <v>960</v>
      </c>
      <c r="AE413" s="256" t="str">
        <f>$AE$10</f>
        <v>08:00 - 08:59</v>
      </c>
      <c r="AF413" s="120">
        <f t="shared" si="7042"/>
        <v>4307</v>
      </c>
      <c r="AG413" s="181">
        <f t="shared" si="7042"/>
        <v>1605</v>
      </c>
      <c r="AH413" s="182">
        <f t="shared" si="7042"/>
        <v>2118</v>
      </c>
      <c r="AI413" s="183">
        <f t="shared" si="7042"/>
        <v>1494</v>
      </c>
      <c r="AJ413" s="180">
        <f t="shared" si="7042"/>
        <v>2545</v>
      </c>
      <c r="AK413" s="184">
        <f t="shared" si="7042"/>
        <v>1224</v>
      </c>
      <c r="AL413" s="182">
        <f t="shared" si="7042"/>
        <v>3966</v>
      </c>
      <c r="AM413" s="183">
        <f t="shared" si="7042"/>
        <v>2636</v>
      </c>
      <c r="AN413" s="180">
        <f t="shared" si="7042"/>
        <v>322</v>
      </c>
      <c r="AO413" s="184">
        <f t="shared" si="7042"/>
        <v>1212</v>
      </c>
      <c r="AP413" s="182">
        <f t="shared" si="7043"/>
        <v>1100</v>
      </c>
      <c r="AQ413" s="180">
        <f t="shared" si="7043"/>
        <v>4624</v>
      </c>
      <c r="AR413" s="185">
        <f t="shared" si="7043"/>
        <v>2647</v>
      </c>
      <c r="AS413" s="186">
        <f t="shared" si="7043"/>
        <v>4775</v>
      </c>
      <c r="AT413" s="180">
        <f t="shared" si="7043"/>
        <v>2304</v>
      </c>
      <c r="AU413" s="184">
        <f t="shared" si="7043"/>
        <v>2539</v>
      </c>
      <c r="AV413" s="182">
        <f t="shared" si="7043"/>
        <v>3054</v>
      </c>
      <c r="AW413" s="183">
        <f t="shared" si="7043"/>
        <v>2131</v>
      </c>
      <c r="AX413" s="180">
        <f t="shared" si="7043"/>
        <v>341</v>
      </c>
      <c r="AY413" s="184">
        <f t="shared" si="7043"/>
        <v>1794</v>
      </c>
      <c r="AZ413" s="182">
        <f t="shared" si="7044"/>
        <v>1200</v>
      </c>
      <c r="BA413" s="183">
        <f t="shared" si="7044"/>
        <v>4113</v>
      </c>
      <c r="BB413" s="180">
        <f t="shared" si="7044"/>
        <v>1951</v>
      </c>
      <c r="BC413" s="184">
        <f t="shared" si="7044"/>
        <v>2239</v>
      </c>
      <c r="BD413" s="182">
        <f t="shared" si="7044"/>
        <v>4731</v>
      </c>
      <c r="BE413" s="180">
        <f t="shared" si="7044"/>
        <v>3125</v>
      </c>
      <c r="BF413" s="164">
        <f>SUM(AF413,AH413,AJ413,AL413,AN413,AP413,AR413,AT413,AV413,AX413,AZ413,BB413,BD413)</f>
        <v>30586</v>
      </c>
      <c r="BG413" s="165">
        <f>SUM(AG413,AI413,AK413,AM413,AO413,AQ413,AS413,AU413,AW413,AY413,BA413,BC413,BE413)</f>
        <v>33511</v>
      </c>
      <c r="BI413" s="131" t="s">
        <v>17</v>
      </c>
      <c r="BJ413" s="123">
        <f>B413/B436</f>
        <v>1.3853548204693244E-2</v>
      </c>
      <c r="BK413" s="124">
        <f t="shared" ref="BK413" si="7073">C413/C436</f>
        <v>0</v>
      </c>
      <c r="BL413" s="125">
        <f t="shared" ref="BL413" si="7074">D413/D436</f>
        <v>1.7972906514060895E-2</v>
      </c>
      <c r="BM413" s="126">
        <f t="shared" ref="BM413" si="7075">E413/E436</f>
        <v>1.9046712061330414E-4</v>
      </c>
      <c r="BN413" s="123">
        <f t="shared" ref="BN413" si="7076">F413/F436</f>
        <v>2.2216575307656007E-2</v>
      </c>
      <c r="BO413" s="124">
        <f t="shared" ref="BO413" si="7077">G413/G436</f>
        <v>2.7139146279998448E-4</v>
      </c>
      <c r="BP413" s="125">
        <f t="shared" ref="BP413" si="7078">H413/H436</f>
        <v>1.1501184578936032E-2</v>
      </c>
      <c r="BQ413" s="126">
        <f t="shared" ref="BQ413" si="7079">I413/I436</f>
        <v>8.623167576889911E-4</v>
      </c>
      <c r="BR413" s="123">
        <f t="shared" ref="BR413" si="7080">J413/J436</f>
        <v>2.4238227146814403E-3</v>
      </c>
      <c r="BS413" s="124">
        <f t="shared" ref="BS413" si="7081">K413/K436</f>
        <v>4.5881826320501341E-3</v>
      </c>
      <c r="BT413" s="125">
        <f t="shared" ref="BT413" si="7082">L413/L436</f>
        <v>2.3955374559392218E-3</v>
      </c>
      <c r="BU413" s="123">
        <f t="shared" ref="BU413" si="7083">M413/M436</f>
        <v>4.0829346092503991E-3</v>
      </c>
      <c r="BV413" s="127">
        <f t="shared" ref="BV413" si="7084">N413/N436</f>
        <v>5.0943516376217865E-3</v>
      </c>
      <c r="BW413" s="128">
        <f t="shared" ref="BW413" si="7085">O413/O436</f>
        <v>3.4185148452172444E-3</v>
      </c>
      <c r="BX413" s="123">
        <f t="shared" ref="BX413" si="7086">P413/P436</f>
        <v>3.8801177415038802E-3</v>
      </c>
      <c r="BY413" s="124">
        <f t="shared" ref="BY413" si="7087">Q413/Q436</f>
        <v>3.137896926907466E-3</v>
      </c>
      <c r="BZ413" s="125">
        <f t="shared" ref="BZ413" si="7088">R413/R436</f>
        <v>1.6810132452250528E-3</v>
      </c>
      <c r="CA413" s="126">
        <f t="shared" ref="CA413" si="7089">S413/S436</f>
        <v>3.1970046082949307E-3</v>
      </c>
      <c r="CB413" s="123">
        <f t="shared" ref="CB413" si="7090">T413/T436</f>
        <v>4.3936731107205621E-4</v>
      </c>
      <c r="CC413" s="124">
        <f t="shared" ref="CC413" si="7091">U413/U436</f>
        <v>4.1415012942191548E-3</v>
      </c>
      <c r="CD413" s="125">
        <f t="shared" ref="CD413" si="7092">V413/V436</f>
        <v>5.4603977468674564E-4</v>
      </c>
      <c r="CE413" s="126">
        <f t="shared" ref="CE413" si="7093">W413/W436</f>
        <v>2.8334893805745825E-3</v>
      </c>
      <c r="CF413" s="123">
        <f t="shared" ref="CF413" si="7094">X413/X436</f>
        <v>1.4397811532647039E-4</v>
      </c>
      <c r="CG413" s="124">
        <f t="shared" ref="CG413" si="7095">Y413/Y436</f>
        <v>3.4579767905286601E-3</v>
      </c>
      <c r="CH413" s="125">
        <f t="shared" ref="CH413" si="7096">Z413/Z436</f>
        <v>0</v>
      </c>
      <c r="CI413" s="123">
        <f t="shared" ref="CI413" si="7097">AA413/AA436</f>
        <v>2.5191489361702127E-3</v>
      </c>
      <c r="CJ413" s="129">
        <f t="shared" ref="CJ413" si="7098">AB413/AB436</f>
        <v>6.3628518163569873E-3</v>
      </c>
      <c r="CK413" s="130">
        <f t="shared" ref="CK413" si="7099">AC413/AC436</f>
        <v>2.2936985411121571E-3</v>
      </c>
    </row>
    <row r="414" spans="1:89" ht="13.8" thickBot="1" x14ac:dyDescent="0.3">
      <c r="A414" s="139" t="s">
        <v>18</v>
      </c>
      <c r="B414" s="187">
        <v>2527</v>
      </c>
      <c r="C414" s="188">
        <v>762</v>
      </c>
      <c r="D414" s="189">
        <v>1586</v>
      </c>
      <c r="E414" s="190">
        <v>483</v>
      </c>
      <c r="F414" s="187">
        <v>2194</v>
      </c>
      <c r="G414" s="191">
        <v>571</v>
      </c>
      <c r="H414" s="189">
        <v>2575</v>
      </c>
      <c r="I414" s="190">
        <v>991</v>
      </c>
      <c r="J414" s="187">
        <v>128</v>
      </c>
      <c r="K414" s="191">
        <v>382</v>
      </c>
      <c r="L414" s="189">
        <v>711</v>
      </c>
      <c r="M414" s="187">
        <v>1415</v>
      </c>
      <c r="N414" s="192">
        <v>2049</v>
      </c>
      <c r="O414" s="193">
        <v>2183</v>
      </c>
      <c r="P414" s="187">
        <v>1133</v>
      </c>
      <c r="Q414" s="191">
        <v>1191</v>
      </c>
      <c r="R414" s="189">
        <v>1768</v>
      </c>
      <c r="S414" s="190">
        <v>1291</v>
      </c>
      <c r="T414" s="187">
        <v>196</v>
      </c>
      <c r="U414" s="191">
        <v>728</v>
      </c>
      <c r="V414" s="189">
        <v>1006</v>
      </c>
      <c r="W414" s="190">
        <v>1596</v>
      </c>
      <c r="X414" s="187">
        <v>1097</v>
      </c>
      <c r="Y414" s="191">
        <v>910</v>
      </c>
      <c r="Z414" s="189">
        <v>2951</v>
      </c>
      <c r="AA414" s="187">
        <v>1689</v>
      </c>
      <c r="AB414" s="162">
        <f t="shared" si="7041"/>
        <v>19921</v>
      </c>
      <c r="AC414" s="165">
        <f t="shared" si="7072"/>
        <v>14192</v>
      </c>
      <c r="AE414" s="254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18</v>
      </c>
      <c r="BJ414" s="123">
        <f>B414/B436</f>
        <v>5.9537272641598339E-2</v>
      </c>
      <c r="BK414" s="124">
        <f t="shared" ref="BK414" si="7100">C414/C436</f>
        <v>1.9118348094437614E-2</v>
      </c>
      <c r="BL414" s="125">
        <f t="shared" ref="BL414" si="7101">D414/D436</f>
        <v>7.090803415746412E-2</v>
      </c>
      <c r="BM414" s="126">
        <f t="shared" ref="BM414" si="7102">E414/E436</f>
        <v>2.2998904814056472E-2</v>
      </c>
      <c r="BN414" s="123">
        <f t="shared" ref="BN414" si="7103">F414/F436</f>
        <v>7.9645696446073985E-2</v>
      </c>
      <c r="BO414" s="124">
        <f t="shared" ref="BO414" si="7104">G414/G436</f>
        <v>2.213778932268445E-2</v>
      </c>
      <c r="BP414" s="125">
        <f t="shared" ref="BP414" si="7105">H414/H436</f>
        <v>5.5459832005169074E-2</v>
      </c>
      <c r="BQ414" s="126">
        <f t="shared" ref="BQ414" si="7106">I414/I436</f>
        <v>1.8990131263773115E-2</v>
      </c>
      <c r="BR414" s="123">
        <f t="shared" ref="BR414" si="7107">J414/J436</f>
        <v>1.4773776546629732E-2</v>
      </c>
      <c r="BS414" s="124">
        <f t="shared" ref="BS414" si="7108">K414/K436</f>
        <v>4.2748433303491498E-2</v>
      </c>
      <c r="BT414" s="125">
        <f t="shared" ref="BT414" si="7109">L414/L436</f>
        <v>2.433181615961124E-2</v>
      </c>
      <c r="BU414" s="123">
        <f t="shared" ref="BU414" si="7110">M414/M436</f>
        <v>4.5135566188197765E-2</v>
      </c>
      <c r="BV414" s="127">
        <f t="shared" ref="BV414" si="7111">N414/N436</f>
        <v>4.3493027106196007E-2</v>
      </c>
      <c r="BW414" s="128">
        <f t="shared" ref="BW414" si="7112">O414/O436</f>
        <v>4.6065542636476817E-2</v>
      </c>
      <c r="BX414" s="123">
        <f t="shared" ref="BX414" si="7113">P414/P436</f>
        <v>3.78980465614129E-2</v>
      </c>
      <c r="BY414" s="124">
        <f t="shared" ref="BY414" si="7114">Q414/Q436</f>
        <v>4.0622122173334697E-2</v>
      </c>
      <c r="BZ414" s="125">
        <f t="shared" ref="BZ414" si="7115">R414/R436</f>
        <v>5.1241920992377475E-2</v>
      </c>
      <c r="CA414" s="126">
        <f t="shared" ref="CA414" si="7116">S414/S436</f>
        <v>3.7183179723502303E-2</v>
      </c>
      <c r="CB414" s="123">
        <f t="shared" ref="CB414" si="7117">T414/T436</f>
        <v>1.7223198594024606E-2</v>
      </c>
      <c r="CC414" s="124">
        <f t="shared" ref="CC414" si="7118">U414/U436</f>
        <v>6.2812769628990503E-2</v>
      </c>
      <c r="CD414" s="125">
        <f t="shared" ref="CD414" si="7119">V414/V436</f>
        <v>2.8911369122887689E-2</v>
      </c>
      <c r="CE414" s="126">
        <f t="shared" ref="CE414" si="7120">W414/W436</f>
        <v>3.9323904794756816E-2</v>
      </c>
      <c r="CF414" s="123">
        <f t="shared" ref="CF414" si="7121">X414/X436</f>
        <v>3.9485998128284502E-2</v>
      </c>
      <c r="CG414" s="124">
        <f t="shared" ref="CG414" si="7122">Y414/Y436</f>
        <v>5.3334896260696284E-2</v>
      </c>
      <c r="CH414" s="125">
        <f t="shared" ref="CH414" si="7123">Z414/Z436</f>
        <v>5.147841255996511E-2</v>
      </c>
      <c r="CI414" s="123">
        <f t="shared" ref="CI414" si="7124">AA414/AA436</f>
        <v>2.8748936170212767E-2</v>
      </c>
      <c r="CJ414" s="129">
        <f t="shared" ref="CJ414" si="7125">AB414/AB436</f>
        <v>4.7491334220175173E-2</v>
      </c>
      <c r="CK414" s="130">
        <f t="shared" ref="CK414" si="7126">AC414/AC436</f>
        <v>3.3908510099441388E-2</v>
      </c>
    </row>
    <row r="415" spans="1:89" ht="14.4" thickTop="1" thickBot="1" x14ac:dyDescent="0.3">
      <c r="A415" s="131" t="s">
        <v>19</v>
      </c>
      <c r="B415" s="180">
        <v>4984</v>
      </c>
      <c r="C415" s="181">
        <v>1899</v>
      </c>
      <c r="D415" s="182">
        <v>2139</v>
      </c>
      <c r="E415" s="183">
        <v>1376</v>
      </c>
      <c r="F415" s="180">
        <v>3173</v>
      </c>
      <c r="G415" s="184">
        <v>1396</v>
      </c>
      <c r="H415" s="182">
        <v>3789</v>
      </c>
      <c r="I415" s="183">
        <v>2583</v>
      </c>
      <c r="J415" s="180">
        <v>285</v>
      </c>
      <c r="K415" s="184">
        <v>883</v>
      </c>
      <c r="L415" s="182">
        <v>1305</v>
      </c>
      <c r="M415" s="180">
        <v>3097</v>
      </c>
      <c r="N415" s="185">
        <v>3284</v>
      </c>
      <c r="O415" s="186">
        <v>3868</v>
      </c>
      <c r="P415" s="180">
        <v>2377</v>
      </c>
      <c r="Q415" s="184">
        <v>2352</v>
      </c>
      <c r="R415" s="182">
        <v>3163</v>
      </c>
      <c r="S415" s="183">
        <v>2218</v>
      </c>
      <c r="T415" s="180">
        <v>517</v>
      </c>
      <c r="U415" s="184">
        <v>1512</v>
      </c>
      <c r="V415" s="182">
        <v>1754</v>
      </c>
      <c r="W415" s="183">
        <v>3735</v>
      </c>
      <c r="X415" s="180">
        <v>2210</v>
      </c>
      <c r="Y415" s="184">
        <v>1936</v>
      </c>
      <c r="Z415" s="182">
        <v>4678</v>
      </c>
      <c r="AA415" s="180">
        <v>3794</v>
      </c>
      <c r="AB415" s="162">
        <f t="shared" si="7041"/>
        <v>33658</v>
      </c>
      <c r="AC415" s="165">
        <f t="shared" si="7072"/>
        <v>30649</v>
      </c>
      <c r="AE415" s="251" t="s">
        <v>13</v>
      </c>
      <c r="AF415" s="14">
        <f t="shared" ref="AF415:BG415" si="7127">SUM(AF412:AF414)</f>
        <v>9692</v>
      </c>
      <c r="AG415" s="1">
        <f t="shared" si="7127"/>
        <v>3443</v>
      </c>
      <c r="AH415" s="14">
        <f t="shared" si="7127"/>
        <v>4203</v>
      </c>
      <c r="AI415" s="1">
        <f t="shared" si="7127"/>
        <v>3372</v>
      </c>
      <c r="AJ415" s="14">
        <f t="shared" si="7127"/>
        <v>5894</v>
      </c>
      <c r="AK415" s="1">
        <f t="shared" si="7127"/>
        <v>2801</v>
      </c>
      <c r="AL415" s="14">
        <f t="shared" si="7127"/>
        <v>8308</v>
      </c>
      <c r="AM415" s="1">
        <f t="shared" si="7127"/>
        <v>5576</v>
      </c>
      <c r="AN415" s="14">
        <f t="shared" si="7127"/>
        <v>715</v>
      </c>
      <c r="AO415" s="1">
        <f t="shared" si="7127"/>
        <v>2570</v>
      </c>
      <c r="AP415" s="14">
        <f t="shared" si="7127"/>
        <v>2381</v>
      </c>
      <c r="AQ415" s="1">
        <f t="shared" si="7127"/>
        <v>9201</v>
      </c>
      <c r="AR415" s="14">
        <f t="shared" si="7127"/>
        <v>6101</v>
      </c>
      <c r="AS415" s="1">
        <f t="shared" si="7127"/>
        <v>9892</v>
      </c>
      <c r="AT415" s="14">
        <f t="shared" si="7127"/>
        <v>5120</v>
      </c>
      <c r="AU415" s="1">
        <f t="shared" si="7127"/>
        <v>5528</v>
      </c>
      <c r="AV415" s="14">
        <f t="shared" si="7127"/>
        <v>6733</v>
      </c>
      <c r="AW415" s="1">
        <f t="shared" si="7127"/>
        <v>4643</v>
      </c>
      <c r="AX415" s="14">
        <f t="shared" si="7127"/>
        <v>790</v>
      </c>
      <c r="AY415" s="1">
        <f t="shared" si="7127"/>
        <v>4005</v>
      </c>
      <c r="AZ415" s="14">
        <f t="shared" si="7127"/>
        <v>2805</v>
      </c>
      <c r="BA415" s="1">
        <f t="shared" si="7127"/>
        <v>8423</v>
      </c>
      <c r="BB415" s="14">
        <f t="shared" si="7127"/>
        <v>4476</v>
      </c>
      <c r="BC415" s="1">
        <f t="shared" si="7127"/>
        <v>4464</v>
      </c>
      <c r="BD415" s="14">
        <f t="shared" si="7127"/>
        <v>10604</v>
      </c>
      <c r="BE415" s="1">
        <f t="shared" si="7127"/>
        <v>6716</v>
      </c>
      <c r="BF415" s="166">
        <f t="shared" si="7127"/>
        <v>67822</v>
      </c>
      <c r="BG415" s="167">
        <f t="shared" si="7127"/>
        <v>70634</v>
      </c>
      <c r="BI415" s="131" t="s">
        <v>19</v>
      </c>
      <c r="BJ415" s="123">
        <f>B415/B436</f>
        <v>0.11742531335406653</v>
      </c>
      <c r="BK415" s="124">
        <f t="shared" ref="BK415" si="7128">C415/C436</f>
        <v>4.7645332062122084E-2</v>
      </c>
      <c r="BL415" s="125">
        <f t="shared" ref="BL415" si="7129">D415/D436</f>
        <v>9.5631957794965791E-2</v>
      </c>
      <c r="BM415" s="126">
        <f t="shared" ref="BM415" si="7130">E415/E436</f>
        <v>6.5520689490976614E-2</v>
      </c>
      <c r="BN415" s="123">
        <f t="shared" ref="BN415" si="7131">F415/F436</f>
        <v>0.1151849566195956</v>
      </c>
      <c r="BO415" s="124">
        <f t="shared" ref="BO415" si="7132">G415/G436</f>
        <v>5.4123211724111192E-2</v>
      </c>
      <c r="BP415" s="125">
        <f t="shared" ref="BP415" si="7133">H415/H436</f>
        <v>8.1606719793237137E-2</v>
      </c>
      <c r="BQ415" s="126">
        <f t="shared" ref="BQ415" si="7134">I415/I436</f>
        <v>4.9496981891348088E-2</v>
      </c>
      <c r="BR415" s="123">
        <f t="shared" ref="BR415" si="7135">J415/J436</f>
        <v>3.2894736842105261E-2</v>
      </c>
      <c r="BS415" s="124">
        <f t="shared" ref="BS415" si="7136">K415/K436</f>
        <v>9.8813786929274838E-2</v>
      </c>
      <c r="BT415" s="125">
        <f t="shared" ref="BT415" si="7137">L415/L436</f>
        <v>4.4659662571438351E-2</v>
      </c>
      <c r="BU415" s="123">
        <f t="shared" ref="BU415" si="7138">M415/M436</f>
        <v>9.8787878787878786E-2</v>
      </c>
      <c r="BV415" s="127">
        <f t="shared" ref="BV415" si="7139">N415/N436</f>
        <v>6.9707711574791456E-2</v>
      </c>
      <c r="BW415" s="128">
        <f t="shared" ref="BW415" si="7140">O415/O436</f>
        <v>8.1622317415433965E-2</v>
      </c>
      <c r="BX415" s="123">
        <f t="shared" ref="BX415" si="7141">P415/P436</f>
        <v>7.9508964409954502E-2</v>
      </c>
      <c r="BY415" s="124">
        <f t="shared" ref="BY415" si="7142">Q415/Q436</f>
        <v>8.0221017087895224E-2</v>
      </c>
      <c r="BZ415" s="125">
        <f t="shared" ref="BZ415" si="7143">R415/R436</f>
        <v>9.1673187838738665E-2</v>
      </c>
      <c r="CA415" s="126">
        <f t="shared" ref="CA415" si="7144">S415/S436</f>
        <v>6.3882488479262672E-2</v>
      </c>
      <c r="CB415" s="123">
        <f t="shared" ref="CB415" si="7145">T415/T436</f>
        <v>4.5430579964850615E-2</v>
      </c>
      <c r="CC415" s="124">
        <f t="shared" ref="CC415" si="7146">U415/U436</f>
        <v>0.13045729076790336</v>
      </c>
      <c r="CD415" s="125">
        <f t="shared" ref="CD415" si="7147">V415/V436</f>
        <v>5.0408092884239565E-2</v>
      </c>
      <c r="CE415" s="126">
        <f t="shared" ref="CE415" si="7148">W415/W436</f>
        <v>9.2026807273444047E-2</v>
      </c>
      <c r="CF415" s="123">
        <f t="shared" ref="CF415" si="7149">X415/X436</f>
        <v>7.9547908717874885E-2</v>
      </c>
      <c r="CG415" s="124">
        <f t="shared" ref="CG415" si="7150">Y415/Y436</f>
        <v>0.11346852655022859</v>
      </c>
      <c r="CH415" s="125">
        <f t="shared" ref="CH415" si="7151">Z415/Z436</f>
        <v>8.1604884430876587E-2</v>
      </c>
      <c r="CI415" s="123">
        <f t="shared" ref="CI415" si="7152">AA415/AA436</f>
        <v>6.4578723404255314E-2</v>
      </c>
      <c r="CJ415" s="129">
        <f t="shared" ref="CJ415" si="7153">AB415/AB436</f>
        <v>8.0240114812642746E-2</v>
      </c>
      <c r="CK415" s="130">
        <f t="shared" ref="CK415" si="7154">AC415/AC436</f>
        <v>7.3228715194319269E-2</v>
      </c>
    </row>
    <row r="416" spans="1:89" ht="13.8" thickTop="1" x14ac:dyDescent="0.25">
      <c r="A416" s="139" t="s">
        <v>20</v>
      </c>
      <c r="B416" s="266">
        <v>5385</v>
      </c>
      <c r="C416" s="267">
        <v>1838</v>
      </c>
      <c r="D416" s="268">
        <v>2085</v>
      </c>
      <c r="E416" s="269">
        <v>1878</v>
      </c>
      <c r="F416" s="266">
        <v>3349</v>
      </c>
      <c r="G416" s="270">
        <v>1577</v>
      </c>
      <c r="H416" s="268">
        <v>4342</v>
      </c>
      <c r="I416" s="269">
        <v>2940</v>
      </c>
      <c r="J416" s="266">
        <v>393</v>
      </c>
      <c r="K416" s="270">
        <v>1358</v>
      </c>
      <c r="L416" s="268">
        <v>1281</v>
      </c>
      <c r="M416" s="266">
        <v>4577</v>
      </c>
      <c r="N416" s="271">
        <v>3454</v>
      </c>
      <c r="O416" s="272">
        <v>5117</v>
      </c>
      <c r="P416" s="266">
        <v>2816</v>
      </c>
      <c r="Q416" s="270">
        <v>2989</v>
      </c>
      <c r="R416" s="268">
        <v>3679</v>
      </c>
      <c r="S416" s="269">
        <v>2512</v>
      </c>
      <c r="T416" s="266">
        <v>449</v>
      </c>
      <c r="U416" s="270">
        <v>2211</v>
      </c>
      <c r="V416" s="268">
        <v>1605</v>
      </c>
      <c r="W416" s="269">
        <v>4310</v>
      </c>
      <c r="X416" s="266">
        <v>2525</v>
      </c>
      <c r="Y416" s="270">
        <v>2225</v>
      </c>
      <c r="Z416" s="268">
        <v>5873</v>
      </c>
      <c r="AA416" s="266">
        <v>3591</v>
      </c>
      <c r="AB416" s="162">
        <f t="shared" si="7041"/>
        <v>37236</v>
      </c>
      <c r="AC416" s="165">
        <f t="shared" si="7072"/>
        <v>37123</v>
      </c>
      <c r="BI416" s="139" t="s">
        <v>20</v>
      </c>
      <c r="BJ416" s="123">
        <f>B416/B436</f>
        <v>0.12687305626236925</v>
      </c>
      <c r="BK416" s="124">
        <f t="shared" ref="BK416" si="7155">C416/C436</f>
        <v>4.6114860626740597E-2</v>
      </c>
      <c r="BL416" s="125">
        <f t="shared" ref="BL416" si="7156">D416/D436</f>
        <v>9.3217686770688965E-2</v>
      </c>
      <c r="BM416" s="126">
        <f t="shared" ref="BM416" si="7157">E416/E436</f>
        <v>8.9424313127946284E-2</v>
      </c>
      <c r="BN416" s="123">
        <f t="shared" ref="BN416" si="7158">F416/F436</f>
        <v>0.1215740371002287</v>
      </c>
      <c r="BO416" s="124">
        <f t="shared" ref="BO416" si="7159">G416/G436</f>
        <v>6.1140619547939361E-2</v>
      </c>
      <c r="BP416" s="125">
        <f t="shared" ref="BP416" si="7160">H416/H436</f>
        <v>9.3517122550075382E-2</v>
      </c>
      <c r="BQ416" s="126">
        <f t="shared" ref="BQ416" si="7161">I416/I436</f>
        <v>5.6338028169014086E-2</v>
      </c>
      <c r="BR416" s="123">
        <f t="shared" ref="BR416" si="7162">J416/J436</f>
        <v>4.5360110803324097E-2</v>
      </c>
      <c r="BS416" s="124">
        <f t="shared" ref="BS416" si="7163">K416/K436</f>
        <v>0.15196956132497763</v>
      </c>
      <c r="BT416" s="125">
        <f t="shared" ref="BT416" si="7164">L416/L436</f>
        <v>4.3838335443687759E-2</v>
      </c>
      <c r="BU416" s="123">
        <f t="shared" ref="BU416" si="7165">M416/M436</f>
        <v>0.14599681020733651</v>
      </c>
      <c r="BV416" s="127">
        <f t="shared" ref="BV416" si="7166">N416/N436</f>
        <v>7.3316210651440214E-2</v>
      </c>
      <c r="BW416" s="128">
        <f t="shared" ref="BW416" si="7167">O416/O436</f>
        <v>0.10797864483318914</v>
      </c>
      <c r="BX416" s="123">
        <f t="shared" ref="BX416" si="7168">P416/P436</f>
        <v>9.4193203104094195E-2</v>
      </c>
      <c r="BY416" s="124">
        <f t="shared" ref="BY416" si="7169">Q416/Q436</f>
        <v>0.10194754254920017</v>
      </c>
      <c r="BZ416" s="125">
        <f t="shared" ref="BZ416" si="7170">R416/R436</f>
        <v>0.1066284091238443</v>
      </c>
      <c r="CA416" s="126">
        <f t="shared" ref="CA416" si="7171">S416/S436</f>
        <v>7.2350230414746544E-2</v>
      </c>
      <c r="CB416" s="123">
        <f t="shared" ref="CB416" si="7172">T416/T436</f>
        <v>3.9455184534270653E-2</v>
      </c>
      <c r="CC416" s="124">
        <f t="shared" ref="CC416" si="7173">U416/U436</f>
        <v>0.19076790336496979</v>
      </c>
      <c r="CD416" s="125">
        <f t="shared" ref="CD416" si="7174">V416/V436</f>
        <v>4.6125991493275093E-2</v>
      </c>
      <c r="CE416" s="126">
        <f t="shared" ref="CE416" si="7175">W416/W436</f>
        <v>0.10619425417631696</v>
      </c>
      <c r="CF416" s="123">
        <f t="shared" ref="CF416" si="7176">X416/X436</f>
        <v>9.0886185299834429E-2</v>
      </c>
      <c r="CG416" s="124">
        <f t="shared" ref="CG416" si="7177">Y416/Y436</f>
        <v>0.13040675184620795</v>
      </c>
      <c r="CH416" s="125">
        <f t="shared" ref="CH416" si="7178">Z416/Z436</f>
        <v>0.10245093763628435</v>
      </c>
      <c r="CI416" s="123">
        <f t="shared" ref="CI416" si="7179">AA416/AA436</f>
        <v>6.1123404255319147E-2</v>
      </c>
      <c r="CJ416" s="129">
        <f t="shared" ref="CJ416" si="7180">AB416/AB436</f>
        <v>8.8770007581067359E-2</v>
      </c>
      <c r="CK416" s="130">
        <f t="shared" ref="CK416" si="7181">AC416/AC436</f>
        <v>8.8696844730944385E-2</v>
      </c>
    </row>
    <row r="417" spans="1:89" ht="13.8" thickBot="1" x14ac:dyDescent="0.3">
      <c r="A417" s="131" t="s">
        <v>21</v>
      </c>
      <c r="B417" s="273">
        <v>4307</v>
      </c>
      <c r="C417" s="274">
        <v>1605</v>
      </c>
      <c r="D417" s="275">
        <v>2118</v>
      </c>
      <c r="E417" s="276">
        <v>1494</v>
      </c>
      <c r="F417" s="273">
        <v>2545</v>
      </c>
      <c r="G417" s="277">
        <v>1224</v>
      </c>
      <c r="H417" s="275">
        <v>3966</v>
      </c>
      <c r="I417" s="276">
        <v>2636</v>
      </c>
      <c r="J417" s="273">
        <v>322</v>
      </c>
      <c r="K417" s="277">
        <v>1212</v>
      </c>
      <c r="L417" s="275">
        <v>1100</v>
      </c>
      <c r="M417" s="273">
        <v>4624</v>
      </c>
      <c r="N417" s="278">
        <v>2647</v>
      </c>
      <c r="O417" s="279">
        <v>4775</v>
      </c>
      <c r="P417" s="273">
        <v>2304</v>
      </c>
      <c r="Q417" s="277">
        <v>2539</v>
      </c>
      <c r="R417" s="275">
        <v>3054</v>
      </c>
      <c r="S417" s="276">
        <v>2131</v>
      </c>
      <c r="T417" s="273">
        <v>341</v>
      </c>
      <c r="U417" s="277">
        <v>1794</v>
      </c>
      <c r="V417" s="275">
        <v>1200</v>
      </c>
      <c r="W417" s="276">
        <v>4113</v>
      </c>
      <c r="X417" s="273">
        <v>1951</v>
      </c>
      <c r="Y417" s="277">
        <v>2239</v>
      </c>
      <c r="Z417" s="275">
        <v>4731</v>
      </c>
      <c r="AA417" s="273">
        <v>3125</v>
      </c>
      <c r="AB417" s="162">
        <f t="shared" si="7041"/>
        <v>30586</v>
      </c>
      <c r="AC417" s="165">
        <f t="shared" si="7072"/>
        <v>33511</v>
      </c>
      <c r="AE417" t="s">
        <v>85</v>
      </c>
      <c r="BI417" s="131" t="s">
        <v>21</v>
      </c>
      <c r="BJ417" s="123">
        <f>B417/B436</f>
        <v>0.10147488455376497</v>
      </c>
      <c r="BK417" s="124">
        <f t="shared" ref="BK417" si="7182">C417/C436</f>
        <v>4.0268961537496553E-2</v>
      </c>
      <c r="BL417" s="125">
        <f t="shared" ref="BL417" si="7183">D417/D436</f>
        <v>9.4693074618858133E-2</v>
      </c>
      <c r="BM417" s="126">
        <f t="shared" ref="BM417" si="7184">E417/E436</f>
        <v>7.1139469549069093E-2</v>
      </c>
      <c r="BN417" s="123">
        <f t="shared" ref="BN417" si="7185">F417/F436</f>
        <v>9.2387555813700215E-2</v>
      </c>
      <c r="BO417" s="124">
        <f t="shared" ref="BO417" si="7186">G417/G436</f>
        <v>4.745473578102586E-2</v>
      </c>
      <c r="BP417" s="125">
        <f t="shared" ref="BP417" si="7187">H417/H436</f>
        <v>8.5418910187378849E-2</v>
      </c>
      <c r="BQ417" s="126">
        <f t="shared" ref="BQ417" si="7188">I417/I436</f>
        <v>5.051259940595957E-2</v>
      </c>
      <c r="BR417" s="123">
        <f t="shared" ref="BR417" si="7189">J417/J436</f>
        <v>3.7165281625115419E-2</v>
      </c>
      <c r="BS417" s="124">
        <f t="shared" ref="BS417" si="7190">K417/K436</f>
        <v>0.13563115487914054</v>
      </c>
      <c r="BT417" s="125">
        <f t="shared" ref="BT417" si="7191">L417/L436</f>
        <v>3.7644160021902059E-2</v>
      </c>
      <c r="BU417" s="123">
        <f t="shared" ref="BU417" si="7192">M417/M436</f>
        <v>0.14749601275917065</v>
      </c>
      <c r="BV417" s="127">
        <f t="shared" ref="BV417" si="7193">N417/N436</f>
        <v>5.6186453269936959E-2</v>
      </c>
      <c r="BW417" s="128">
        <f t="shared" ref="BW417" si="7194">O417/O436</f>
        <v>0.10076178015995273</v>
      </c>
      <c r="BX417" s="123">
        <f t="shared" ref="BX417" si="7195">P417/P436</f>
        <v>7.7067166176077062E-2</v>
      </c>
      <c r="BY417" s="124">
        <f t="shared" ref="BY417" si="7196">Q417/Q436</f>
        <v>8.6599133667587577E-2</v>
      </c>
      <c r="BZ417" s="125">
        <f t="shared" ref="BZ417" si="7197">R417/R436</f>
        <v>8.851404225719503E-2</v>
      </c>
      <c r="CA417" s="126">
        <f t="shared" ref="CA417" si="7198">S417/S436</f>
        <v>6.1376728110599077E-2</v>
      </c>
      <c r="CB417" s="123">
        <f t="shared" ref="CB417" si="7199">T417/T436</f>
        <v>2.9964850615114235E-2</v>
      </c>
      <c r="CC417" s="124">
        <f t="shared" ref="CC417" si="7200">U417/U436</f>
        <v>0.15478861087144088</v>
      </c>
      <c r="CD417" s="125">
        <f t="shared" ref="CD417" si="7201">V417/V436</f>
        <v>3.448672261179446E-2</v>
      </c>
      <c r="CE417" s="126">
        <f t="shared" ref="CE417" si="7202">W417/W436</f>
        <v>0.10134036367220224</v>
      </c>
      <c r="CF417" s="123">
        <f t="shared" ref="CF417" si="7203">X417/X436</f>
        <v>7.0225325750485929E-2</v>
      </c>
      <c r="CG417" s="124">
        <f t="shared" ref="CG417" si="7204">Y417/Y436</f>
        <v>0.13122728871175712</v>
      </c>
      <c r="CH417" s="125">
        <f t="shared" ref="CH417" si="7205">Z417/Z436</f>
        <v>8.2529437418229393E-2</v>
      </c>
      <c r="CI417" s="123">
        <f t="shared" ref="CI417" si="7206">AA417/AA436</f>
        <v>5.3191489361702128E-2</v>
      </c>
      <c r="CJ417" s="129">
        <f t="shared" ref="CJ417" si="7207">AB417/AB436</f>
        <v>7.2916517667701311E-2</v>
      </c>
      <c r="CK417" s="130">
        <f t="shared" ref="CK417" si="7208">AC417/AC436</f>
        <v>8.0066803970009898E-2</v>
      </c>
    </row>
    <row r="418" spans="1:89" ht="14.4" thickTop="1" thickBot="1" x14ac:dyDescent="0.3">
      <c r="A418" s="139" t="s">
        <v>22</v>
      </c>
      <c r="B418" s="187">
        <v>2852</v>
      </c>
      <c r="C418" s="188">
        <v>1489</v>
      </c>
      <c r="D418" s="189">
        <v>1450</v>
      </c>
      <c r="E418" s="190">
        <v>1008</v>
      </c>
      <c r="F418" s="187">
        <v>1870</v>
      </c>
      <c r="G418" s="191">
        <v>877</v>
      </c>
      <c r="H418" s="189">
        <v>3087</v>
      </c>
      <c r="I418" s="190">
        <v>2256</v>
      </c>
      <c r="J418" s="187">
        <v>313</v>
      </c>
      <c r="K418" s="191">
        <v>948</v>
      </c>
      <c r="L418" s="189">
        <v>907</v>
      </c>
      <c r="M418" s="187">
        <v>2817</v>
      </c>
      <c r="N418" s="192">
        <v>2153</v>
      </c>
      <c r="O418" s="193">
        <v>3574</v>
      </c>
      <c r="P418" s="187">
        <v>1447</v>
      </c>
      <c r="Q418" s="191">
        <v>1732</v>
      </c>
      <c r="R418" s="189">
        <v>2124</v>
      </c>
      <c r="S418" s="190">
        <v>1523</v>
      </c>
      <c r="T418" s="187">
        <v>293</v>
      </c>
      <c r="U418" s="191">
        <v>856</v>
      </c>
      <c r="V418" s="189">
        <v>1039</v>
      </c>
      <c r="W418" s="190">
        <v>3256</v>
      </c>
      <c r="X418" s="187">
        <v>1476</v>
      </c>
      <c r="Y418" s="191">
        <v>1138</v>
      </c>
      <c r="Z418" s="189">
        <v>3710</v>
      </c>
      <c r="AA418" s="187">
        <v>2719</v>
      </c>
      <c r="AB418" s="162">
        <f t="shared" si="7041"/>
        <v>22721</v>
      </c>
      <c r="AC418" s="165">
        <f t="shared" si="7072"/>
        <v>24193</v>
      </c>
      <c r="AE418" s="292" t="s">
        <v>0</v>
      </c>
      <c r="AF418" s="290" t="s">
        <v>1</v>
      </c>
      <c r="AG418" s="291"/>
      <c r="AH418" s="290" t="s">
        <v>2</v>
      </c>
      <c r="AI418" s="291"/>
      <c r="AJ418" s="290" t="s">
        <v>3</v>
      </c>
      <c r="AK418" s="291"/>
      <c r="AL418" s="290" t="s">
        <v>4</v>
      </c>
      <c r="AM418" s="291"/>
      <c r="AN418" s="290" t="s">
        <v>5</v>
      </c>
      <c r="AO418" s="291"/>
      <c r="AP418" s="290" t="s">
        <v>6</v>
      </c>
      <c r="AQ418" s="291"/>
      <c r="AR418" s="290" t="s">
        <v>7</v>
      </c>
      <c r="AS418" s="291"/>
      <c r="AT418" s="290" t="s">
        <v>8</v>
      </c>
      <c r="AU418" s="291"/>
      <c r="AV418" s="290" t="s">
        <v>9</v>
      </c>
      <c r="AW418" s="291"/>
      <c r="AX418" s="290" t="s">
        <v>10</v>
      </c>
      <c r="AY418" s="291"/>
      <c r="AZ418" s="290" t="s">
        <v>11</v>
      </c>
      <c r="BA418" s="291"/>
      <c r="BB418" s="290" t="s">
        <v>12</v>
      </c>
      <c r="BC418" s="291"/>
      <c r="BD418" s="297" t="s">
        <v>40</v>
      </c>
      <c r="BE418" s="298"/>
      <c r="BF418" s="295" t="s">
        <v>41</v>
      </c>
      <c r="BG418" s="296"/>
      <c r="BI418" s="139" t="s">
        <v>22</v>
      </c>
      <c r="BJ418" s="123">
        <f>B418/B436</f>
        <v>6.7194420883988318E-2</v>
      </c>
      <c r="BK418" s="124">
        <f t="shared" ref="BK418" si="7209">C418/C436</f>
        <v>3.735855684070552E-2</v>
      </c>
      <c r="BL418" s="125">
        <f t="shared" ref="BL418" si="7210">D418/D436</f>
        <v>6.4827647874100239E-2</v>
      </c>
      <c r="BM418" s="126">
        <f t="shared" ref="BM418" si="7211">E418/E436</f>
        <v>4.7997714394552637E-2</v>
      </c>
      <c r="BN418" s="123">
        <f t="shared" ref="BN418" si="7212">F418/F436</f>
        <v>6.788398010672668E-2</v>
      </c>
      <c r="BO418" s="124">
        <f t="shared" ref="BO418" si="7213">G418/G436</f>
        <v>3.4001473267940917E-2</v>
      </c>
      <c r="BP418" s="125">
        <f t="shared" ref="BP418" si="7214">H418/H436</f>
        <v>6.6487185009692015E-2</v>
      </c>
      <c r="BQ418" s="126">
        <f t="shared" ref="BQ418" si="7215">I418/I436</f>
        <v>4.3230813452141421E-2</v>
      </c>
      <c r="BR418" s="123">
        <f t="shared" ref="BR418" si="7216">J418/J436</f>
        <v>3.6126500461680519E-2</v>
      </c>
      <c r="BS418" s="124">
        <f t="shared" ref="BS418" si="7217">K418/K436</f>
        <v>0.10608773500447627</v>
      </c>
      <c r="BT418" s="125">
        <f t="shared" ref="BT418" si="7218">L418/L436</f>
        <v>3.103932103624106E-2</v>
      </c>
      <c r="BU418" s="123">
        <f t="shared" ref="BU418" si="7219">M418/M436</f>
        <v>8.9856459330143537E-2</v>
      </c>
      <c r="BV418" s="127">
        <f t="shared" ref="BV418" si="7220">N418/N436</f>
        <v>4.5700579482498782E-2</v>
      </c>
      <c r="BW418" s="128">
        <f t="shared" ref="BW418" si="7221">O418/O436</f>
        <v>7.5418346029669334E-2</v>
      </c>
      <c r="BX418" s="123">
        <f t="shared" ref="BX418" si="7222">P418/P436</f>
        <v>4.8401123896173404E-2</v>
      </c>
      <c r="BY418" s="124">
        <f t="shared" ref="BY418" si="7223">Q418/Q436</f>
        <v>5.9074320406562297E-2</v>
      </c>
      <c r="BZ418" s="125">
        <f t="shared" ref="BZ418" si="7224">R418/R436</f>
        <v>6.1559864359620901E-2</v>
      </c>
      <c r="CA418" s="126">
        <f t="shared" ref="CA418" si="7225">S418/S436</f>
        <v>4.3865207373271889E-2</v>
      </c>
      <c r="CB418" s="123">
        <f t="shared" ref="CB418" si="7226">T418/T436</f>
        <v>2.5746924428822496E-2</v>
      </c>
      <c r="CC418" s="124">
        <f t="shared" ref="CC418" si="7227">U418/U436</f>
        <v>7.3856773080241592E-2</v>
      </c>
      <c r="CD418" s="125">
        <f t="shared" ref="CD418" si="7228">V418/V436</f>
        <v>2.9859753994712034E-2</v>
      </c>
      <c r="CE418" s="126">
        <f t="shared" ref="CE418" si="7229">W418/W436</f>
        <v>8.0224708027398617E-2</v>
      </c>
      <c r="CF418" s="123">
        <f t="shared" ref="CF418" si="7230">X418/X436</f>
        <v>5.3127924555467568E-2</v>
      </c>
      <c r="CG418" s="124">
        <f t="shared" ref="CG418" si="7231">Y418/Y436</f>
        <v>6.6697925213925688E-2</v>
      </c>
      <c r="CH418" s="125">
        <f t="shared" ref="CH418" si="7232">Z418/Z436</f>
        <v>6.4718709114696904E-2</v>
      </c>
      <c r="CI418" s="123">
        <f t="shared" ref="CI418" si="7233">AA418/AA436</f>
        <v>4.6280851063829787E-2</v>
      </c>
      <c r="CJ418" s="129">
        <f t="shared" ref="CJ418" si="7234">AB418/AB436</f>
        <v>5.4166487867908245E-2</v>
      </c>
      <c r="CK418" s="130">
        <f t="shared" ref="CK418" si="7235">AC418/AC436</f>
        <v>5.7803592505340014E-2</v>
      </c>
    </row>
    <row r="419" spans="1:89" ht="15" thickTop="1" thickBot="1" x14ac:dyDescent="0.35">
      <c r="A419" s="131" t="s">
        <v>23</v>
      </c>
      <c r="B419" s="180">
        <v>2120</v>
      </c>
      <c r="C419" s="181">
        <v>1363</v>
      </c>
      <c r="D419" s="182">
        <v>1027</v>
      </c>
      <c r="E419" s="183">
        <v>788</v>
      </c>
      <c r="F419" s="180">
        <v>1467</v>
      </c>
      <c r="G419" s="184">
        <v>830</v>
      </c>
      <c r="H419" s="182">
        <v>2497</v>
      </c>
      <c r="I419" s="183">
        <v>1884</v>
      </c>
      <c r="J419" s="180">
        <v>325</v>
      </c>
      <c r="K419" s="184">
        <v>634</v>
      </c>
      <c r="L419" s="182">
        <v>755</v>
      </c>
      <c r="M419" s="180">
        <v>1853</v>
      </c>
      <c r="N419" s="185">
        <v>1674</v>
      </c>
      <c r="O419" s="186">
        <v>2512</v>
      </c>
      <c r="P419" s="180">
        <v>1071</v>
      </c>
      <c r="Q419" s="184">
        <v>1250</v>
      </c>
      <c r="R419" s="182">
        <v>1726</v>
      </c>
      <c r="S419" s="183">
        <v>1320</v>
      </c>
      <c r="T419" s="180">
        <v>276</v>
      </c>
      <c r="U419" s="184">
        <v>539</v>
      </c>
      <c r="V419" s="182">
        <v>825</v>
      </c>
      <c r="W419" s="183">
        <v>2366</v>
      </c>
      <c r="X419" s="180">
        <v>1080</v>
      </c>
      <c r="Y419" s="184">
        <v>757</v>
      </c>
      <c r="Z419" s="182">
        <v>2784</v>
      </c>
      <c r="AA419" s="180">
        <v>2597</v>
      </c>
      <c r="AB419" s="162">
        <f t="shared" si="7041"/>
        <v>17627</v>
      </c>
      <c r="AC419" s="165">
        <f t="shared" si="7072"/>
        <v>18693</v>
      </c>
      <c r="AE419" s="293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68" t="s">
        <v>14</v>
      </c>
      <c r="BG419" s="169" t="s">
        <v>15</v>
      </c>
      <c r="BI419" s="131" t="s">
        <v>23</v>
      </c>
      <c r="BJ419" s="123">
        <f>B419/B436</f>
        <v>4.9948166996513055E-2</v>
      </c>
      <c r="BK419" s="124">
        <f t="shared" ref="BK419" si="7236">C419/C436</f>
        <v>3.4197255187294578E-2</v>
      </c>
      <c r="BL419" s="125">
        <f t="shared" ref="BL419" si="7237">D419/D436</f>
        <v>4.5915858183931686E-2</v>
      </c>
      <c r="BM419" s="126">
        <f t="shared" ref="BM419" si="7238">E419/E436</f>
        <v>3.7522022760820915E-2</v>
      </c>
      <c r="BN419" s="123">
        <f t="shared" ref="BN419" si="7239">F419/F436</f>
        <v>5.3254437869822487E-2</v>
      </c>
      <c r="BO419" s="124">
        <f t="shared" ref="BO419" si="7240">G419/G436</f>
        <v>3.2179273446283872E-2</v>
      </c>
      <c r="BP419" s="125">
        <f t="shared" ref="BP419" si="7241">H419/H436</f>
        <v>5.377988369588628E-2</v>
      </c>
      <c r="BQ419" s="126">
        <f t="shared" ref="BQ419" si="7242">I419/I436</f>
        <v>3.6102328255245758E-2</v>
      </c>
      <c r="BR419" s="123">
        <f t="shared" ref="BR419" si="7243">J419/J436</f>
        <v>3.7511542012927057E-2</v>
      </c>
      <c r="BS419" s="124">
        <f t="shared" ref="BS419" si="7244">K419/K436</f>
        <v>7.0948970456580121E-2</v>
      </c>
      <c r="BT419" s="125">
        <f t="shared" ref="BT419" si="7245">L419/L436</f>
        <v>2.5837582560487321E-2</v>
      </c>
      <c r="BU419" s="123">
        <f t="shared" ref="BU419" si="7246">M419/M436</f>
        <v>5.9106858054226476E-2</v>
      </c>
      <c r="BV419" s="127">
        <f t="shared" ref="BV419" si="7247">N419/N436</f>
        <v>3.5533102672411963E-2</v>
      </c>
      <c r="BW419" s="128">
        <f t="shared" ref="BW419" si="7248">O419/O436</f>
        <v>5.3008082044356288E-2</v>
      </c>
      <c r="BX419" s="123">
        <f t="shared" ref="BX419" si="7249">P419/P436</f>
        <v>3.5824190527160821E-2</v>
      </c>
      <c r="BY419" s="124">
        <f t="shared" ref="BY419" si="7250">Q419/Q436</f>
        <v>4.2634469115590573E-2</v>
      </c>
      <c r="BZ419" s="125">
        <f t="shared" ref="BZ419" si="7251">R419/R436</f>
        <v>5.0024635538938642E-2</v>
      </c>
      <c r="CA419" s="126">
        <f t="shared" ref="CA419" si="7252">S419/S436</f>
        <v>3.8018433179723504E-2</v>
      </c>
      <c r="CB419" s="123">
        <f t="shared" ref="CB419" si="7253">T419/T436</f>
        <v>2.4253075571177504E-2</v>
      </c>
      <c r="CC419" s="124">
        <f t="shared" ref="CC419" si="7254">U419/U436</f>
        <v>4.650560828300259E-2</v>
      </c>
      <c r="CD419" s="125">
        <f t="shared" ref="CD419" si="7255">V419/V436</f>
        <v>2.370962179560869E-2</v>
      </c>
      <c r="CE419" s="126">
        <f t="shared" ref="CE419" si="7256">W419/W436</f>
        <v>5.829596412556054E-2</v>
      </c>
      <c r="CF419" s="123">
        <f t="shared" ref="CF419" si="7257">X419/X436</f>
        <v>3.8874091138147E-2</v>
      </c>
      <c r="CG419" s="124">
        <f t="shared" ref="CG419" si="7258">Y419/Y436</f>
        <v>4.4367600515766027E-2</v>
      </c>
      <c r="CH419" s="125">
        <f t="shared" ref="CH419" si="7259">Z419/Z436</f>
        <v>4.8565198430004362E-2</v>
      </c>
      <c r="CI419" s="123">
        <f t="shared" ref="CI419" si="7260">AA419/AA436</f>
        <v>4.4204255319148934E-2</v>
      </c>
      <c r="CJ419" s="129">
        <f t="shared" ref="CJ419" si="7261">AB419/AB436</f>
        <v>4.2022476195925293E-2</v>
      </c>
      <c r="CK419" s="130">
        <f t="shared" ref="CK419" si="7262">AC419/AC436</f>
        <v>4.4662611280218284E-2</v>
      </c>
    </row>
    <row r="420" spans="1:89" ht="13.8" thickTop="1" x14ac:dyDescent="0.25">
      <c r="A420" s="139" t="s">
        <v>24</v>
      </c>
      <c r="B420" s="194">
        <v>2009</v>
      </c>
      <c r="C420" s="188">
        <v>1345</v>
      </c>
      <c r="D420" s="189">
        <v>983</v>
      </c>
      <c r="E420" s="190">
        <v>706</v>
      </c>
      <c r="F420" s="187">
        <v>1461</v>
      </c>
      <c r="G420" s="191">
        <v>686</v>
      </c>
      <c r="H420" s="189">
        <v>2395</v>
      </c>
      <c r="I420" s="190">
        <v>1945</v>
      </c>
      <c r="J420" s="187">
        <v>363</v>
      </c>
      <c r="K420" s="191">
        <v>472</v>
      </c>
      <c r="L420" s="189">
        <v>773</v>
      </c>
      <c r="M420" s="187">
        <v>1612</v>
      </c>
      <c r="N420" s="192">
        <v>1708</v>
      </c>
      <c r="O420" s="195">
        <v>2285</v>
      </c>
      <c r="P420" s="187">
        <v>1122</v>
      </c>
      <c r="Q420" s="191">
        <v>1060</v>
      </c>
      <c r="R420" s="189">
        <v>1709</v>
      </c>
      <c r="S420" s="190">
        <v>1344</v>
      </c>
      <c r="T420" s="187">
        <v>304</v>
      </c>
      <c r="U420" s="191">
        <v>415</v>
      </c>
      <c r="V420" s="189">
        <v>840</v>
      </c>
      <c r="W420" s="196">
        <v>2424</v>
      </c>
      <c r="X420" s="187">
        <v>1145</v>
      </c>
      <c r="Y420" s="191">
        <v>668</v>
      </c>
      <c r="Z420" s="189">
        <v>2680</v>
      </c>
      <c r="AA420" s="187">
        <v>2561</v>
      </c>
      <c r="AB420" s="162">
        <f t="shared" si="7041"/>
        <v>17492</v>
      </c>
      <c r="AC420" s="165">
        <f t="shared" si="7072"/>
        <v>17523</v>
      </c>
      <c r="AE420" s="254" t="str">
        <f>$AE$17</f>
        <v>17:00 - 17:59</v>
      </c>
      <c r="AF420" s="120">
        <f t="shared" ref="AF420:AO421" si="7263">SUMIF($A$9:$A$32,$AE420,B$412:B$435)</f>
        <v>2181</v>
      </c>
      <c r="AG420" s="177">
        <f t="shared" si="7263"/>
        <v>4951</v>
      </c>
      <c r="AH420" s="121">
        <f t="shared" si="7263"/>
        <v>1730</v>
      </c>
      <c r="AI420" s="172">
        <f t="shared" si="7263"/>
        <v>1969</v>
      </c>
      <c r="AJ420" s="120">
        <f t="shared" si="7263"/>
        <v>1567</v>
      </c>
      <c r="AK420" s="122">
        <f t="shared" si="7263"/>
        <v>3094</v>
      </c>
      <c r="AL420" s="121">
        <f t="shared" si="7263"/>
        <v>2935</v>
      </c>
      <c r="AM420" s="172">
        <f t="shared" si="7263"/>
        <v>5582</v>
      </c>
      <c r="AN420" s="120">
        <f t="shared" si="7263"/>
        <v>1345</v>
      </c>
      <c r="AO420" s="122">
        <f t="shared" si="7263"/>
        <v>365</v>
      </c>
      <c r="AP420" s="121">
        <f t="shared" ref="AP420:AY421" si="7264">SUMIF($A$9:$A$32,$AE420,L$412:L$435)</f>
        <v>3782</v>
      </c>
      <c r="AQ420" s="120">
        <f t="shared" si="7264"/>
        <v>1100</v>
      </c>
      <c r="AR420" s="171">
        <f t="shared" si="7264"/>
        <v>4997</v>
      </c>
      <c r="AS420" s="173">
        <f t="shared" si="7264"/>
        <v>2846</v>
      </c>
      <c r="AT420" s="120">
        <f t="shared" si="7264"/>
        <v>2745</v>
      </c>
      <c r="AU420" s="122">
        <f t="shared" si="7264"/>
        <v>2028</v>
      </c>
      <c r="AV420" s="121">
        <f t="shared" si="7264"/>
        <v>2387</v>
      </c>
      <c r="AW420" s="172">
        <f t="shared" si="7264"/>
        <v>3518</v>
      </c>
      <c r="AX420" s="120">
        <f t="shared" si="7264"/>
        <v>1879</v>
      </c>
      <c r="AY420" s="122">
        <f t="shared" si="7264"/>
        <v>417</v>
      </c>
      <c r="AZ420" s="121">
        <f t="shared" ref="AZ420:BE421" si="7265">SUMIF($A$9:$A$32,$AE420,V$412:V$435)</f>
        <v>4309</v>
      </c>
      <c r="BA420" s="172">
        <f t="shared" si="7265"/>
        <v>2361</v>
      </c>
      <c r="BB420" s="120">
        <f t="shared" si="7265"/>
        <v>2745</v>
      </c>
      <c r="BC420" s="122">
        <f t="shared" si="7265"/>
        <v>940</v>
      </c>
      <c r="BD420" s="21">
        <f t="shared" si="7265"/>
        <v>4173</v>
      </c>
      <c r="BE420" s="176">
        <f t="shared" si="7265"/>
        <v>5744</v>
      </c>
      <c r="BF420" s="162">
        <f>AF420+AH420+AJ420+AL420+AN420+AP420+AR420+AT420+AV420+AX420+AZ420+BB420+BD420</f>
        <v>36775</v>
      </c>
      <c r="BG420" s="163">
        <f>AG420+AI420+AK420+AM420+AO420+AQ420+AS420+AU420+AW420+AY420+BA420+BC420+BE420</f>
        <v>34915</v>
      </c>
      <c r="BI420" s="139" t="s">
        <v>24</v>
      </c>
      <c r="BJ420" s="123">
        <f>B420/B436</f>
        <v>4.7332956366035246E-2</v>
      </c>
      <c r="BK420" s="124">
        <f t="shared" ref="BK420" si="7266">C420/C436</f>
        <v>3.3745640665378732E-2</v>
      </c>
      <c r="BL420" s="125">
        <f t="shared" ref="BL420" si="7267">D420/D436</f>
        <v>4.3948674386372781E-2</v>
      </c>
      <c r="BM420" s="126">
        <f t="shared" ref="BM420" si="7268">E420/E436</f>
        <v>3.3617446788248177E-2</v>
      </c>
      <c r="BN420" s="123">
        <f t="shared" ref="BN420" si="7269">F420/F436</f>
        <v>5.3036628307982718E-2</v>
      </c>
      <c r="BO420" s="124">
        <f t="shared" ref="BO420" si="7270">G420/G436</f>
        <v>2.6596363354398481E-2</v>
      </c>
      <c r="BP420" s="125">
        <f t="shared" ref="BP420" si="7271">H420/H436</f>
        <v>5.1583028214516477E-2</v>
      </c>
      <c r="BQ420" s="126">
        <f t="shared" ref="BQ420" si="7272">I420/I436</f>
        <v>3.7271246526779725E-2</v>
      </c>
      <c r="BR420" s="123">
        <f t="shared" ref="BR420" si="7273">J420/J436</f>
        <v>4.1897506925207759E-2</v>
      </c>
      <c r="BS420" s="124">
        <f t="shared" ref="BS420" si="7274">K420/K436</f>
        <v>5.2820053715308866E-2</v>
      </c>
      <c r="BT420" s="125">
        <f t="shared" ref="BT420" si="7275">L420/L436</f>
        <v>2.6453577906300263E-2</v>
      </c>
      <c r="BU420" s="123">
        <f t="shared" ref="BU420" si="7276">M420/M436</f>
        <v>5.1419457735247212E-2</v>
      </c>
      <c r="BV420" s="127">
        <f t="shared" ref="BV420" si="7277">N420/N436</f>
        <v>3.6254802487741718E-2</v>
      </c>
      <c r="BW420" s="128">
        <f t="shared" ref="BW420" si="7278">O420/O436</f>
        <v>4.8217940872354342E-2</v>
      </c>
      <c r="BX420" s="123">
        <f t="shared" ref="BX420" si="7279">P420/P436</f>
        <v>3.7530104361787532E-2</v>
      </c>
      <c r="BY420" s="124">
        <f t="shared" ref="BY420" si="7280">Q420/Q436</f>
        <v>3.6154029810020805E-2</v>
      </c>
      <c r="BZ420" s="125">
        <f t="shared" ref="BZ420" si="7281">R420/R436</f>
        <v>4.9531924760165782E-2</v>
      </c>
      <c r="CA420" s="126">
        <f t="shared" ref="CA420" si="7282">S420/S436</f>
        <v>3.870967741935484E-2</v>
      </c>
      <c r="CB420" s="123">
        <f t="shared" ref="CB420" si="7283">T420/T436</f>
        <v>2.671353251318102E-2</v>
      </c>
      <c r="CC420" s="124">
        <f t="shared" ref="CC420" si="7284">U420/U436</f>
        <v>3.5806729939603106E-2</v>
      </c>
      <c r="CD420" s="125">
        <f t="shared" ref="CD420" si="7285">V420/V436</f>
        <v>2.4140705828256122E-2</v>
      </c>
      <c r="CE420" s="126">
        <f t="shared" ref="CE420" si="7286">W420/W436</f>
        <v>5.9725028334893807E-2</v>
      </c>
      <c r="CF420" s="123">
        <f t="shared" ref="CF420" si="7287">X420/X436</f>
        <v>4.1213735512202143E-2</v>
      </c>
      <c r="CG420" s="124">
        <f t="shared" ref="CG420" si="7288">Y420/Y436</f>
        <v>3.9151330441917709E-2</v>
      </c>
      <c r="CH420" s="125">
        <f t="shared" ref="CH420" si="7289">Z420/Z436</f>
        <v>4.6750981247274316E-2</v>
      </c>
      <c r="CI420" s="123">
        <f t="shared" ref="CI420" si="7290">AA420/AA436</f>
        <v>4.3591489361702131E-2</v>
      </c>
      <c r="CJ420" s="129">
        <f t="shared" ref="CJ420" si="7291">AB420/AB436</f>
        <v>4.170063843076674E-2</v>
      </c>
      <c r="CK420" s="130">
        <f t="shared" ref="CK420" si="7292">AC420/AC436</f>
        <v>4.1867166183237839E-2</v>
      </c>
    </row>
    <row r="421" spans="1:89" x14ac:dyDescent="0.25">
      <c r="A421" s="131" t="s">
        <v>25</v>
      </c>
      <c r="B421" s="197">
        <v>1812</v>
      </c>
      <c r="C421" s="181">
        <v>1491</v>
      </c>
      <c r="D421" s="182">
        <v>1027</v>
      </c>
      <c r="E421" s="183">
        <v>755</v>
      </c>
      <c r="F421" s="180">
        <v>1278</v>
      </c>
      <c r="G421" s="184">
        <v>764</v>
      </c>
      <c r="H421" s="182">
        <v>2380</v>
      </c>
      <c r="I421" s="183">
        <v>1908</v>
      </c>
      <c r="J421" s="180">
        <v>323</v>
      </c>
      <c r="K421" s="181">
        <v>404</v>
      </c>
      <c r="L421" s="182">
        <v>818</v>
      </c>
      <c r="M421" s="180">
        <v>1678</v>
      </c>
      <c r="N421" s="185">
        <v>1655</v>
      </c>
      <c r="O421" s="198">
        <v>2091</v>
      </c>
      <c r="P421" s="180">
        <v>1210</v>
      </c>
      <c r="Q421" s="181">
        <v>1082</v>
      </c>
      <c r="R421" s="182">
        <v>1586</v>
      </c>
      <c r="S421" s="183">
        <v>1194</v>
      </c>
      <c r="T421" s="189">
        <v>281</v>
      </c>
      <c r="U421" s="180">
        <v>406</v>
      </c>
      <c r="V421" s="182">
        <v>877</v>
      </c>
      <c r="W421" s="199">
        <v>1949</v>
      </c>
      <c r="X421" s="180">
        <v>944</v>
      </c>
      <c r="Y421" s="184">
        <v>660</v>
      </c>
      <c r="Z421" s="182">
        <v>2744</v>
      </c>
      <c r="AA421" s="180">
        <v>2819</v>
      </c>
      <c r="AB421" s="162">
        <f t="shared" si="7041"/>
        <v>16935</v>
      </c>
      <c r="AC421" s="165">
        <f t="shared" si="7072"/>
        <v>17201</v>
      </c>
      <c r="AE421" s="256" t="str">
        <f>$AE$18</f>
        <v>18:00 - 18:59</v>
      </c>
      <c r="AF421" s="120">
        <f t="shared" si="7263"/>
        <v>2215</v>
      </c>
      <c r="AG421" s="181">
        <f t="shared" si="7263"/>
        <v>5165</v>
      </c>
      <c r="AH421" s="182">
        <f t="shared" si="7263"/>
        <v>1609</v>
      </c>
      <c r="AI421" s="183">
        <f t="shared" si="7263"/>
        <v>1780</v>
      </c>
      <c r="AJ421" s="180">
        <f t="shared" si="7263"/>
        <v>1385</v>
      </c>
      <c r="AK421" s="184">
        <f t="shared" si="7263"/>
        <v>2709</v>
      </c>
      <c r="AL421" s="182">
        <f t="shared" si="7263"/>
        <v>3097</v>
      </c>
      <c r="AM421" s="183">
        <f t="shared" si="7263"/>
        <v>5588</v>
      </c>
      <c r="AN421" s="180">
        <f t="shared" si="7263"/>
        <v>916</v>
      </c>
      <c r="AO421" s="184">
        <f t="shared" si="7263"/>
        <v>335</v>
      </c>
      <c r="AP421" s="182">
        <f t="shared" si="7264"/>
        <v>3865</v>
      </c>
      <c r="AQ421" s="180">
        <f t="shared" si="7264"/>
        <v>1050</v>
      </c>
      <c r="AR421" s="185">
        <f t="shared" si="7264"/>
        <v>4811</v>
      </c>
      <c r="AS421" s="186">
        <f t="shared" si="7264"/>
        <v>3028</v>
      </c>
      <c r="AT421" s="180">
        <f t="shared" si="7264"/>
        <v>2879</v>
      </c>
      <c r="AU421" s="184">
        <f t="shared" si="7264"/>
        <v>2695</v>
      </c>
      <c r="AV421" s="182">
        <f t="shared" si="7264"/>
        <v>2436</v>
      </c>
      <c r="AW421" s="183">
        <f t="shared" si="7264"/>
        <v>3886</v>
      </c>
      <c r="AX421" s="180">
        <f t="shared" si="7264"/>
        <v>1922</v>
      </c>
      <c r="AY421" s="184">
        <f t="shared" si="7264"/>
        <v>375</v>
      </c>
      <c r="AZ421" s="182">
        <f t="shared" si="7265"/>
        <v>4722</v>
      </c>
      <c r="BA421" s="183">
        <f t="shared" si="7265"/>
        <v>2460</v>
      </c>
      <c r="BB421" s="180">
        <f t="shared" si="7265"/>
        <v>2906</v>
      </c>
      <c r="BC421" s="184">
        <f t="shared" si="7265"/>
        <v>1116</v>
      </c>
      <c r="BD421" s="182">
        <f t="shared" si="7265"/>
        <v>3759</v>
      </c>
      <c r="BE421" s="180">
        <f t="shared" si="7265"/>
        <v>6340</v>
      </c>
      <c r="BF421" s="164">
        <f>SUM(AF421,AH421,AJ421,AL421,AN421,AP421,AR421,AT421,AV421,AX421,AZ421,BB421,BD421)</f>
        <v>36522</v>
      </c>
      <c r="BG421" s="165">
        <f>SUM(AG421,AI421,AK421,AM421,AO421,AQ421,AS421,AU421,AW421,AY421,BA421,BC421,BE421)</f>
        <v>36527</v>
      </c>
      <c r="BI421" s="131" t="s">
        <v>25</v>
      </c>
      <c r="BJ421" s="123">
        <f>B421/B436</f>
        <v>4.2691546508340401E-2</v>
      </c>
      <c r="BK421" s="124">
        <f t="shared" ref="BK421" si="7293">C421/C436</f>
        <v>3.7408736232029505E-2</v>
      </c>
      <c r="BL421" s="125">
        <f t="shared" ref="BL421" si="7294">D421/D436</f>
        <v>4.5915858183931686E-2</v>
      </c>
      <c r="BM421" s="126">
        <f t="shared" ref="BM421" si="7295">E421/E436</f>
        <v>3.5950669015761154E-2</v>
      </c>
      <c r="BN421" s="123">
        <f t="shared" ref="BN421" si="7296">F421/F436</f>
        <v>4.6393436671869896E-2</v>
      </c>
      <c r="BO421" s="124">
        <f t="shared" ref="BO421" si="7297">G421/G436</f>
        <v>2.9620439654169738E-2</v>
      </c>
      <c r="BP421" s="125">
        <f t="shared" ref="BP421" si="7298">H421/H436</f>
        <v>5.1259961231962095E-2</v>
      </c>
      <c r="BQ421" s="126">
        <f t="shared" ref="BQ421" si="7299">I421/I436</f>
        <v>3.656223052601322E-2</v>
      </c>
      <c r="BR421" s="123">
        <f t="shared" ref="BR421" si="7300">J421/J436</f>
        <v>3.7280701754385963E-2</v>
      </c>
      <c r="BS421" s="124">
        <f t="shared" ref="BS421" si="7301">K421/K436</f>
        <v>4.5210384959713516E-2</v>
      </c>
      <c r="BT421" s="125">
        <f t="shared" ref="BT421" si="7302">L421/L436</f>
        <v>2.7993566270832621E-2</v>
      </c>
      <c r="BU421" s="123">
        <f t="shared" ref="BU421" si="7303">M421/M436</f>
        <v>5.3524720893141947E-2</v>
      </c>
      <c r="BV421" s="127">
        <f t="shared" ref="BV421" si="7304">N421/N436</f>
        <v>3.5129799834433574E-2</v>
      </c>
      <c r="BW421" s="128">
        <f t="shared" ref="BW421" si="7305">O421/O436</f>
        <v>4.4124163835489248E-2</v>
      </c>
      <c r="BX421" s="123">
        <f t="shared" ref="BX421" si="7306">P421/P436</f>
        <v>4.0473641958790475E-2</v>
      </c>
      <c r="BY421" s="124">
        <f t="shared" ref="BY421" si="7307">Q421/Q436</f>
        <v>3.69043964664552E-2</v>
      </c>
      <c r="BZ421" s="125">
        <f t="shared" ref="BZ421" si="7308">R421/R436</f>
        <v>4.5967017360809208E-2</v>
      </c>
      <c r="CA421" s="126">
        <f t="shared" ref="CA421" si="7309">S421/S436</f>
        <v>3.4389400921658986E-2</v>
      </c>
      <c r="CB421" s="123">
        <f t="shared" ref="CB421" si="7310">T421/T436</f>
        <v>2.469244288224956E-2</v>
      </c>
      <c r="CC421" s="124">
        <f t="shared" ref="CC421" si="7311">U421/U436</f>
        <v>3.5030198446937014E-2</v>
      </c>
      <c r="CD421" s="125">
        <f t="shared" ref="CD421" si="7312">V421/V436</f>
        <v>2.5204046442119783E-2</v>
      </c>
      <c r="CE421" s="126">
        <f t="shared" ref="CE421" si="7313">W421/W436</f>
        <v>4.8021485241216182E-2</v>
      </c>
      <c r="CF421" s="123">
        <f t="shared" ref="CF421" si="7314">X421/X436</f>
        <v>3.3978835217047011E-2</v>
      </c>
      <c r="CG421" s="124">
        <f t="shared" ref="CG421" si="7315">Y421/Y436</f>
        <v>3.8682452233032467E-2</v>
      </c>
      <c r="CH421" s="125">
        <f t="shared" ref="CH421" si="7316">Z421/Z436</f>
        <v>4.7867422590492807E-2</v>
      </c>
      <c r="CI421" s="123">
        <f t="shared" ref="CI421" si="7317">AA421/AA436</f>
        <v>4.7982978723404256E-2</v>
      </c>
      <c r="CJ421" s="129">
        <f t="shared" ref="CJ421" si="7318">AB421/AB436</f>
        <v>4.0372759651556976E-2</v>
      </c>
      <c r="CK421" s="130">
        <f t="shared" ref="CK421" si="7319">AC421/AC436</f>
        <v>4.1097821464239806E-2</v>
      </c>
    </row>
    <row r="422" spans="1:89" ht="13.8" thickBot="1" x14ac:dyDescent="0.3">
      <c r="A422" s="139" t="s">
        <v>26</v>
      </c>
      <c r="B422" s="194">
        <v>1695</v>
      </c>
      <c r="C422" s="188">
        <v>1268</v>
      </c>
      <c r="D422" s="189">
        <v>927</v>
      </c>
      <c r="E422" s="190">
        <v>709</v>
      </c>
      <c r="F422" s="187">
        <v>1060</v>
      </c>
      <c r="G422" s="191">
        <v>741</v>
      </c>
      <c r="H422" s="189">
        <v>2027</v>
      </c>
      <c r="I422" s="190">
        <v>1830</v>
      </c>
      <c r="J422" s="187">
        <v>372</v>
      </c>
      <c r="K422" s="188">
        <v>350</v>
      </c>
      <c r="L422" s="189">
        <v>929</v>
      </c>
      <c r="M422" s="187">
        <v>1288</v>
      </c>
      <c r="N422" s="192">
        <v>1529</v>
      </c>
      <c r="O422" s="195">
        <v>1855</v>
      </c>
      <c r="P422" s="187">
        <v>1099</v>
      </c>
      <c r="Q422" s="188">
        <v>1113</v>
      </c>
      <c r="R422" s="189">
        <v>1497</v>
      </c>
      <c r="S422" s="190">
        <v>1236</v>
      </c>
      <c r="T422" s="187">
        <v>315</v>
      </c>
      <c r="U422" s="191">
        <v>410</v>
      </c>
      <c r="V422" s="189">
        <v>988</v>
      </c>
      <c r="W422" s="196">
        <v>1811</v>
      </c>
      <c r="X422" s="187">
        <v>1066</v>
      </c>
      <c r="Y422" s="191">
        <v>565</v>
      </c>
      <c r="Z422" s="189">
        <v>2481</v>
      </c>
      <c r="AA422" s="187">
        <v>2400</v>
      </c>
      <c r="AB422" s="162">
        <f t="shared" si="7041"/>
        <v>15985</v>
      </c>
      <c r="AC422" s="165">
        <f t="shared" si="7072"/>
        <v>15576</v>
      </c>
      <c r="AE422" s="254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26</v>
      </c>
      <c r="BJ422" s="123">
        <f>B422/B436</f>
        <v>3.9934973141080014E-2</v>
      </c>
      <c r="BK422" s="124">
        <f t="shared" ref="BK422" si="7320">C422/C436</f>
        <v>3.1813734099405376E-2</v>
      </c>
      <c r="BL422" s="125">
        <f t="shared" ref="BL422" si="7321">D422/D436</f>
        <v>4.1444985916752358E-2</v>
      </c>
      <c r="BM422" s="126">
        <f t="shared" ref="BM422" si="7322">E422/E436</f>
        <v>3.3760297128708157E-2</v>
      </c>
      <c r="BN422" s="123">
        <f t="shared" ref="BN422" si="7323">F422/F436</f>
        <v>3.8479689258358443E-2</v>
      </c>
      <c r="BO422" s="124">
        <f t="shared" ref="BO422" si="7324">G422/G436</f>
        <v>2.8728724847826931E-2</v>
      </c>
      <c r="BP422" s="125">
        <f t="shared" ref="BP422" si="7325">H422/H436</f>
        <v>4.3657118242515613E-2</v>
      </c>
      <c r="BQ422" s="126">
        <f t="shared" ref="BQ422" si="7326">I422/I436</f>
        <v>3.5067548146018972E-2</v>
      </c>
      <c r="BR422" s="123">
        <f t="shared" ref="BR422" si="7327">J422/J436</f>
        <v>4.2936288088642659E-2</v>
      </c>
      <c r="BS422" s="124">
        <f t="shared" ref="BS422" si="7328">K422/K436</f>
        <v>3.9167412712623098E-2</v>
      </c>
      <c r="BT422" s="125">
        <f t="shared" ref="BT422" si="7329">L422/L436</f>
        <v>3.1792204236679097E-2</v>
      </c>
      <c r="BU422" s="123">
        <f t="shared" ref="BU422" si="7330">M422/M436</f>
        <v>4.108452950558214E-2</v>
      </c>
      <c r="BV422" s="127">
        <f t="shared" ref="BV422" si="7331">N422/N436</f>
        <v>3.2455265224682131E-2</v>
      </c>
      <c r="BW422" s="128">
        <f t="shared" ref="BW422" si="7332">O422/O436</f>
        <v>3.9144105172086351E-2</v>
      </c>
      <c r="BX422" s="123">
        <f t="shared" ref="BX422" si="7333">P422/P436</f>
        <v>3.6760770671661759E-2</v>
      </c>
      <c r="BY422" s="124">
        <f t="shared" ref="BY422" si="7334">Q422/Q436</f>
        <v>3.7961731300521849E-2</v>
      </c>
      <c r="BZ422" s="125">
        <f t="shared" ref="BZ422" si="7335">R422/R436</f>
        <v>4.3387531518998351E-2</v>
      </c>
      <c r="CA422" s="126">
        <f t="shared" ref="CA422" si="7336">S422/S436</f>
        <v>3.5599078341013828E-2</v>
      </c>
      <c r="CB422" s="123">
        <f t="shared" ref="CB422" si="7337">T422/T436</f>
        <v>2.7680140597539545E-2</v>
      </c>
      <c r="CC422" s="124">
        <f t="shared" ref="CC422" si="7338">U422/U436</f>
        <v>3.5375323554788611E-2</v>
      </c>
      <c r="CD422" s="125">
        <f t="shared" ref="CD422" si="7339">V422/V436</f>
        <v>2.8394068283710772E-2</v>
      </c>
      <c r="CE422" s="126">
        <f t="shared" ref="CE422" si="7340">W422/W436</f>
        <v>4.4621297984526687E-2</v>
      </c>
      <c r="CF422" s="123">
        <f t="shared" ref="CF422" si="7341">X422/X436</f>
        <v>3.8370167734504357E-2</v>
      </c>
      <c r="CG422" s="124">
        <f t="shared" ref="CG422" si="7342">Y422/Y436</f>
        <v>3.311452350252022E-2</v>
      </c>
      <c r="CH422" s="125">
        <f t="shared" ref="CH422" si="7343">Z422/Z436</f>
        <v>4.3279546445704316E-2</v>
      </c>
      <c r="CI422" s="123">
        <f t="shared" ref="CI422" si="7344">AA422/AA436</f>
        <v>4.0851063829787232E-2</v>
      </c>
      <c r="CJ422" s="129">
        <f t="shared" ref="CJ422" si="7345">AB422/AB436</f>
        <v>3.8107975378218972E-2</v>
      </c>
      <c r="CK422" s="130">
        <f t="shared" ref="CK422" si="7346">AC422/AC436</f>
        <v>3.7215258829544746E-2</v>
      </c>
    </row>
    <row r="423" spans="1:89" ht="14.4" thickTop="1" thickBot="1" x14ac:dyDescent="0.3">
      <c r="A423" s="131" t="s">
        <v>27</v>
      </c>
      <c r="B423" s="197">
        <v>1462</v>
      </c>
      <c r="C423" s="181">
        <v>1401</v>
      </c>
      <c r="D423" s="182">
        <v>804</v>
      </c>
      <c r="E423" s="183">
        <v>804</v>
      </c>
      <c r="F423" s="180">
        <v>936</v>
      </c>
      <c r="G423" s="184">
        <v>959</v>
      </c>
      <c r="H423" s="182">
        <v>1893</v>
      </c>
      <c r="I423" s="183">
        <v>2309</v>
      </c>
      <c r="J423" s="180">
        <v>441</v>
      </c>
      <c r="K423" s="181">
        <v>348</v>
      </c>
      <c r="L423" s="182">
        <v>1125</v>
      </c>
      <c r="M423" s="180">
        <v>1049</v>
      </c>
      <c r="N423" s="185">
        <v>1826</v>
      </c>
      <c r="O423" s="198">
        <v>1639</v>
      </c>
      <c r="P423" s="180">
        <v>1214</v>
      </c>
      <c r="Q423" s="181">
        <v>1136</v>
      </c>
      <c r="R423" s="182">
        <v>1154</v>
      </c>
      <c r="S423" s="183">
        <v>1399</v>
      </c>
      <c r="T423" s="180">
        <v>413</v>
      </c>
      <c r="U423" s="184">
        <v>337</v>
      </c>
      <c r="V423" s="182">
        <v>1287</v>
      </c>
      <c r="W423" s="199">
        <v>1564</v>
      </c>
      <c r="X423" s="180">
        <v>991</v>
      </c>
      <c r="Y423" s="184">
        <v>541</v>
      </c>
      <c r="Z423" s="182">
        <v>2679</v>
      </c>
      <c r="AA423" s="180">
        <v>2754</v>
      </c>
      <c r="AB423" s="162">
        <f t="shared" si="7041"/>
        <v>16225</v>
      </c>
      <c r="AC423" s="165">
        <f t="shared" si="7072"/>
        <v>16240</v>
      </c>
      <c r="AE423" s="251" t="s">
        <v>13</v>
      </c>
      <c r="AF423" s="14">
        <f t="shared" ref="AF423:BG423" si="7347">SUM(AF420:AF422)</f>
        <v>4396</v>
      </c>
      <c r="AG423" s="1">
        <f t="shared" si="7347"/>
        <v>10116</v>
      </c>
      <c r="AH423" s="14">
        <f t="shared" si="7347"/>
        <v>3339</v>
      </c>
      <c r="AI423" s="1">
        <f t="shared" si="7347"/>
        <v>3749</v>
      </c>
      <c r="AJ423" s="14">
        <f t="shared" si="7347"/>
        <v>2952</v>
      </c>
      <c r="AK423" s="1">
        <f t="shared" si="7347"/>
        <v>5803</v>
      </c>
      <c r="AL423" s="14">
        <f t="shared" si="7347"/>
        <v>6032</v>
      </c>
      <c r="AM423" s="1">
        <f t="shared" si="7347"/>
        <v>11170</v>
      </c>
      <c r="AN423" s="14">
        <f t="shared" si="7347"/>
        <v>2261</v>
      </c>
      <c r="AO423" s="1">
        <f t="shared" si="7347"/>
        <v>700</v>
      </c>
      <c r="AP423" s="14">
        <f t="shared" si="7347"/>
        <v>7647</v>
      </c>
      <c r="AQ423" s="1">
        <f t="shared" si="7347"/>
        <v>2150</v>
      </c>
      <c r="AR423" s="14">
        <f t="shared" si="7347"/>
        <v>9808</v>
      </c>
      <c r="AS423" s="1">
        <f t="shared" si="7347"/>
        <v>5874</v>
      </c>
      <c r="AT423" s="14">
        <f t="shared" si="7347"/>
        <v>5624</v>
      </c>
      <c r="AU423" s="1">
        <f t="shared" si="7347"/>
        <v>4723</v>
      </c>
      <c r="AV423" s="14">
        <f t="shared" si="7347"/>
        <v>4823</v>
      </c>
      <c r="AW423" s="1">
        <f t="shared" si="7347"/>
        <v>7404</v>
      </c>
      <c r="AX423" s="14">
        <f t="shared" si="7347"/>
        <v>3801</v>
      </c>
      <c r="AY423" s="1">
        <f t="shared" si="7347"/>
        <v>792</v>
      </c>
      <c r="AZ423" s="14">
        <f t="shared" si="7347"/>
        <v>9031</v>
      </c>
      <c r="BA423" s="1">
        <f t="shared" si="7347"/>
        <v>4821</v>
      </c>
      <c r="BB423" s="14">
        <f t="shared" si="7347"/>
        <v>5651</v>
      </c>
      <c r="BC423" s="1">
        <f t="shared" si="7347"/>
        <v>2056</v>
      </c>
      <c r="BD423" s="14">
        <f t="shared" si="7347"/>
        <v>7932</v>
      </c>
      <c r="BE423" s="1">
        <f t="shared" si="7347"/>
        <v>12084</v>
      </c>
      <c r="BF423" s="166">
        <f t="shared" si="7347"/>
        <v>73297</v>
      </c>
      <c r="BG423" s="167">
        <f t="shared" si="7347"/>
        <v>71442</v>
      </c>
      <c r="BI423" s="131" t="s">
        <v>27</v>
      </c>
      <c r="BJ423" s="123">
        <f>B423/B436</f>
        <v>3.4445386862689664E-2</v>
      </c>
      <c r="BK423" s="124">
        <f t="shared" ref="BK423" si="7348">C423/C436</f>
        <v>3.5150663622450257E-2</v>
      </c>
      <c r="BL423" s="125">
        <f t="shared" ref="BL423" si="7349">D423/D436</f>
        <v>3.594581302812179E-2</v>
      </c>
      <c r="BM423" s="126">
        <f t="shared" ref="BM423" si="7350">E423/E436</f>
        <v>3.828389124327413E-2</v>
      </c>
      <c r="BN423" s="123">
        <f t="shared" ref="BN423" si="7351">F423/F436</f>
        <v>3.3978291647003306E-2</v>
      </c>
      <c r="BO423" s="124">
        <f t="shared" ref="BO423" si="7352">G423/G436</f>
        <v>3.7180630403597877E-2</v>
      </c>
      <c r="BP423" s="125">
        <f t="shared" ref="BP423" si="7353">H423/H436</f>
        <v>4.0771053198363126E-2</v>
      </c>
      <c r="BQ423" s="126">
        <f t="shared" ref="BQ423" si="7354">I423/I436</f>
        <v>4.4246430966752896E-2</v>
      </c>
      <c r="BR423" s="123">
        <f t="shared" ref="BR423" si="7355">J423/J436</f>
        <v>5.0900277008310249E-2</v>
      </c>
      <c r="BS423" s="124">
        <f t="shared" ref="BS423" si="7356">K423/K436</f>
        <v>3.8943598925693823E-2</v>
      </c>
      <c r="BT423" s="125">
        <f t="shared" ref="BT423" si="7357">L423/L436</f>
        <v>3.8499709113308925E-2</v>
      </c>
      <c r="BU423" s="123">
        <f t="shared" ref="BU423" si="7358">M423/M436</f>
        <v>3.3460925039872406E-2</v>
      </c>
      <c r="BV423" s="127">
        <f t="shared" ref="BV423" si="7359">N423/N436</f>
        <v>3.8759525376239091E-2</v>
      </c>
      <c r="BW423" s="128">
        <f t="shared" ref="BW423" si="7360">O423/O436</f>
        <v>3.4586085378463353E-2</v>
      </c>
      <c r="BX423" s="123">
        <f t="shared" ref="BX423" si="7361">P423/P436</f>
        <v>4.060743912229061E-2</v>
      </c>
      <c r="BY423" s="124">
        <f t="shared" ref="BY423" si="7362">Q423/Q436</f>
        <v>3.8746205532248709E-2</v>
      </c>
      <c r="BZ423" s="125">
        <f t="shared" ref="BZ423" si="7363">R423/R436</f>
        <v>3.3446366982581223E-2</v>
      </c>
      <c r="CA423" s="126">
        <f t="shared" ref="CA423" si="7364">S423/S436</f>
        <v>4.0293778801843316E-2</v>
      </c>
      <c r="CB423" s="123">
        <f t="shared" ref="CB423" si="7365">T423/T436</f>
        <v>3.6291739894551846E-2</v>
      </c>
      <c r="CC423" s="124">
        <f t="shared" ref="CC423" si="7366">U423/U436</f>
        <v>2.9076790336496981E-2</v>
      </c>
      <c r="CD423" s="125">
        <f t="shared" ref="CD423" si="7367">V423/V436</f>
        <v>3.698701000114956E-2</v>
      </c>
      <c r="CE423" s="126">
        <f t="shared" ref="CE423" si="7368">W423/W436</f>
        <v>3.8535455575814323E-2</v>
      </c>
      <c r="CF423" s="123">
        <f t="shared" ref="CF423" si="7369">X423/X436</f>
        <v>3.5670578072133037E-2</v>
      </c>
      <c r="CG423" s="124">
        <f t="shared" ref="CG423" si="7370">Y423/Y436</f>
        <v>3.1707888875864496E-2</v>
      </c>
      <c r="CH423" s="125">
        <f t="shared" ref="CH423" si="7371">Z423/Z436</f>
        <v>4.6733536851286527E-2</v>
      </c>
      <c r="CI423" s="123">
        <f t="shared" ref="CI423" si="7372">AA423/AA436</f>
        <v>4.6876595744680852E-2</v>
      </c>
      <c r="CJ423" s="129">
        <f t="shared" ref="CJ423" si="7373">AB423/AB436</f>
        <v>3.8680131405167524E-2</v>
      </c>
      <c r="CK423" s="130">
        <f t="shared" ref="CK423" si="7374">AC423/AC436</f>
        <v>3.8801733653813994E-2</v>
      </c>
    </row>
    <row r="424" spans="1:89" ht="13.8" thickTop="1" x14ac:dyDescent="0.25">
      <c r="A424" s="139" t="s">
        <v>28</v>
      </c>
      <c r="B424" s="194">
        <v>1279</v>
      </c>
      <c r="C424" s="188">
        <v>2269</v>
      </c>
      <c r="D424" s="189">
        <v>971</v>
      </c>
      <c r="E424" s="190">
        <v>1058</v>
      </c>
      <c r="F424" s="187">
        <v>872</v>
      </c>
      <c r="G424" s="191">
        <v>1241</v>
      </c>
      <c r="H424" s="189">
        <v>2109</v>
      </c>
      <c r="I424" s="190">
        <v>2985</v>
      </c>
      <c r="J424" s="187">
        <v>593</v>
      </c>
      <c r="K424" s="188">
        <v>285</v>
      </c>
      <c r="L424" s="189">
        <v>1908</v>
      </c>
      <c r="M424" s="187">
        <v>916</v>
      </c>
      <c r="N424" s="192">
        <v>2339</v>
      </c>
      <c r="O424" s="195">
        <v>1680</v>
      </c>
      <c r="P424" s="187">
        <v>1697</v>
      </c>
      <c r="Q424" s="188">
        <v>1085</v>
      </c>
      <c r="R424" s="189">
        <v>1428</v>
      </c>
      <c r="S424" s="190">
        <v>1699</v>
      </c>
      <c r="T424" s="187">
        <v>589</v>
      </c>
      <c r="U424" s="191">
        <v>261</v>
      </c>
      <c r="V424" s="189">
        <v>1899</v>
      </c>
      <c r="W424" s="196">
        <v>1562</v>
      </c>
      <c r="X424" s="187">
        <v>1348</v>
      </c>
      <c r="Y424" s="191">
        <v>541</v>
      </c>
      <c r="Z424" s="189">
        <v>2701</v>
      </c>
      <c r="AA424" s="187">
        <v>2866</v>
      </c>
      <c r="AB424" s="162">
        <f t="shared" si="7041"/>
        <v>19733</v>
      </c>
      <c r="AC424" s="165">
        <f t="shared" si="7072"/>
        <v>18448</v>
      </c>
      <c r="BI424" s="139" t="s">
        <v>28</v>
      </c>
      <c r="BJ424" s="123">
        <f>B424/B436</f>
        <v>3.0133823390820845E-2</v>
      </c>
      <c r="BK424" s="124">
        <f t="shared" ref="BK424" si="7375">C424/C436</f>
        <v>5.6928519457058985E-2</v>
      </c>
      <c r="BL424" s="125">
        <f t="shared" ref="BL424" si="7376">D424/D436</f>
        <v>4.3412169714311263E-2</v>
      </c>
      <c r="BM424" s="126">
        <f t="shared" ref="BM424" si="7377">E424/E436</f>
        <v>5.0378553402218945E-2</v>
      </c>
      <c r="BN424" s="123">
        <f t="shared" ref="BN424" si="7378">F424/F436</f>
        <v>3.1654989654045812E-2</v>
      </c>
      <c r="BO424" s="124">
        <f t="shared" ref="BO424" si="7379">G424/G436</f>
        <v>4.8113829333540109E-2</v>
      </c>
      <c r="BP424" s="125">
        <f t="shared" ref="BP424" si="7380">H424/H436</f>
        <v>4.5423217747146243E-2</v>
      </c>
      <c r="BQ424" s="126">
        <f t="shared" ref="BQ424" si="7381">I424/I436</f>
        <v>5.7200344926703076E-2</v>
      </c>
      <c r="BR424" s="123">
        <f t="shared" ref="BR424" si="7382">J424/J436</f>
        <v>6.8444136657433055E-2</v>
      </c>
      <c r="BS424" s="124">
        <f t="shared" ref="BS424" si="7383">K424/K436</f>
        <v>3.1893464637421667E-2</v>
      </c>
      <c r="BT424" s="125">
        <f t="shared" ref="BT424" si="7384">L424/L436</f>
        <v>6.5295506656171926E-2</v>
      </c>
      <c r="BU424" s="123">
        <f t="shared" ref="BU424" si="7385">M424/M436</f>
        <v>2.9218500797448164E-2</v>
      </c>
      <c r="BV424" s="127">
        <f t="shared" ref="BV424" si="7386">N424/N436</f>
        <v>4.9648702001655665E-2</v>
      </c>
      <c r="BW424" s="128">
        <f t="shared" ref="BW424" si="7387">O424/O436</f>
        <v>3.5451265061512166E-2</v>
      </c>
      <c r="BX424" s="123">
        <f t="shared" ref="BX424" si="7388">P424/P436</f>
        <v>5.676344661493176E-2</v>
      </c>
      <c r="BY424" s="124">
        <f t="shared" ref="BY424" si="7389">Q424/Q436</f>
        <v>3.7006719192332616E-2</v>
      </c>
      <c r="BZ424" s="125">
        <f t="shared" ref="BZ424" si="7390">R424/R436</f>
        <v>4.1387705416920266E-2</v>
      </c>
      <c r="CA424" s="126">
        <f t="shared" ref="CA424" si="7391">S424/S436</f>
        <v>4.8934331797235026E-2</v>
      </c>
      <c r="CB424" s="123">
        <f t="shared" ref="CB424" si="7392">T424/T436</f>
        <v>5.1757469244288222E-2</v>
      </c>
      <c r="CC424" s="124">
        <f t="shared" ref="CC424" si="7393">U424/U436</f>
        <v>2.2519413287316652E-2</v>
      </c>
      <c r="CD424" s="125">
        <f t="shared" ref="CD424" si="7394">V424/V436</f>
        <v>5.4575238533164733E-2</v>
      </c>
      <c r="CE424" s="126">
        <f t="shared" ref="CE424" si="7395">W424/W436</f>
        <v>3.8486177499630417E-2</v>
      </c>
      <c r="CF424" s="123">
        <f t="shared" ref="CF424" si="7396">X424/X436</f>
        <v>4.8520624865020519E-2</v>
      </c>
      <c r="CG424" s="124">
        <f t="shared" ref="CG424" si="7397">Y424/Y436</f>
        <v>3.1707888875864496E-2</v>
      </c>
      <c r="CH424" s="125">
        <f t="shared" ref="CH424" si="7398">Z424/Z436</f>
        <v>4.7117313563017883E-2</v>
      </c>
      <c r="CI424" s="123">
        <f t="shared" ref="CI424" si="7399">AA424/AA436</f>
        <v>4.8782978723404258E-2</v>
      </c>
      <c r="CJ424" s="129">
        <f t="shared" ref="CJ424" si="7400">AB424/AB436</f>
        <v>4.7043145332398811E-2</v>
      </c>
      <c r="CK424" s="130">
        <f t="shared" ref="CK424" si="7401">AC424/AC436</f>
        <v>4.4077240298371949E-2</v>
      </c>
    </row>
    <row r="425" spans="1:89" x14ac:dyDescent="0.25">
      <c r="A425" s="131" t="s">
        <v>29</v>
      </c>
      <c r="B425" s="197">
        <v>1732</v>
      </c>
      <c r="C425" s="181">
        <v>2898</v>
      </c>
      <c r="D425" s="182">
        <v>1357</v>
      </c>
      <c r="E425" s="183">
        <v>1263</v>
      </c>
      <c r="F425" s="180">
        <v>1469</v>
      </c>
      <c r="G425" s="184">
        <v>2064</v>
      </c>
      <c r="H425" s="182">
        <v>2422</v>
      </c>
      <c r="I425" s="183">
        <v>3631</v>
      </c>
      <c r="J425" s="180">
        <v>931</v>
      </c>
      <c r="K425" s="181">
        <v>276</v>
      </c>
      <c r="L425" s="182">
        <v>2857</v>
      </c>
      <c r="M425" s="180">
        <v>915</v>
      </c>
      <c r="N425" s="185">
        <v>3500</v>
      </c>
      <c r="O425" s="198">
        <v>2120</v>
      </c>
      <c r="P425" s="180">
        <v>2178</v>
      </c>
      <c r="Q425" s="181">
        <v>1366</v>
      </c>
      <c r="R425" s="182">
        <v>1894</v>
      </c>
      <c r="S425" s="183">
        <v>2295</v>
      </c>
      <c r="T425" s="180">
        <v>1492</v>
      </c>
      <c r="U425" s="184">
        <v>207</v>
      </c>
      <c r="V425" s="182">
        <v>2987</v>
      </c>
      <c r="W425" s="199">
        <v>1530</v>
      </c>
      <c r="X425" s="180">
        <v>2106</v>
      </c>
      <c r="Y425" s="184">
        <v>648</v>
      </c>
      <c r="Z425" s="182">
        <v>3164</v>
      </c>
      <c r="AA425" s="180">
        <v>4015</v>
      </c>
      <c r="AB425" s="162">
        <f t="shared" si="7041"/>
        <v>28089</v>
      </c>
      <c r="AC425" s="165">
        <f t="shared" si="7072"/>
        <v>23228</v>
      </c>
      <c r="BI425" s="131" t="s">
        <v>29</v>
      </c>
      <c r="BJ425" s="123">
        <f>B425/B436</f>
        <v>4.0806710017905944E-2</v>
      </c>
      <c r="BK425" s="124">
        <f t="shared" ref="BK425" si="7402">C425/C436</f>
        <v>7.2709938028451715E-2</v>
      </c>
      <c r="BL425" s="125">
        <f t="shared" ref="BL425" si="7403">D425/D436</f>
        <v>6.0669736665623461E-2</v>
      </c>
      <c r="BM425" s="126">
        <f t="shared" ref="BM425" si="7404">E425/E436</f>
        <v>6.0139993333650776E-2</v>
      </c>
      <c r="BN425" s="123">
        <f t="shared" ref="BN425" si="7405">F425/F436</f>
        <v>5.3327041057102405E-2</v>
      </c>
      <c r="BO425" s="124">
        <f t="shared" ref="BO425" si="7406">G425/G436</f>
        <v>8.0021711317024E-2</v>
      </c>
      <c r="BP425" s="125">
        <f t="shared" ref="BP425" si="7407">H425/H436</f>
        <v>5.2164548783114363E-2</v>
      </c>
      <c r="BQ425" s="126">
        <f t="shared" ref="BQ425" si="7408">I425/I436</f>
        <v>6.9579381048193931E-2</v>
      </c>
      <c r="BR425" s="123">
        <f t="shared" ref="BR425" si="7409">J425/J436</f>
        <v>0.10745614035087719</v>
      </c>
      <c r="BS425" s="124">
        <f t="shared" ref="BS425" si="7410">K425/K436</f>
        <v>3.088630259623993E-2</v>
      </c>
      <c r="BT425" s="125">
        <f t="shared" ref="BT425" si="7411">L425/L436</f>
        <v>9.7772150165976526E-2</v>
      </c>
      <c r="BU425" s="123">
        <f t="shared" ref="BU425" si="7412">M425/M436</f>
        <v>2.9186602870813396E-2</v>
      </c>
      <c r="BV425" s="127">
        <f t="shared" ref="BV425" si="7413">N425/N436</f>
        <v>7.4292628048651055E-2</v>
      </c>
      <c r="BW425" s="128">
        <f t="shared" ref="BW425" si="7414">O425/O436</f>
        <v>4.4736120196670115E-2</v>
      </c>
      <c r="BX425" s="123">
        <f t="shared" ref="BX425" si="7415">P425/P436</f>
        <v>7.2852555525822857E-2</v>
      </c>
      <c r="BY425" s="124">
        <f t="shared" ref="BY425" si="7416">Q425/Q436</f>
        <v>4.6590947849517381E-2</v>
      </c>
      <c r="BZ425" s="125">
        <f t="shared" ref="BZ425" si="7417">R425/R436</f>
        <v>5.4893777352693969E-2</v>
      </c>
      <c r="CA425" s="126">
        <f t="shared" ref="CA425" si="7418">S425/S436</f>
        <v>6.6100230414746539E-2</v>
      </c>
      <c r="CB425" s="123">
        <f t="shared" ref="CB425" si="7419">T425/T436</f>
        <v>0.13110720562390157</v>
      </c>
      <c r="CC425" s="124">
        <f t="shared" ref="CC425" si="7420">U425/U436</f>
        <v>1.7860224331320104E-2</v>
      </c>
      <c r="CD425" s="125">
        <f t="shared" ref="CD425" si="7421">V425/V436</f>
        <v>8.5843200367858377E-2</v>
      </c>
      <c r="CE425" s="126">
        <f t="shared" ref="CE425" si="7422">W425/W436</f>
        <v>3.7697728280687924E-2</v>
      </c>
      <c r="CF425" s="123">
        <f t="shared" ref="CF425" si="7423">X425/X436</f>
        <v>7.5804477719386656E-2</v>
      </c>
      <c r="CG425" s="124">
        <f t="shared" ref="CG425" si="7424">Y425/Y436</f>
        <v>3.7979134919704609E-2</v>
      </c>
      <c r="CH425" s="125">
        <f t="shared" ref="CH425" si="7425">Z425/Z436</f>
        <v>5.5194068905364151E-2</v>
      </c>
      <c r="CI425" s="123">
        <f t="shared" ref="CI425" si="7426">AA425/AA436</f>
        <v>6.8340425531914897E-2</v>
      </c>
      <c r="CJ425" s="129">
        <f t="shared" ref="CJ425" si="7427">AB425/AB436</f>
        <v>6.6963711003990789E-2</v>
      </c>
      <c r="CK425" s="130">
        <f t="shared" ref="CK425" si="7428">AC425/AC436</f>
        <v>5.5497947617659568E-2</v>
      </c>
    </row>
    <row r="426" spans="1:89" x14ac:dyDescent="0.25">
      <c r="A426" s="139" t="s">
        <v>30</v>
      </c>
      <c r="B426" s="280">
        <v>2181</v>
      </c>
      <c r="C426" s="267">
        <v>4951</v>
      </c>
      <c r="D426" s="268">
        <v>1730</v>
      </c>
      <c r="E426" s="269">
        <v>1969</v>
      </c>
      <c r="F426" s="266">
        <v>1567</v>
      </c>
      <c r="G426" s="270">
        <v>3094</v>
      </c>
      <c r="H426" s="268">
        <v>2935</v>
      </c>
      <c r="I426" s="269">
        <v>5582</v>
      </c>
      <c r="J426" s="266">
        <v>1345</v>
      </c>
      <c r="K426" s="267">
        <v>365</v>
      </c>
      <c r="L426" s="268">
        <v>3782</v>
      </c>
      <c r="M426" s="266">
        <v>1100</v>
      </c>
      <c r="N426" s="271">
        <v>4997</v>
      </c>
      <c r="O426" s="281">
        <v>2846</v>
      </c>
      <c r="P426" s="266">
        <v>2745</v>
      </c>
      <c r="Q426" s="267">
        <v>2028</v>
      </c>
      <c r="R426" s="268">
        <v>2387</v>
      </c>
      <c r="S426" s="269">
        <v>3518</v>
      </c>
      <c r="T426" s="266">
        <v>1879</v>
      </c>
      <c r="U426" s="270">
        <v>417</v>
      </c>
      <c r="V426" s="268">
        <v>4309</v>
      </c>
      <c r="W426" s="282">
        <v>2361</v>
      </c>
      <c r="X426" s="266">
        <v>2745</v>
      </c>
      <c r="Y426" s="270">
        <v>940</v>
      </c>
      <c r="Z426" s="268">
        <v>4173</v>
      </c>
      <c r="AA426" s="266">
        <v>5744</v>
      </c>
      <c r="AB426" s="162">
        <f t="shared" si="7041"/>
        <v>36775</v>
      </c>
      <c r="AC426" s="165">
        <f t="shared" si="7072"/>
        <v>34915</v>
      </c>
      <c r="BI426" s="139" t="s">
        <v>30</v>
      </c>
      <c r="BJ426" s="123">
        <f>B426/B436</f>
        <v>5.1385354820469326E-2</v>
      </c>
      <c r="BK426" s="124">
        <f t="shared" ref="BK426" si="7429">C426/C436</f>
        <v>0.12421908322252051</v>
      </c>
      <c r="BL426" s="125">
        <f t="shared" ref="BL426" si="7430">D426/D436</f>
        <v>7.7346090222202346E-2</v>
      </c>
      <c r="BM426" s="126">
        <f t="shared" ref="BM426" si="7431">E426/E436</f>
        <v>9.3757440121898961E-2</v>
      </c>
      <c r="BN426" s="123">
        <f t="shared" ref="BN426" si="7432">F426/F436</f>
        <v>5.6884597233818564E-2</v>
      </c>
      <c r="BO426" s="124">
        <f t="shared" ref="BO426" si="7433">G426/G436</f>
        <v>0.11995502655759314</v>
      </c>
      <c r="BP426" s="125">
        <f t="shared" ref="BP426" si="7434">H426/H436</f>
        <v>6.3213439586474268E-2</v>
      </c>
      <c r="BQ426" s="126">
        <f t="shared" ref="BQ426" si="7435">I426/I436</f>
        <v>0.10696560314266551</v>
      </c>
      <c r="BR426" s="123">
        <f t="shared" ref="BR426" si="7436">J426/J436</f>
        <v>0.15524007386888272</v>
      </c>
      <c r="BS426" s="124">
        <f t="shared" ref="BS426" si="7437">K426/K436</f>
        <v>4.0846016114592661E-2</v>
      </c>
      <c r="BT426" s="125">
        <f t="shared" ref="BT426" si="7438">L426/L436</f>
        <v>0.12942746654803053</v>
      </c>
      <c r="BU426" s="123">
        <f t="shared" ref="BU426" si="7439">M426/M436</f>
        <v>3.5087719298245612E-2</v>
      </c>
      <c r="BV426" s="127">
        <f t="shared" ref="BV426" si="7440">N426/N436</f>
        <v>0.10606864638831695</v>
      </c>
      <c r="BW426" s="128">
        <f t="shared" ref="BW426" si="7441">O426/O436</f>
        <v>6.0056131169680727E-2</v>
      </c>
      <c r="BX426" s="123">
        <f t="shared" ref="BX426" si="7442">P426/P436</f>
        <v>9.1818303451966815E-2</v>
      </c>
      <c r="BY426" s="124">
        <f t="shared" ref="BY426" si="7443">Q426/Q436</f>
        <v>6.9170162693134141E-2</v>
      </c>
      <c r="BZ426" s="125">
        <f t="shared" ref="BZ426" si="7444">R426/R436</f>
        <v>6.9182389937106917E-2</v>
      </c>
      <c r="CA426" s="126">
        <f t="shared" ref="CA426" si="7445">S426/S436</f>
        <v>0.10132488479262673</v>
      </c>
      <c r="CB426" s="123">
        <f t="shared" ref="CB426" si="7446">T426/T436</f>
        <v>0.16511423550087873</v>
      </c>
      <c r="CC426" s="124">
        <f t="shared" ref="CC426" si="7447">U426/U436</f>
        <v>3.5979292493528901E-2</v>
      </c>
      <c r="CD426" s="125">
        <f t="shared" ref="CD426" si="7448">V426/V436</f>
        <v>0.12383607311185194</v>
      </c>
      <c r="CE426" s="126">
        <f t="shared" ref="CE426" si="7449">W426/W436</f>
        <v>5.8172768935100774E-2</v>
      </c>
      <c r="CF426" s="123">
        <f t="shared" ref="CF426" si="7450">X426/X436</f>
        <v>9.8804981642790293E-2</v>
      </c>
      <c r="CG426" s="124">
        <f t="shared" ref="CG426" si="7451">Y426/Y436</f>
        <v>5.5093189544015944E-2</v>
      </c>
      <c r="CH426" s="125">
        <f t="shared" ref="CH426" si="7452">Z426/Z436</f>
        <v>7.2795464457043171E-2</v>
      </c>
      <c r="CI426" s="123">
        <f t="shared" ref="CI426" si="7453">AA426/AA436</f>
        <v>9.7770212765957445E-2</v>
      </c>
      <c r="CJ426" s="129">
        <f t="shared" ref="CJ426" si="7454">AB426/AB436</f>
        <v>8.7670991212637023E-2</v>
      </c>
      <c r="CK426" s="130">
        <f t="shared" ref="CK426" si="7455">AC426/AC436</f>
        <v>8.3421338086386423E-2</v>
      </c>
    </row>
    <row r="427" spans="1:89" x14ac:dyDescent="0.25">
      <c r="A427" s="131" t="s">
        <v>31</v>
      </c>
      <c r="B427" s="283">
        <v>2215</v>
      </c>
      <c r="C427" s="274">
        <v>5165</v>
      </c>
      <c r="D427" s="275">
        <v>1609</v>
      </c>
      <c r="E427" s="276">
        <v>1780</v>
      </c>
      <c r="F427" s="273">
        <v>1385</v>
      </c>
      <c r="G427" s="277">
        <v>2709</v>
      </c>
      <c r="H427" s="275">
        <v>3097</v>
      </c>
      <c r="I427" s="276">
        <v>5588</v>
      </c>
      <c r="J427" s="273">
        <v>916</v>
      </c>
      <c r="K427" s="274">
        <v>335</v>
      </c>
      <c r="L427" s="275">
        <v>3865</v>
      </c>
      <c r="M427" s="273">
        <v>1050</v>
      </c>
      <c r="N427" s="278">
        <v>4811</v>
      </c>
      <c r="O427" s="284">
        <v>3028</v>
      </c>
      <c r="P427" s="273">
        <v>2879</v>
      </c>
      <c r="Q427" s="274">
        <v>2695</v>
      </c>
      <c r="R427" s="275">
        <v>2436</v>
      </c>
      <c r="S427" s="276">
        <v>3886</v>
      </c>
      <c r="T427" s="273">
        <v>1922</v>
      </c>
      <c r="U427" s="277">
        <v>375</v>
      </c>
      <c r="V427" s="275">
        <v>4722</v>
      </c>
      <c r="W427" s="285">
        <v>2460</v>
      </c>
      <c r="X427" s="273">
        <v>2906</v>
      </c>
      <c r="Y427" s="277">
        <v>1116</v>
      </c>
      <c r="Z427" s="275">
        <v>3759</v>
      </c>
      <c r="AA427" s="273">
        <v>6340</v>
      </c>
      <c r="AB427" s="162">
        <f t="shared" si="7041"/>
        <v>36522</v>
      </c>
      <c r="AC427" s="165">
        <f t="shared" si="7072"/>
        <v>36527</v>
      </c>
      <c r="BI427" s="131" t="s">
        <v>31</v>
      </c>
      <c r="BJ427" s="123">
        <f>B427/B436</f>
        <v>5.2186410328903969E-2</v>
      </c>
      <c r="BK427" s="124">
        <f t="shared" ref="BK427" si="7456">C427/C436</f>
        <v>0.12958827809418672</v>
      </c>
      <c r="BL427" s="125">
        <f t="shared" ref="BL427" si="7457">D427/D436</f>
        <v>7.1936334778915367E-2</v>
      </c>
      <c r="BM427" s="126">
        <f t="shared" ref="BM427" si="7458">E427/E436</f>
        <v>8.4757868672920331E-2</v>
      </c>
      <c r="BN427" s="123">
        <f t="shared" ref="BN427" si="7459">F427/F436</f>
        <v>5.0277707191345701E-2</v>
      </c>
      <c r="BO427" s="124">
        <f t="shared" ref="BO427" si="7460">G427/G436</f>
        <v>0.10502849610359399</v>
      </c>
      <c r="BP427" s="125">
        <f t="shared" ref="BP427" si="7461">H427/H436</f>
        <v>6.6702562998061599E-2</v>
      </c>
      <c r="BQ427" s="126">
        <f t="shared" ref="BQ427" si="7462">I427/I436</f>
        <v>0.10708057871035738</v>
      </c>
      <c r="BR427" s="123">
        <f t="shared" ref="BR427" si="7463">J427/J436</f>
        <v>0.10572483841181902</v>
      </c>
      <c r="BS427" s="124">
        <f t="shared" ref="BS427" si="7464">K427/K436</f>
        <v>3.7488809310653536E-2</v>
      </c>
      <c r="BT427" s="125">
        <f t="shared" ref="BT427" si="7465">L427/L436</f>
        <v>0.13226788953150131</v>
      </c>
      <c r="BU427" s="123">
        <f t="shared" ref="BU427" si="7466">M427/M436</f>
        <v>3.3492822966507178E-2</v>
      </c>
      <c r="BV427" s="127">
        <f t="shared" ref="BV427" si="7467">N427/N436</f>
        <v>0.10212052386916007</v>
      </c>
      <c r="BW427" s="128">
        <f t="shared" ref="BW427" si="7468">O427/O436</f>
        <v>6.3896684884677882E-2</v>
      </c>
      <c r="BX427" s="123">
        <f t="shared" ref="BX427" si="7469">P427/P436</f>
        <v>9.6300508429221304E-2</v>
      </c>
      <c r="BY427" s="124">
        <f t="shared" ref="BY427" si="7470">Q427/Q436</f>
        <v>9.1919915413213274E-2</v>
      </c>
      <c r="BZ427" s="125">
        <f t="shared" ref="BZ427" si="7471">R427/R436</f>
        <v>7.0602556299452224E-2</v>
      </c>
      <c r="CA427" s="126">
        <f t="shared" ref="CA427" si="7472">S427/S436</f>
        <v>0.11192396313364056</v>
      </c>
      <c r="CB427" s="123">
        <f t="shared" ref="CB427" si="7473">T427/T436</f>
        <v>0.16889279437609842</v>
      </c>
      <c r="CC427" s="124">
        <f t="shared" ref="CC427" si="7474">U427/U436</f>
        <v>3.2355478861087146E-2</v>
      </c>
      <c r="CD427" s="125">
        <f t="shared" ref="CD427" si="7475">V427/V436</f>
        <v>0.13570525347741119</v>
      </c>
      <c r="CE427" s="126">
        <f t="shared" ref="CE427" si="7476">W427/W436</f>
        <v>6.0612033706204112E-2</v>
      </c>
      <c r="CF427" s="123">
        <f t="shared" ref="CF427" si="7477">X427/X436</f>
        <v>0.10460010078468072</v>
      </c>
      <c r="CG427" s="124">
        <f t="shared" ref="CG427" si="7478">Y427/Y436</f>
        <v>6.5408510139491269E-2</v>
      </c>
      <c r="CH427" s="125">
        <f t="shared" ref="CH427" si="7479">Z427/Z436</f>
        <v>6.5573484518098565E-2</v>
      </c>
      <c r="CI427" s="123">
        <f t="shared" ref="CI427" si="7480">AA427/AA436</f>
        <v>0.10791489361702128</v>
      </c>
      <c r="CJ427" s="129">
        <f t="shared" ref="CJ427" si="7481">AB427/AB436</f>
        <v>8.706784340089542E-2</v>
      </c>
      <c r="CK427" s="130">
        <f t="shared" ref="CK427" si="7482">AC427/AC436</f>
        <v>8.7272840220003922E-2</v>
      </c>
    </row>
    <row r="428" spans="1:89" x14ac:dyDescent="0.25">
      <c r="A428" s="139" t="s">
        <v>32</v>
      </c>
      <c r="B428" s="194">
        <v>1927</v>
      </c>
      <c r="C428" s="188">
        <v>4350</v>
      </c>
      <c r="D428" s="189">
        <v>882</v>
      </c>
      <c r="E428" s="190">
        <v>2018</v>
      </c>
      <c r="F428" s="187">
        <v>892</v>
      </c>
      <c r="G428" s="191">
        <v>2846</v>
      </c>
      <c r="H428" s="189">
        <v>2619</v>
      </c>
      <c r="I428" s="190">
        <v>5700</v>
      </c>
      <c r="J428" s="187">
        <v>590</v>
      </c>
      <c r="K428" s="188">
        <v>281</v>
      </c>
      <c r="L428" s="189">
        <v>2972</v>
      </c>
      <c r="M428" s="187">
        <v>1103</v>
      </c>
      <c r="N428" s="192">
        <v>3908</v>
      </c>
      <c r="O428" s="195">
        <v>2788</v>
      </c>
      <c r="P428" s="187">
        <v>1961</v>
      </c>
      <c r="Q428" s="188">
        <v>2255</v>
      </c>
      <c r="R428" s="189">
        <v>2073</v>
      </c>
      <c r="S428" s="190">
        <v>2830</v>
      </c>
      <c r="T428" s="187">
        <v>1033</v>
      </c>
      <c r="U428" s="191">
        <v>381</v>
      </c>
      <c r="V428" s="189">
        <v>3485</v>
      </c>
      <c r="W428" s="196">
        <v>2204</v>
      </c>
      <c r="X428" s="187">
        <v>2105</v>
      </c>
      <c r="Y428" s="191">
        <v>841</v>
      </c>
      <c r="Z428" s="189">
        <v>3480</v>
      </c>
      <c r="AA428" s="187">
        <v>4981</v>
      </c>
      <c r="AB428" s="162">
        <f t="shared" si="7041"/>
        <v>27927</v>
      </c>
      <c r="AC428" s="165">
        <f t="shared" si="7072"/>
        <v>32578</v>
      </c>
      <c r="BI428" s="139" t="s">
        <v>32</v>
      </c>
      <c r="BJ428" s="123">
        <f>B428/B436</f>
        <v>4.5400998963339934E-2</v>
      </c>
      <c r="BK428" s="124">
        <f t="shared" ref="BK428" si="7483">C428/C436</f>
        <v>0.10914017612966355</v>
      </c>
      <c r="BL428" s="125">
        <f t="shared" ref="BL428" si="7484">D428/D436</f>
        <v>3.9433093396521658E-2</v>
      </c>
      <c r="BM428" s="126">
        <f t="shared" ref="BM428" si="7485">E428/E436</f>
        <v>9.6090662349411937E-2</v>
      </c>
      <c r="BN428" s="123">
        <f t="shared" ref="BN428" si="7486">F428/F436</f>
        <v>3.2381021526845029E-2</v>
      </c>
      <c r="BO428" s="124">
        <f t="shared" ref="BO428" si="7487">G428/G436</f>
        <v>0.1103400147326794</v>
      </c>
      <c r="BP428" s="125">
        <f t="shared" ref="BP428" si="7488">H428/H436</f>
        <v>5.6407495153995263E-2</v>
      </c>
      <c r="BQ428" s="126">
        <f t="shared" ref="BQ428" si="7489">I428/I436</f>
        <v>0.1092267893072722</v>
      </c>
      <c r="BR428" s="123">
        <f t="shared" ref="BR428" si="7490">J428/J436</f>
        <v>6.8097876269621424E-2</v>
      </c>
      <c r="BS428" s="124">
        <f t="shared" ref="BS428" si="7491">K428/K436</f>
        <v>3.1445837063563117E-2</v>
      </c>
      <c r="BT428" s="125">
        <f t="shared" ref="BT428" si="7492">L428/L436</f>
        <v>0.1017076759864481</v>
      </c>
      <c r="BU428" s="123">
        <f t="shared" ref="BU428" si="7493">M428/M436</f>
        <v>3.5183413078149921E-2</v>
      </c>
      <c r="BV428" s="127">
        <f t="shared" ref="BV428" si="7494">N428/N436</f>
        <v>8.2953025832608093E-2</v>
      </c>
      <c r="BW428" s="128">
        <f t="shared" ref="BW428" si="7495">O428/O436</f>
        <v>5.8832218447319E-2</v>
      </c>
      <c r="BX428" s="123">
        <f t="shared" ref="BX428" si="7496">P428/P436</f>
        <v>6.5594059405940597E-2</v>
      </c>
      <c r="BY428" s="124">
        <f t="shared" ref="BY428" si="7497">Q428/Q436</f>
        <v>7.6912582284525396E-2</v>
      </c>
      <c r="BZ428" s="125">
        <f t="shared" ref="BZ428" si="7498">R428/R436</f>
        <v>6.0081732023302324E-2</v>
      </c>
      <c r="CA428" s="126">
        <f t="shared" ref="CA428" si="7499">S428/S436</f>
        <v>8.1509216589861752E-2</v>
      </c>
      <c r="CB428" s="123">
        <f t="shared" ref="CB428" si="7500">T428/T436</f>
        <v>9.0773286467486822E-2</v>
      </c>
      <c r="CC428" s="124">
        <f t="shared" ref="CC428" si="7501">U428/U436</f>
        <v>3.2873166522864539E-2</v>
      </c>
      <c r="CD428" s="125">
        <f t="shared" ref="CD428" si="7502">V428/V436</f>
        <v>0.10015519025175308</v>
      </c>
      <c r="CE428" s="126">
        <f t="shared" ref="CE428" si="7503">W428/W436</f>
        <v>5.430443995466417E-2</v>
      </c>
      <c r="CF428" s="123">
        <f t="shared" ref="CF428" si="7504">X428/X436</f>
        <v>7.5768483190555042E-2</v>
      </c>
      <c r="CG428" s="124">
        <f t="shared" ref="CG428" si="7505">Y428/Y436</f>
        <v>4.9290821709061072E-2</v>
      </c>
      <c r="CH428" s="125">
        <f t="shared" ref="CH428" si="7506">Z428/Z436</f>
        <v>6.0706498037505455E-2</v>
      </c>
      <c r="CI428" s="123">
        <f t="shared" ref="CI428" si="7507">AA428/AA436</f>
        <v>8.4782978723404262E-2</v>
      </c>
      <c r="CJ428" s="129">
        <f t="shared" ref="CJ428" si="7508">AB428/AB436</f>
        <v>6.6577505685800523E-2</v>
      </c>
      <c r="CK428" s="130">
        <f t="shared" ref="CK428" si="7509">AC428/AC436</f>
        <v>7.7837615700366514E-2</v>
      </c>
    </row>
    <row r="429" spans="1:89" x14ac:dyDescent="0.25">
      <c r="A429" s="131" t="s">
        <v>33</v>
      </c>
      <c r="B429" s="197">
        <v>2374</v>
      </c>
      <c r="C429" s="181">
        <v>2810</v>
      </c>
      <c r="D429" s="182">
        <v>903</v>
      </c>
      <c r="E429" s="183">
        <v>1276</v>
      </c>
      <c r="F429" s="180">
        <v>991</v>
      </c>
      <c r="G429" s="184">
        <v>1968</v>
      </c>
      <c r="H429" s="182">
        <v>2488</v>
      </c>
      <c r="I429" s="183">
        <v>3608</v>
      </c>
      <c r="J429" s="180">
        <v>588</v>
      </c>
      <c r="K429" s="181">
        <v>181</v>
      </c>
      <c r="L429" s="182">
        <v>2060</v>
      </c>
      <c r="M429" s="180">
        <v>1251</v>
      </c>
      <c r="N429" s="185">
        <v>2668</v>
      </c>
      <c r="O429" s="198">
        <v>2671</v>
      </c>
      <c r="P429" s="180">
        <v>1434</v>
      </c>
      <c r="Q429" s="181">
        <v>1787</v>
      </c>
      <c r="R429" s="182">
        <v>1435</v>
      </c>
      <c r="S429" s="183">
        <v>2153</v>
      </c>
      <c r="T429" s="180">
        <v>635</v>
      </c>
      <c r="U429" s="184">
        <v>349</v>
      </c>
      <c r="V429" s="182">
        <v>3017</v>
      </c>
      <c r="W429" s="199">
        <v>1823</v>
      </c>
      <c r="X429" s="180">
        <v>1265</v>
      </c>
      <c r="Y429" s="184">
        <v>656</v>
      </c>
      <c r="Z429" s="182">
        <v>2638</v>
      </c>
      <c r="AA429" s="180">
        <v>3586</v>
      </c>
      <c r="AB429" s="162">
        <f t="shared" si="7041"/>
        <v>22496</v>
      </c>
      <c r="AC429" s="165">
        <f t="shared" si="7072"/>
        <v>24119</v>
      </c>
      <c r="BI429" s="131" t="s">
        <v>33</v>
      </c>
      <c r="BJ429" s="123">
        <f>B429/B436</f>
        <v>5.5932522853642447E-2</v>
      </c>
      <c r="BK429" s="124">
        <f t="shared" ref="BK429" si="7510">C429/C436</f>
        <v>7.0502044810196451E-2</v>
      </c>
      <c r="BL429" s="125">
        <f t="shared" ref="BL429" si="7511">D429/D436</f>
        <v>4.0371976572629323E-2</v>
      </c>
      <c r="BM429" s="126">
        <f t="shared" ref="BM429" si="7512">E429/E436</f>
        <v>6.0759011475644019E-2</v>
      </c>
      <c r="BN429" s="123">
        <f t="shared" ref="BN429" si="7513">F429/F436</f>
        <v>3.5974879297201147E-2</v>
      </c>
      <c r="BO429" s="124">
        <f t="shared" ref="BO429" si="7514">G429/G436</f>
        <v>7.6299771255767063E-2</v>
      </c>
      <c r="BP429" s="125">
        <f t="shared" ref="BP429" si="7515">H429/H436</f>
        <v>5.3586043506353653E-2</v>
      </c>
      <c r="BQ429" s="126">
        <f t="shared" ref="BQ429" si="7516">I429/I436</f>
        <v>6.9138641372041773E-2</v>
      </c>
      <c r="BR429" s="123">
        <f t="shared" ref="BR429" si="7517">J429/J436</f>
        <v>6.7867036011080337E-2</v>
      </c>
      <c r="BS429" s="124">
        <f t="shared" ref="BS429" si="7518">K429/K436</f>
        <v>2.0255147717099374E-2</v>
      </c>
      <c r="BT429" s="125">
        <f t="shared" ref="BT429" si="7519">L429/L436</f>
        <v>7.0497245131925665E-2</v>
      </c>
      <c r="BU429" s="123">
        <f t="shared" ref="BU429" si="7520">M429/M436</f>
        <v>3.9904306220095692E-2</v>
      </c>
      <c r="BV429" s="127">
        <f t="shared" ref="BV429" si="7521">N429/N436</f>
        <v>5.663220903822886E-2</v>
      </c>
      <c r="BW429" s="128">
        <f t="shared" ref="BW429" si="7522">O429/O436</f>
        <v>5.6363291059106542E-2</v>
      </c>
      <c r="BX429" s="123">
        <f t="shared" ref="BX429" si="7523">P429/P436</f>
        <v>4.7966283114797968E-2</v>
      </c>
      <c r="BY429" s="124">
        <f t="shared" ref="BY429" si="7524">Q429/Q436</f>
        <v>6.0950237047648285E-2</v>
      </c>
      <c r="BZ429" s="125">
        <f t="shared" ref="BZ429" si="7525">R429/R436</f>
        <v>4.1590586325826739E-2</v>
      </c>
      <c r="CA429" s="126">
        <f t="shared" ref="CA429" si="7526">S429/S436</f>
        <v>6.2010368663594467E-2</v>
      </c>
      <c r="CB429" s="123">
        <f t="shared" ref="CB429" si="7527">T429/T436</f>
        <v>5.5799648506151142E-2</v>
      </c>
      <c r="CC429" s="124">
        <f t="shared" ref="CC429" si="7528">U429/U436</f>
        <v>3.011216566005177E-2</v>
      </c>
      <c r="CD429" s="125">
        <f t="shared" ref="CD429" si="7529">V429/V436</f>
        <v>8.670536843315324E-2</v>
      </c>
      <c r="CE429" s="126">
        <f t="shared" ref="CE429" si="7530">W429/W436</f>
        <v>4.4916966441630117E-2</v>
      </c>
      <c r="CF429" s="123">
        <f t="shared" ref="CF429" si="7531">X429/X436</f>
        <v>4.5533078971996259E-2</v>
      </c>
      <c r="CG429" s="124">
        <f t="shared" ref="CG429" si="7532">Y429/Y436</f>
        <v>3.844801312858985E-2</v>
      </c>
      <c r="CH429" s="125">
        <f t="shared" ref="CH429" si="7533">Z429/Z436</f>
        <v>4.6018316615787182E-2</v>
      </c>
      <c r="CI429" s="123">
        <f t="shared" ref="CI429" si="7534">AA429/AA436</f>
        <v>6.1038297872340427E-2</v>
      </c>
      <c r="CJ429" s="129">
        <f t="shared" ref="CJ429" si="7535">AB429/AB436</f>
        <v>5.363009159264398E-2</v>
      </c>
      <c r="CK429" s="130">
        <f t="shared" ref="CK429" si="7536">AC429/AC436</f>
        <v>5.7626786576129289E-2</v>
      </c>
    </row>
    <row r="430" spans="1:89" x14ac:dyDescent="0.25">
      <c r="A430" s="139" t="s">
        <v>34</v>
      </c>
      <c r="B430" s="194">
        <v>995</v>
      </c>
      <c r="C430" s="188">
        <v>2060</v>
      </c>
      <c r="D430" s="189">
        <v>359</v>
      </c>
      <c r="E430" s="190">
        <v>1119</v>
      </c>
      <c r="F430" s="187">
        <v>405</v>
      </c>
      <c r="G430" s="191">
        <v>1516</v>
      </c>
      <c r="H430" s="189">
        <v>1199</v>
      </c>
      <c r="I430" s="190">
        <v>2817</v>
      </c>
      <c r="J430" s="187">
        <v>357</v>
      </c>
      <c r="K430" s="188">
        <v>138</v>
      </c>
      <c r="L430" s="189">
        <v>1284</v>
      </c>
      <c r="M430" s="187">
        <v>734</v>
      </c>
      <c r="N430" s="192">
        <v>2203</v>
      </c>
      <c r="O430" s="195">
        <v>1913</v>
      </c>
      <c r="P430" s="187">
        <v>920</v>
      </c>
      <c r="Q430" s="188">
        <v>1399</v>
      </c>
      <c r="R430" s="189">
        <v>1189</v>
      </c>
      <c r="S430" s="190">
        <v>1929</v>
      </c>
      <c r="T430" s="187">
        <v>389</v>
      </c>
      <c r="U430" s="191">
        <v>330</v>
      </c>
      <c r="V430" s="189">
        <v>2769</v>
      </c>
      <c r="W430" s="196">
        <v>1378</v>
      </c>
      <c r="X430" s="187">
        <v>738</v>
      </c>
      <c r="Y430" s="191">
        <v>610</v>
      </c>
      <c r="Z430" s="189">
        <v>2020</v>
      </c>
      <c r="AA430" s="187">
        <v>2952</v>
      </c>
      <c r="AB430" s="162">
        <f t="shared" si="7041"/>
        <v>14827</v>
      </c>
      <c r="AC430" s="165">
        <f t="shared" si="7072"/>
        <v>18895</v>
      </c>
      <c r="BI430" s="139" t="s">
        <v>34</v>
      </c>
      <c r="BJ430" s="123">
        <f>B430/B436</f>
        <v>2.3442653849778533E-2</v>
      </c>
      <c r="BK430" s="124">
        <f t="shared" ref="BK430" si="7537">C430/C436</f>
        <v>5.1684773063702734E-2</v>
      </c>
      <c r="BL430" s="125">
        <f t="shared" ref="BL430" si="7538">D430/D436</f>
        <v>1.6050431439173781E-2</v>
      </c>
      <c r="BM430" s="126">
        <f t="shared" ref="BM430" si="7539">E430/E436</f>
        <v>5.3283176991571833E-2</v>
      </c>
      <c r="BN430" s="123">
        <f t="shared" ref="BN430" si="7540">F430/F436</f>
        <v>1.4702145424184122E-2</v>
      </c>
      <c r="BO430" s="124">
        <f t="shared" ref="BO430" si="7541">G430/G436</f>
        <v>5.8775636800682353E-2</v>
      </c>
      <c r="BP430" s="125">
        <f t="shared" ref="BP430" si="7542">H430/H436</f>
        <v>2.5823820805513677E-2</v>
      </c>
      <c r="BQ430" s="126">
        <f t="shared" ref="BQ430" si="7543">I430/I436</f>
        <v>5.3981029031330841E-2</v>
      </c>
      <c r="BR430" s="123">
        <f t="shared" ref="BR430" si="7544">J430/J436</f>
        <v>4.120498614958449E-2</v>
      </c>
      <c r="BS430" s="124">
        <f t="shared" ref="BS430" si="7545">K430/K436</f>
        <v>1.5443151298119965E-2</v>
      </c>
      <c r="BT430" s="125">
        <f t="shared" ref="BT430" si="7546">L430/L436</f>
        <v>4.3941001334656581E-2</v>
      </c>
      <c r="BU430" s="123">
        <f t="shared" ref="BU430" si="7547">M430/M436</f>
        <v>2.3413078149920254E-2</v>
      </c>
      <c r="BV430" s="127">
        <f t="shared" ref="BV430" si="7548">N430/N436</f>
        <v>4.6761902740336654E-2</v>
      </c>
      <c r="BW430" s="128">
        <f t="shared" ref="BW430" si="7549">O430/O436</f>
        <v>4.0368017894448077E-2</v>
      </c>
      <c r="BX430" s="123">
        <f t="shared" ref="BX430" si="7550">P430/P436</f>
        <v>3.0773347605030775E-2</v>
      </c>
      <c r="BY430" s="124">
        <f t="shared" ref="BY430" si="7551">Q430/Q436</f>
        <v>4.7716497834168967E-2</v>
      </c>
      <c r="BZ430" s="125">
        <f t="shared" ref="BZ430" si="7552">R430/R436</f>
        <v>3.4460771527113583E-2</v>
      </c>
      <c r="CA430" s="126">
        <f t="shared" ref="CA430" si="7553">S430/S436</f>
        <v>5.5558755760368665E-2</v>
      </c>
      <c r="CB430" s="123">
        <f t="shared" ref="CB430" si="7554">T430/T436</f>
        <v>3.4182776801405974E-2</v>
      </c>
      <c r="CC430" s="124">
        <f t="shared" ref="CC430" si="7555">U430/U436</f>
        <v>2.8472821397756688E-2</v>
      </c>
      <c r="CD430" s="125">
        <f t="shared" ref="CD430" si="7556">V430/V436</f>
        <v>7.9578112426715711E-2</v>
      </c>
      <c r="CE430" s="126">
        <f t="shared" ref="CE430" si="7557">W430/W436</f>
        <v>3.3952594490711085E-2</v>
      </c>
      <c r="CF430" s="123">
        <f t="shared" ref="CF430" si="7558">X430/X436</f>
        <v>2.6563962277733784E-2</v>
      </c>
      <c r="CG430" s="124">
        <f t="shared" ref="CG430" si="7559">Y430/Y436</f>
        <v>3.5751963427499707E-2</v>
      </c>
      <c r="CH430" s="125">
        <f t="shared" ref="CH430" si="7560">Z430/Z436</f>
        <v>3.5237679895333621E-2</v>
      </c>
      <c r="CI430" s="123">
        <f t="shared" ref="CI430" si="7561">AA430/AA436</f>
        <v>5.0246808510638299E-2</v>
      </c>
      <c r="CJ430" s="129">
        <f t="shared" ref="CJ430" si="7562">AB430/AB436</f>
        <v>3.5347322548192228E-2</v>
      </c>
      <c r="CK430" s="130">
        <f t="shared" ref="CK430" si="7563">AC430/AC436</f>
        <v>4.5145243681577303E-2</v>
      </c>
    </row>
    <row r="431" spans="1:89" x14ac:dyDescent="0.25">
      <c r="A431" s="131" t="s">
        <v>35</v>
      </c>
      <c r="B431" s="197">
        <v>0</v>
      </c>
      <c r="C431" s="181">
        <v>893</v>
      </c>
      <c r="D431" s="182">
        <v>8</v>
      </c>
      <c r="E431" s="183">
        <v>513</v>
      </c>
      <c r="F431" s="180">
        <v>21</v>
      </c>
      <c r="G431" s="184">
        <v>723</v>
      </c>
      <c r="H431" s="182">
        <v>76</v>
      </c>
      <c r="I431" s="183">
        <v>947</v>
      </c>
      <c r="J431" s="180">
        <v>58</v>
      </c>
      <c r="K431" s="181">
        <v>43</v>
      </c>
      <c r="L431" s="182">
        <v>719</v>
      </c>
      <c r="M431" s="180">
        <v>143</v>
      </c>
      <c r="N431" s="185">
        <v>466</v>
      </c>
      <c r="O431" s="198">
        <v>282</v>
      </c>
      <c r="P431" s="180">
        <v>173</v>
      </c>
      <c r="Q431" s="181">
        <v>168</v>
      </c>
      <c r="R431" s="182">
        <v>143</v>
      </c>
      <c r="S431" s="183">
        <v>131</v>
      </c>
      <c r="T431" s="180">
        <v>51</v>
      </c>
      <c r="U431" s="184">
        <v>14</v>
      </c>
      <c r="V431" s="182">
        <v>168</v>
      </c>
      <c r="W431" s="199">
        <v>29</v>
      </c>
      <c r="X431" s="180">
        <v>80</v>
      </c>
      <c r="Y431" s="184">
        <v>12</v>
      </c>
      <c r="Z431" s="182">
        <v>79</v>
      </c>
      <c r="AA431" s="180">
        <v>69</v>
      </c>
      <c r="AB431" s="162">
        <f t="shared" si="7041"/>
        <v>2042</v>
      </c>
      <c r="AC431" s="165">
        <f t="shared" si="7072"/>
        <v>3967</v>
      </c>
      <c r="BI431" s="131" t="s">
        <v>35</v>
      </c>
      <c r="BJ431" s="123">
        <f>B431/B436</f>
        <v>0</v>
      </c>
      <c r="BK431" s="124">
        <f t="shared" ref="BK431" si="7564">C431/C436</f>
        <v>2.2405098226158517E-2</v>
      </c>
      <c r="BL431" s="125">
        <f t="shared" ref="BL431" si="7565">D431/D436</f>
        <v>3.5766978137434616E-4</v>
      </c>
      <c r="BM431" s="126">
        <f t="shared" ref="BM431" si="7566">E431/E436</f>
        <v>2.4427408218656254E-2</v>
      </c>
      <c r="BN431" s="123">
        <f t="shared" ref="BN431" si="7567">F431/F436</f>
        <v>7.6233346643917669E-4</v>
      </c>
      <c r="BO431" s="124">
        <f t="shared" ref="BO431" si="7568">G431/G436</f>
        <v>2.8030861086341254E-2</v>
      </c>
      <c r="BP431" s="125">
        <f t="shared" ref="BP431" si="7569">H431/H436</f>
        <v>1.6368727116088735E-3</v>
      </c>
      <c r="BQ431" s="126">
        <f t="shared" ref="BQ431" si="7570">I431/I436</f>
        <v>1.8146977100699433E-2</v>
      </c>
      <c r="BR431" s="123">
        <f t="shared" ref="BR431" si="7571">J431/J436</f>
        <v>6.6943674976915977E-3</v>
      </c>
      <c r="BS431" s="124">
        <f t="shared" ref="BS431" si="7572">K431/K436</f>
        <v>4.8119964189794091E-3</v>
      </c>
      <c r="BT431" s="125">
        <f t="shared" ref="BT431" si="7573">L431/L436</f>
        <v>2.4605591868861434E-2</v>
      </c>
      <c r="BU431" s="123">
        <f t="shared" ref="BU431" si="7574">M431/M436</f>
        <v>4.5614035087719294E-3</v>
      </c>
      <c r="BV431" s="127">
        <f t="shared" ref="BV431" si="7575">N431/N436</f>
        <v>9.8915327630489693E-3</v>
      </c>
      <c r="BW431" s="128">
        <f t="shared" ref="BW431" si="7576">O431/O436</f>
        <v>5.9507480638966853E-3</v>
      </c>
      <c r="BX431" s="123">
        <f t="shared" ref="BX431" si="7577">P431/P436</f>
        <v>5.7867273213807868E-3</v>
      </c>
      <c r="BY431" s="124">
        <f t="shared" ref="BY431" si="7578">Q431/Q436</f>
        <v>5.7300726491353732E-3</v>
      </c>
      <c r="BZ431" s="125">
        <f t="shared" ref="BZ431" si="7579">R431/R436</f>
        <v>4.1445671390893547E-3</v>
      </c>
      <c r="CA431" s="126">
        <f t="shared" ref="CA431" si="7580">S431/S436</f>
        <v>3.7730414746543778E-3</v>
      </c>
      <c r="CB431" s="123">
        <f t="shared" ref="CB431" si="7581">T431/T436</f>
        <v>4.4815465729349732E-3</v>
      </c>
      <c r="CC431" s="124">
        <f t="shared" ref="CC431" si="7582">U431/U436</f>
        <v>1.2079378774805867E-3</v>
      </c>
      <c r="CD431" s="125">
        <f t="shared" ref="CD431" si="7583">V431/V436</f>
        <v>4.8281411656512247E-3</v>
      </c>
      <c r="CE431" s="126">
        <f t="shared" ref="CE431" si="7584">W431/W436</f>
        <v>7.1453210466663379E-4</v>
      </c>
      <c r="CF431" s="123">
        <f t="shared" ref="CF431" si="7585">X431/X436</f>
        <v>2.8795623065294073E-3</v>
      </c>
      <c r="CG431" s="124">
        <f t="shared" ref="CG431" si="7586">Y431/Y436</f>
        <v>7.0331731332786307E-4</v>
      </c>
      <c r="CH431" s="125">
        <f t="shared" ref="CH431" si="7587">Z431/Z436</f>
        <v>1.3781072830353249E-3</v>
      </c>
      <c r="CI431" s="123">
        <f t="shared" ref="CI431" si="7588">AA431/AA436</f>
        <v>1.174468085106383E-3</v>
      </c>
      <c r="CJ431" s="129">
        <f t="shared" ref="CJ431" si="7589">AB431/AB436</f>
        <v>4.8680941959539032E-3</v>
      </c>
      <c r="CK431" s="130">
        <f t="shared" ref="CK431" si="7590">AC431/AC436</f>
        <v>9.4782313672832578E-3</v>
      </c>
    </row>
    <row r="432" spans="1:89" x14ac:dyDescent="0.25">
      <c r="A432" s="139" t="s">
        <v>36</v>
      </c>
      <c r="B432" s="194">
        <v>0</v>
      </c>
      <c r="C432" s="188">
        <v>0</v>
      </c>
      <c r="D432" s="189">
        <v>0</v>
      </c>
      <c r="E432" s="190">
        <v>0</v>
      </c>
      <c r="F432" s="187">
        <v>0</v>
      </c>
      <c r="G432" s="191">
        <v>0</v>
      </c>
      <c r="H432" s="189">
        <v>0</v>
      </c>
      <c r="I432" s="190">
        <v>0</v>
      </c>
      <c r="J432" s="187">
        <v>0</v>
      </c>
      <c r="K432" s="191">
        <v>0</v>
      </c>
      <c r="L432" s="189">
        <v>0</v>
      </c>
      <c r="M432" s="187">
        <v>0</v>
      </c>
      <c r="N432" s="192">
        <v>0</v>
      </c>
      <c r="O432" s="195">
        <v>0</v>
      </c>
      <c r="P432" s="187">
        <v>0</v>
      </c>
      <c r="Q432" s="191">
        <v>0</v>
      </c>
      <c r="R432" s="189">
        <v>0</v>
      </c>
      <c r="S432" s="190">
        <v>0</v>
      </c>
      <c r="T432" s="187">
        <v>0</v>
      </c>
      <c r="U432" s="191">
        <v>0</v>
      </c>
      <c r="V432" s="189">
        <v>0</v>
      </c>
      <c r="W432" s="190">
        <v>0</v>
      </c>
      <c r="X432" s="187">
        <v>0</v>
      </c>
      <c r="Y432" s="191">
        <v>0</v>
      </c>
      <c r="Z432" s="189">
        <v>0</v>
      </c>
      <c r="AA432" s="187">
        <v>0</v>
      </c>
      <c r="AB432" s="162">
        <f t="shared" si="7041"/>
        <v>0</v>
      </c>
      <c r="AC432" s="165">
        <f t="shared" si="7072"/>
        <v>0</v>
      </c>
      <c r="BI432" s="139" t="s">
        <v>36</v>
      </c>
      <c r="BJ432" s="123">
        <f>B432/B436</f>
        <v>0</v>
      </c>
      <c r="BK432" s="124">
        <f t="shared" ref="BK432" si="7591">C432/C436</f>
        <v>0</v>
      </c>
      <c r="BL432" s="125">
        <f t="shared" ref="BL432" si="7592">D432/D436</f>
        <v>0</v>
      </c>
      <c r="BM432" s="126">
        <f t="shared" ref="BM432" si="7593">E432/E436</f>
        <v>0</v>
      </c>
      <c r="BN432" s="123">
        <f t="shared" ref="BN432" si="7594">F432/F436</f>
        <v>0</v>
      </c>
      <c r="BO432" s="124">
        <f t="shared" ref="BO432" si="7595">G432/G436</f>
        <v>0</v>
      </c>
      <c r="BP432" s="125">
        <f t="shared" ref="BP432" si="7596">H432/H436</f>
        <v>0</v>
      </c>
      <c r="BQ432" s="126">
        <f t="shared" ref="BQ432" si="7597">I432/I436</f>
        <v>0</v>
      </c>
      <c r="BR432" s="123">
        <f t="shared" ref="BR432" si="7598">J432/J436</f>
        <v>0</v>
      </c>
      <c r="BS432" s="124">
        <f t="shared" ref="BS432" si="7599">K432/K436</f>
        <v>0</v>
      </c>
      <c r="BT432" s="125">
        <f t="shared" ref="BT432" si="7600">L432/L436</f>
        <v>0</v>
      </c>
      <c r="BU432" s="123">
        <f t="shared" ref="BU432" si="7601">M432/M436</f>
        <v>0</v>
      </c>
      <c r="BV432" s="127">
        <f t="shared" ref="BV432" si="7602">N432/N436</f>
        <v>0</v>
      </c>
      <c r="BW432" s="128">
        <f t="shared" ref="BW432" si="7603">O432/O436</f>
        <v>0</v>
      </c>
      <c r="BX432" s="123">
        <f t="shared" ref="BX432" si="7604">P432/P436</f>
        <v>0</v>
      </c>
      <c r="BY432" s="124">
        <f t="shared" ref="BY432" si="7605">Q432/Q436</f>
        <v>0</v>
      </c>
      <c r="BZ432" s="125">
        <f t="shared" ref="BZ432" si="7606">R432/R436</f>
        <v>0</v>
      </c>
      <c r="CA432" s="126">
        <f t="shared" ref="CA432" si="7607">S432/S436</f>
        <v>0</v>
      </c>
      <c r="CB432" s="123">
        <f t="shared" ref="CB432" si="7608">T432/T436</f>
        <v>0</v>
      </c>
      <c r="CC432" s="124">
        <f t="shared" ref="CC432" si="7609">U432/U436</f>
        <v>0</v>
      </c>
      <c r="CD432" s="125">
        <f t="shared" ref="CD432" si="7610">V432/V436</f>
        <v>0</v>
      </c>
      <c r="CE432" s="126">
        <f t="shared" ref="CE432" si="7611">W432/W436</f>
        <v>0</v>
      </c>
      <c r="CF432" s="123">
        <f t="shared" ref="CF432" si="7612">X432/X436</f>
        <v>0</v>
      </c>
      <c r="CG432" s="124">
        <f t="shared" ref="CG432" si="7613">Y432/Y436</f>
        <v>0</v>
      </c>
      <c r="CH432" s="125">
        <f t="shared" ref="CH432" si="7614">Z432/Z436</f>
        <v>0</v>
      </c>
      <c r="CI432" s="123">
        <f t="shared" ref="CI432" si="7615">AA432/AA436</f>
        <v>0</v>
      </c>
      <c r="CJ432" s="129">
        <f t="shared" ref="CJ432" si="7616">AB432/AB436</f>
        <v>0</v>
      </c>
      <c r="CK432" s="130">
        <f t="shared" ref="CK432" si="7617">AC432/AC436</f>
        <v>0</v>
      </c>
    </row>
    <row r="433" spans="1:89" x14ac:dyDescent="0.25">
      <c r="A433" s="131" t="s">
        <v>37</v>
      </c>
      <c r="B433" s="56">
        <v>0</v>
      </c>
      <c r="C433" s="57">
        <v>0</v>
      </c>
      <c r="D433" s="133">
        <v>0</v>
      </c>
      <c r="E433" s="134">
        <v>0</v>
      </c>
      <c r="F433" s="132">
        <v>0</v>
      </c>
      <c r="G433" s="135">
        <v>0</v>
      </c>
      <c r="H433" s="133">
        <v>0</v>
      </c>
      <c r="I433" s="134">
        <v>0</v>
      </c>
      <c r="J433" s="132">
        <v>0</v>
      </c>
      <c r="K433" s="135">
        <v>0</v>
      </c>
      <c r="L433" s="133">
        <v>0</v>
      </c>
      <c r="M433" s="132">
        <v>0</v>
      </c>
      <c r="N433" s="136">
        <v>0</v>
      </c>
      <c r="O433" s="137">
        <v>0</v>
      </c>
      <c r="P433" s="132">
        <v>0</v>
      </c>
      <c r="Q433" s="135">
        <v>0</v>
      </c>
      <c r="R433" s="133">
        <v>0</v>
      </c>
      <c r="S433" s="134">
        <v>0</v>
      </c>
      <c r="T433" s="132">
        <v>0</v>
      </c>
      <c r="U433" s="135">
        <v>0</v>
      </c>
      <c r="V433" s="133">
        <v>0</v>
      </c>
      <c r="W433" s="134">
        <v>0</v>
      </c>
      <c r="X433" s="132">
        <v>0</v>
      </c>
      <c r="Y433" s="135">
        <v>0</v>
      </c>
      <c r="Z433" s="138">
        <v>0</v>
      </c>
      <c r="AA433" s="2">
        <v>0</v>
      </c>
      <c r="AB433" s="162">
        <f t="shared" si="7041"/>
        <v>0</v>
      </c>
      <c r="AC433" s="165">
        <f t="shared" si="7072"/>
        <v>0</v>
      </c>
      <c r="BI433" s="131" t="s">
        <v>37</v>
      </c>
      <c r="BJ433" s="123">
        <f>B433/B436</f>
        <v>0</v>
      </c>
      <c r="BK433" s="124">
        <f t="shared" ref="BK433" si="7618">C433/C436</f>
        <v>0</v>
      </c>
      <c r="BL433" s="125">
        <f t="shared" ref="BL433" si="7619">D433/D436</f>
        <v>0</v>
      </c>
      <c r="BM433" s="126">
        <f t="shared" ref="BM433" si="7620">E433/E436</f>
        <v>0</v>
      </c>
      <c r="BN433" s="123">
        <f t="shared" ref="BN433" si="7621">F433/F436</f>
        <v>0</v>
      </c>
      <c r="BO433" s="124">
        <f t="shared" ref="BO433" si="7622">G433/G436</f>
        <v>0</v>
      </c>
      <c r="BP433" s="125">
        <f t="shared" ref="BP433" si="7623">H433/H436</f>
        <v>0</v>
      </c>
      <c r="BQ433" s="126">
        <f t="shared" ref="BQ433" si="7624">I433/I436</f>
        <v>0</v>
      </c>
      <c r="BR433" s="123">
        <f t="shared" ref="BR433" si="7625">J433/J436</f>
        <v>0</v>
      </c>
      <c r="BS433" s="124">
        <f t="shared" ref="BS433" si="7626">K433/K436</f>
        <v>0</v>
      </c>
      <c r="BT433" s="125">
        <f t="shared" ref="BT433" si="7627">L433/L436</f>
        <v>0</v>
      </c>
      <c r="BU433" s="123">
        <f t="shared" ref="BU433" si="7628">M433/M436</f>
        <v>0</v>
      </c>
      <c r="BV433" s="127">
        <f t="shared" ref="BV433" si="7629">N433/N436</f>
        <v>0</v>
      </c>
      <c r="BW433" s="128">
        <f t="shared" ref="BW433" si="7630">O433/O436</f>
        <v>0</v>
      </c>
      <c r="BX433" s="123">
        <f t="shared" ref="BX433" si="7631">P433/P436</f>
        <v>0</v>
      </c>
      <c r="BY433" s="124">
        <f t="shared" ref="BY433" si="7632">Q433/Q436</f>
        <v>0</v>
      </c>
      <c r="BZ433" s="125">
        <f t="shared" ref="BZ433" si="7633">R433/R436</f>
        <v>0</v>
      </c>
      <c r="CA433" s="126">
        <f t="shared" ref="CA433" si="7634">S433/S436</f>
        <v>0</v>
      </c>
      <c r="CB433" s="123">
        <f t="shared" ref="CB433" si="7635">T433/T436</f>
        <v>0</v>
      </c>
      <c r="CC433" s="124">
        <f t="shared" ref="CC433" si="7636">U433/U436</f>
        <v>0</v>
      </c>
      <c r="CD433" s="125">
        <f t="shared" ref="CD433" si="7637">V433/V436</f>
        <v>0</v>
      </c>
      <c r="CE433" s="126">
        <f t="shared" ref="CE433" si="7638">W433/W436</f>
        <v>0</v>
      </c>
      <c r="CF433" s="123">
        <f t="shared" ref="CF433" si="7639">X433/X436</f>
        <v>0</v>
      </c>
      <c r="CG433" s="124">
        <f t="shared" ref="CG433" si="7640">Y433/Y436</f>
        <v>0</v>
      </c>
      <c r="CH433" s="125">
        <f t="shared" ref="CH433" si="7641">Z433/Z436</f>
        <v>0</v>
      </c>
      <c r="CI433" s="123">
        <f t="shared" ref="CI433" si="7642">AA433/AA436</f>
        <v>0</v>
      </c>
      <c r="CJ433" s="129">
        <f t="shared" ref="CJ433" si="7643">AB433/AB436</f>
        <v>0</v>
      </c>
      <c r="CK433" s="130">
        <f t="shared" ref="CK433" si="7644">AC433/AC436</f>
        <v>0</v>
      </c>
    </row>
    <row r="434" spans="1:89" x14ac:dyDescent="0.25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2">
        <f t="shared" si="7041"/>
        <v>0</v>
      </c>
      <c r="AC434" s="165">
        <f t="shared" si="7072"/>
        <v>0</v>
      </c>
      <c r="BI434" s="139" t="s">
        <v>38</v>
      </c>
      <c r="BJ434" s="123">
        <f>B434/B436</f>
        <v>0</v>
      </c>
      <c r="BK434" s="124">
        <f t="shared" ref="BK434" si="7645">C434/C436</f>
        <v>0</v>
      </c>
      <c r="BL434" s="125">
        <f t="shared" ref="BL434" si="7646">D434/D436</f>
        <v>0</v>
      </c>
      <c r="BM434" s="126">
        <f t="shared" ref="BM434" si="7647">E434/E436</f>
        <v>0</v>
      </c>
      <c r="BN434" s="123">
        <f t="shared" ref="BN434" si="7648">F434/F436</f>
        <v>0</v>
      </c>
      <c r="BO434" s="124">
        <f t="shared" ref="BO434" si="7649">G434/G436</f>
        <v>0</v>
      </c>
      <c r="BP434" s="125">
        <f t="shared" ref="BP434" si="7650">H434/H436</f>
        <v>0</v>
      </c>
      <c r="BQ434" s="126">
        <f t="shared" ref="BQ434" si="7651">I434/I436</f>
        <v>0</v>
      </c>
      <c r="BR434" s="123">
        <f t="shared" ref="BR434" si="7652">J434/J436</f>
        <v>0</v>
      </c>
      <c r="BS434" s="124">
        <f t="shared" ref="BS434" si="7653">K434/K436</f>
        <v>0</v>
      </c>
      <c r="BT434" s="125">
        <f t="shared" ref="BT434" si="7654">L434/L436</f>
        <v>0</v>
      </c>
      <c r="BU434" s="123">
        <f t="shared" ref="BU434" si="7655">M434/M436</f>
        <v>0</v>
      </c>
      <c r="BV434" s="127">
        <f t="shared" ref="BV434" si="7656">N434/N436</f>
        <v>0</v>
      </c>
      <c r="BW434" s="128">
        <f t="shared" ref="BW434" si="7657">O434/O436</f>
        <v>0</v>
      </c>
      <c r="BX434" s="123">
        <f t="shared" ref="BX434" si="7658">P434/P436</f>
        <v>0</v>
      </c>
      <c r="BY434" s="124">
        <f t="shared" ref="BY434" si="7659">Q434/Q436</f>
        <v>0</v>
      </c>
      <c r="BZ434" s="125">
        <f t="shared" ref="BZ434" si="7660">R434/R436</f>
        <v>0</v>
      </c>
      <c r="CA434" s="126">
        <f t="shared" ref="CA434" si="7661">S434/S436</f>
        <v>0</v>
      </c>
      <c r="CB434" s="123">
        <f t="shared" ref="CB434" si="7662">T434/T436</f>
        <v>0</v>
      </c>
      <c r="CC434" s="124">
        <f t="shared" ref="CC434" si="7663">U434/U436</f>
        <v>0</v>
      </c>
      <c r="CD434" s="125">
        <f t="shared" ref="CD434" si="7664">V434/V436</f>
        <v>0</v>
      </c>
      <c r="CE434" s="126">
        <f t="shared" ref="CE434" si="7665">W434/W436</f>
        <v>0</v>
      </c>
      <c r="CF434" s="123">
        <f t="shared" ref="CF434" si="7666">X434/X436</f>
        <v>0</v>
      </c>
      <c r="CG434" s="124">
        <f t="shared" ref="CG434" si="7667">Y434/Y436</f>
        <v>0</v>
      </c>
      <c r="CH434" s="125">
        <f t="shared" ref="CH434" si="7668">Z434/Z436</f>
        <v>0</v>
      </c>
      <c r="CI434" s="123">
        <f t="shared" ref="CI434" si="7669">AA434/AA436</f>
        <v>0</v>
      </c>
      <c r="CJ434" s="129">
        <f t="shared" ref="CJ434" si="7670">AB434/AB436</f>
        <v>0</v>
      </c>
      <c r="CK434" s="130">
        <f t="shared" ref="CK434" si="7671">AC434/AC436</f>
        <v>0</v>
      </c>
    </row>
    <row r="435" spans="1:89" ht="13.8" thickBot="1" x14ac:dyDescent="0.3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2">
        <f t="shared" si="7041"/>
        <v>0</v>
      </c>
      <c r="AC435" s="165">
        <f t="shared" si="7072"/>
        <v>0</v>
      </c>
      <c r="BI435" s="131" t="s">
        <v>39</v>
      </c>
      <c r="BJ435" s="123">
        <f>B435/B436</f>
        <v>0</v>
      </c>
      <c r="BK435" s="124">
        <f t="shared" ref="BK435" si="7672">C435/C436</f>
        <v>0</v>
      </c>
      <c r="BL435" s="125">
        <f t="shared" ref="BL435" si="7673">D435/D436</f>
        <v>0</v>
      </c>
      <c r="BM435" s="126">
        <f t="shared" ref="BM435" si="7674">E435/E436</f>
        <v>0</v>
      </c>
      <c r="BN435" s="123">
        <f t="shared" ref="BN435" si="7675">F435/F436</f>
        <v>0</v>
      </c>
      <c r="BO435" s="124">
        <f t="shared" ref="BO435" si="7676">G435/G436</f>
        <v>0</v>
      </c>
      <c r="BP435" s="125">
        <f t="shared" ref="BP435" si="7677">H435/H436</f>
        <v>0</v>
      </c>
      <c r="BQ435" s="126">
        <f t="shared" ref="BQ435" si="7678">I435/I436</f>
        <v>0</v>
      </c>
      <c r="BR435" s="123">
        <f t="shared" ref="BR435" si="7679">J435/J436</f>
        <v>0</v>
      </c>
      <c r="BS435" s="124">
        <f t="shared" ref="BS435" si="7680">K435/K436</f>
        <v>0</v>
      </c>
      <c r="BT435" s="125">
        <f t="shared" ref="BT435" si="7681">L435/L436</f>
        <v>0</v>
      </c>
      <c r="BU435" s="123">
        <f t="shared" ref="BU435" si="7682">M435/M436</f>
        <v>0</v>
      </c>
      <c r="BV435" s="127">
        <f t="shared" ref="BV435" si="7683">N435/N436</f>
        <v>0</v>
      </c>
      <c r="BW435" s="128">
        <f t="shared" ref="BW435" si="7684">O435/O436</f>
        <v>0</v>
      </c>
      <c r="BX435" s="123">
        <f t="shared" ref="BX435" si="7685">P435/P436</f>
        <v>0</v>
      </c>
      <c r="BY435" s="124">
        <f t="shared" ref="BY435" si="7686">Q435/Q436</f>
        <v>0</v>
      </c>
      <c r="BZ435" s="125">
        <f t="shared" ref="BZ435" si="7687">R435/R436</f>
        <v>0</v>
      </c>
      <c r="CA435" s="126">
        <f t="shared" ref="CA435" si="7688">S435/S436</f>
        <v>0</v>
      </c>
      <c r="CB435" s="123">
        <f t="shared" ref="CB435" si="7689">T435/T436</f>
        <v>0</v>
      </c>
      <c r="CC435" s="124">
        <f t="shared" ref="CC435" si="7690">U435/U436</f>
        <v>0</v>
      </c>
      <c r="CD435" s="125">
        <f t="shared" ref="CD435" si="7691">V435/V436</f>
        <v>0</v>
      </c>
      <c r="CE435" s="126">
        <f t="shared" ref="CE435" si="7692">W435/W436</f>
        <v>0</v>
      </c>
      <c r="CF435" s="123">
        <f t="shared" ref="CF435" si="7693">X435/X436</f>
        <v>0</v>
      </c>
      <c r="CG435" s="124">
        <f t="shared" ref="CG435" si="7694">Y435/Y436</f>
        <v>0</v>
      </c>
      <c r="CH435" s="125">
        <f t="shared" ref="CH435" si="7695">Z435/Z436</f>
        <v>0</v>
      </c>
      <c r="CI435" s="123">
        <f t="shared" ref="CI435" si="7696">AA435/AA436</f>
        <v>0</v>
      </c>
      <c r="CJ435" s="129">
        <f t="shared" ref="CJ435" si="7697">AB435/AB436</f>
        <v>0</v>
      </c>
      <c r="CK435" s="130">
        <f t="shared" ref="CK435" si="7698">AC435/AC436</f>
        <v>0</v>
      </c>
    </row>
    <row r="436" spans="1:89" ht="14.4" thickTop="1" thickBot="1" x14ac:dyDescent="0.3">
      <c r="A436" s="251" t="s">
        <v>13</v>
      </c>
      <c r="B436" s="14">
        <f t="shared" ref="B436" si="7699">SUM(B413:B435)</f>
        <v>42444</v>
      </c>
      <c r="C436" s="1">
        <f t="shared" ref="C436" si="7700">SUM(C413:C435)</f>
        <v>39857</v>
      </c>
      <c r="D436" s="14">
        <f t="shared" ref="D436" si="7701">SUM(D413:D435)</f>
        <v>22367</v>
      </c>
      <c r="E436" s="1">
        <f t="shared" ref="E436" si="7702">SUM(E413:E435)</f>
        <v>21001</v>
      </c>
      <c r="F436" s="14">
        <f t="shared" ref="F436" si="7703">SUM(F413:F435)</f>
        <v>27547</v>
      </c>
      <c r="G436" s="1">
        <f t="shared" ref="G436" si="7704">SUM(G413:G435)</f>
        <v>25793</v>
      </c>
      <c r="H436" s="14">
        <f t="shared" ref="H436" si="7705">SUM(H413:H435)</f>
        <v>46430</v>
      </c>
      <c r="I436" s="1">
        <f t="shared" ref="I436" si="7706">SUM(I413:I435)</f>
        <v>52185</v>
      </c>
      <c r="J436" s="14">
        <f t="shared" ref="J436" si="7707">SUM(J413:J435)</f>
        <v>8664</v>
      </c>
      <c r="K436" s="1">
        <f t="shared" ref="K436" si="7708">SUM(K413:K435)</f>
        <v>8936</v>
      </c>
      <c r="L436" s="14">
        <f t="shared" ref="L436" si="7709">SUM(L413:L435)</f>
        <v>29221</v>
      </c>
      <c r="M436" s="1">
        <f t="shared" ref="M436" si="7710">SUM(M413:M435)</f>
        <v>31350</v>
      </c>
      <c r="N436" s="14">
        <f t="shared" ref="N436" si="7711">SUM(N413:N435)</f>
        <v>47111</v>
      </c>
      <c r="O436" s="1">
        <f t="shared" ref="O436" si="7712">SUM(O413:O435)</f>
        <v>47389</v>
      </c>
      <c r="P436" s="14">
        <f t="shared" ref="P436" si="7713">SUM(P413:P435)</f>
        <v>29896</v>
      </c>
      <c r="Q436" s="1">
        <f t="shared" ref="Q436" si="7714">SUM(Q413:Q435)</f>
        <v>29319</v>
      </c>
      <c r="R436" s="14">
        <f t="shared" ref="R436" si="7715">SUM(R413:R435)</f>
        <v>34503</v>
      </c>
      <c r="S436" s="1">
        <f t="shared" ref="S436" si="7716">SUM(S413:S435)</f>
        <v>34720</v>
      </c>
      <c r="T436" s="14">
        <f t="shared" ref="T436" si="7717">SUM(T413:T435)</f>
        <v>11380</v>
      </c>
      <c r="U436" s="1">
        <f t="shared" ref="U436" si="7718">SUM(U413:U435)</f>
        <v>11590</v>
      </c>
      <c r="V436" s="14">
        <f t="shared" ref="V436" si="7719">SUM(V413:V435)</f>
        <v>34796</v>
      </c>
      <c r="W436" s="1">
        <f t="shared" ref="W436" si="7720">SUM(W413:W435)</f>
        <v>40586</v>
      </c>
      <c r="X436" s="14">
        <f t="shared" ref="X436" si="7721">SUM(X413:X435)</f>
        <v>27782</v>
      </c>
      <c r="Y436" s="1">
        <f t="shared" ref="Y436" si="7722">SUM(Y413:Y435)</f>
        <v>17062</v>
      </c>
      <c r="Z436" s="14">
        <f t="shared" ref="Z436" si="7723">SUM(Z413:Z435)</f>
        <v>57325</v>
      </c>
      <c r="AA436" s="1">
        <f t="shared" ref="AA436" si="7724">SUM(AA413:AA435)</f>
        <v>58750</v>
      </c>
      <c r="AB436" s="166">
        <f t="shared" ref="AB436:AC436" si="7725">SUM(AB412:AB435)</f>
        <v>419466</v>
      </c>
      <c r="AC436" s="167">
        <f t="shared" si="7725"/>
        <v>418538</v>
      </c>
      <c r="BI436" s="251" t="s">
        <v>13</v>
      </c>
      <c r="BJ436" s="147">
        <f>SUM(BJ412:BJ435)</f>
        <v>1</v>
      </c>
      <c r="BK436" s="148">
        <f t="shared" ref="BK436:CK436" si="7726">SUM(BK412:BK435)</f>
        <v>1</v>
      </c>
      <c r="BL436" s="147">
        <f t="shared" si="7726"/>
        <v>1</v>
      </c>
      <c r="BM436" s="148">
        <f t="shared" si="7726"/>
        <v>0.99999999999999989</v>
      </c>
      <c r="BN436" s="147">
        <f t="shared" si="7726"/>
        <v>1</v>
      </c>
      <c r="BO436" s="148">
        <f t="shared" si="7726"/>
        <v>0.99999999999999989</v>
      </c>
      <c r="BP436" s="147">
        <f t="shared" si="7726"/>
        <v>1</v>
      </c>
      <c r="BQ436" s="148">
        <f t="shared" si="7726"/>
        <v>0.99999999999999978</v>
      </c>
      <c r="BR436" s="147">
        <f t="shared" si="7726"/>
        <v>0.99999999999999989</v>
      </c>
      <c r="BS436" s="148">
        <f t="shared" si="7726"/>
        <v>1</v>
      </c>
      <c r="BT436" s="147">
        <f t="shared" si="7726"/>
        <v>1</v>
      </c>
      <c r="BU436" s="148">
        <f t="shared" si="7726"/>
        <v>0.99999999999999989</v>
      </c>
      <c r="BV436" s="147">
        <f t="shared" si="7726"/>
        <v>1</v>
      </c>
      <c r="BW436" s="148">
        <f t="shared" si="7726"/>
        <v>1.0000000000000002</v>
      </c>
      <c r="BX436" s="147">
        <f t="shared" si="7726"/>
        <v>1.0000000000000002</v>
      </c>
      <c r="BY436" s="148">
        <f t="shared" si="7726"/>
        <v>1</v>
      </c>
      <c r="BZ436" s="147">
        <f t="shared" si="7726"/>
        <v>1</v>
      </c>
      <c r="CA436" s="148">
        <f t="shared" si="7726"/>
        <v>1</v>
      </c>
      <c r="CB436" s="147">
        <f t="shared" si="7726"/>
        <v>1</v>
      </c>
      <c r="CC436" s="148">
        <f t="shared" si="7726"/>
        <v>1</v>
      </c>
      <c r="CD436" s="147">
        <f t="shared" si="7726"/>
        <v>1.0000000000000002</v>
      </c>
      <c r="CE436" s="148">
        <f t="shared" si="7726"/>
        <v>1.0000000000000002</v>
      </c>
      <c r="CF436" s="147">
        <f t="shared" si="7726"/>
        <v>1</v>
      </c>
      <c r="CG436" s="148">
        <f t="shared" si="7726"/>
        <v>1.0000000000000002</v>
      </c>
      <c r="CH436" s="147">
        <f t="shared" si="7726"/>
        <v>1</v>
      </c>
      <c r="CI436" s="148">
        <f t="shared" si="7726"/>
        <v>0.99999999999999989</v>
      </c>
      <c r="CJ436" s="147">
        <f t="shared" si="7726"/>
        <v>1</v>
      </c>
      <c r="CK436" s="148">
        <f t="shared" si="7726"/>
        <v>1</v>
      </c>
    </row>
    <row r="437" spans="1:89" ht="13.8" thickTop="1" x14ac:dyDescent="0.25">
      <c r="A437" s="178"/>
    </row>
    <row r="439" spans="1:89" x14ac:dyDescent="0.25">
      <c r="A439" s="294">
        <f>+A408+1</f>
        <v>45184</v>
      </c>
      <c r="B439" s="294"/>
      <c r="C439" s="294"/>
      <c r="D439" s="294"/>
      <c r="BI439" s="299">
        <f>+BI408+1</f>
        <v>45184</v>
      </c>
      <c r="BJ439" s="299"/>
      <c r="BK439" s="299"/>
      <c r="BL439" s="299"/>
    </row>
    <row r="440" spans="1:89" ht="13.5" customHeight="1" thickBot="1" x14ac:dyDescent="0.3">
      <c r="AE440" t="s">
        <v>84</v>
      </c>
    </row>
    <row r="441" spans="1:89" ht="14.4" thickTop="1" thickBot="1" x14ac:dyDescent="0.3">
      <c r="A441" s="292" t="s">
        <v>0</v>
      </c>
      <c r="B441" s="290" t="s">
        <v>1</v>
      </c>
      <c r="C441" s="291"/>
      <c r="D441" s="290" t="s">
        <v>2</v>
      </c>
      <c r="E441" s="291"/>
      <c r="F441" s="290" t="s">
        <v>3</v>
      </c>
      <c r="G441" s="291"/>
      <c r="H441" s="290" t="s">
        <v>4</v>
      </c>
      <c r="I441" s="291"/>
      <c r="J441" s="290" t="s">
        <v>5</v>
      </c>
      <c r="K441" s="291"/>
      <c r="L441" s="290" t="s">
        <v>6</v>
      </c>
      <c r="M441" s="291"/>
      <c r="N441" s="290" t="s">
        <v>7</v>
      </c>
      <c r="O441" s="291"/>
      <c r="P441" s="290" t="s">
        <v>8</v>
      </c>
      <c r="Q441" s="291"/>
      <c r="R441" s="290" t="s">
        <v>9</v>
      </c>
      <c r="S441" s="291"/>
      <c r="T441" s="290" t="s">
        <v>10</v>
      </c>
      <c r="U441" s="291"/>
      <c r="V441" s="290" t="s">
        <v>11</v>
      </c>
      <c r="W441" s="291"/>
      <c r="X441" s="290" t="s">
        <v>12</v>
      </c>
      <c r="Y441" s="291"/>
      <c r="Z441" s="297" t="s">
        <v>40</v>
      </c>
      <c r="AA441" s="298"/>
      <c r="AB441" s="295" t="s">
        <v>41</v>
      </c>
      <c r="AC441" s="296"/>
      <c r="AE441" s="292" t="s">
        <v>0</v>
      </c>
      <c r="AF441" s="290" t="s">
        <v>1</v>
      </c>
      <c r="AG441" s="291"/>
      <c r="AH441" s="290" t="s">
        <v>2</v>
      </c>
      <c r="AI441" s="291"/>
      <c r="AJ441" s="290" t="s">
        <v>3</v>
      </c>
      <c r="AK441" s="291"/>
      <c r="AL441" s="290" t="s">
        <v>4</v>
      </c>
      <c r="AM441" s="291"/>
      <c r="AN441" s="290" t="s">
        <v>5</v>
      </c>
      <c r="AO441" s="291"/>
      <c r="AP441" s="290" t="s">
        <v>6</v>
      </c>
      <c r="AQ441" s="291"/>
      <c r="AR441" s="290" t="s">
        <v>7</v>
      </c>
      <c r="AS441" s="291"/>
      <c r="AT441" s="290" t="s">
        <v>8</v>
      </c>
      <c r="AU441" s="291"/>
      <c r="AV441" s="290" t="s">
        <v>9</v>
      </c>
      <c r="AW441" s="291"/>
      <c r="AX441" s="290" t="s">
        <v>10</v>
      </c>
      <c r="AY441" s="291"/>
      <c r="AZ441" s="290" t="s">
        <v>11</v>
      </c>
      <c r="BA441" s="291"/>
      <c r="BB441" s="290" t="s">
        <v>12</v>
      </c>
      <c r="BC441" s="291"/>
      <c r="BD441" s="297" t="s">
        <v>40</v>
      </c>
      <c r="BE441" s="298"/>
      <c r="BF441" s="295" t="s">
        <v>41</v>
      </c>
      <c r="BG441" s="296"/>
      <c r="BI441" s="292" t="s">
        <v>0</v>
      </c>
      <c r="BJ441" s="290" t="s">
        <v>1</v>
      </c>
      <c r="BK441" s="291"/>
      <c r="BL441" s="290" t="s">
        <v>2</v>
      </c>
      <c r="BM441" s="291"/>
      <c r="BN441" s="290" t="s">
        <v>3</v>
      </c>
      <c r="BO441" s="291"/>
      <c r="BP441" s="290" t="s">
        <v>4</v>
      </c>
      <c r="BQ441" s="291"/>
      <c r="BR441" s="290" t="s">
        <v>5</v>
      </c>
      <c r="BS441" s="291"/>
      <c r="BT441" s="290" t="s">
        <v>6</v>
      </c>
      <c r="BU441" s="291"/>
      <c r="BV441" s="290" t="s">
        <v>7</v>
      </c>
      <c r="BW441" s="291"/>
      <c r="BX441" s="290" t="s">
        <v>8</v>
      </c>
      <c r="BY441" s="291"/>
      <c r="BZ441" s="290" t="s">
        <v>9</v>
      </c>
      <c r="CA441" s="291"/>
      <c r="CB441" s="290" t="s">
        <v>10</v>
      </c>
      <c r="CC441" s="291"/>
      <c r="CD441" s="290" t="s">
        <v>11</v>
      </c>
      <c r="CE441" s="291"/>
      <c r="CF441" s="290" t="s">
        <v>12</v>
      </c>
      <c r="CG441" s="291"/>
      <c r="CH441" s="297" t="s">
        <v>40</v>
      </c>
      <c r="CI441" s="298"/>
      <c r="CJ441" s="290" t="s">
        <v>41</v>
      </c>
      <c r="CK441" s="291"/>
    </row>
    <row r="442" spans="1:89" ht="15" thickTop="1" thickBot="1" x14ac:dyDescent="0.35">
      <c r="A442" s="293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68" t="s">
        <v>14</v>
      </c>
      <c r="AC442" s="169" t="s">
        <v>15</v>
      </c>
      <c r="AE442" s="293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68" t="s">
        <v>14</v>
      </c>
      <c r="BG442" s="169" t="s">
        <v>15</v>
      </c>
      <c r="BI442" s="293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8" thickTop="1" x14ac:dyDescent="0.25">
      <c r="A443" s="119" t="s">
        <v>16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1"/>
      <c r="AA443" s="176"/>
      <c r="AB443" s="162">
        <f t="shared" ref="AB443:AB466" si="7727">B443+D443+F443+H443+J443+L443+N443+P443+R443+T443+V443+X443+Z443</f>
        <v>0</v>
      </c>
      <c r="AC443" s="163">
        <f>C443+E443+G443+I443+K443+M443+O443+Q443+S443+U443+W443+Y443+AA443</f>
        <v>0</v>
      </c>
      <c r="AE443" s="254" t="str">
        <f>$AE$9</f>
        <v>07:00 - 07:59</v>
      </c>
      <c r="AF443" s="120">
        <f t="shared" ref="AF443:AO444" si="7728">SUMIF($A$9:$A$32,$AE443,B$443:B$466)</f>
        <v>5033</v>
      </c>
      <c r="AG443" s="177">
        <f t="shared" si="7728"/>
        <v>1957</v>
      </c>
      <c r="AH443" s="121">
        <f t="shared" si="7728"/>
        <v>2002</v>
      </c>
      <c r="AI443" s="172">
        <f t="shared" si="7728"/>
        <v>1766</v>
      </c>
      <c r="AJ443" s="120">
        <f t="shared" si="7728"/>
        <v>3294</v>
      </c>
      <c r="AK443" s="122">
        <f t="shared" si="7728"/>
        <v>1457</v>
      </c>
      <c r="AL443" s="121">
        <f t="shared" si="7728"/>
        <v>4157</v>
      </c>
      <c r="AM443" s="172">
        <f t="shared" si="7728"/>
        <v>2981</v>
      </c>
      <c r="AN443" s="120">
        <f t="shared" si="7728"/>
        <v>377</v>
      </c>
      <c r="AO443" s="122">
        <f t="shared" si="7728"/>
        <v>1356</v>
      </c>
      <c r="AP443" s="121">
        <f t="shared" ref="AP443:AY444" si="7729">SUMIF($A$9:$A$32,$AE443,L$443:L$466)</f>
        <v>1297</v>
      </c>
      <c r="AQ443" s="120">
        <f t="shared" si="7729"/>
        <v>4402</v>
      </c>
      <c r="AR443" s="171">
        <f t="shared" si="7729"/>
        <v>3308</v>
      </c>
      <c r="AS443" s="173">
        <f t="shared" si="7729"/>
        <v>5094</v>
      </c>
      <c r="AT443" s="120">
        <f t="shared" si="7729"/>
        <v>2747</v>
      </c>
      <c r="AU443" s="122">
        <f t="shared" si="7729"/>
        <v>2707</v>
      </c>
      <c r="AV443" s="121">
        <f t="shared" si="7729"/>
        <v>3646</v>
      </c>
      <c r="AW443" s="172">
        <f t="shared" si="7729"/>
        <v>2627</v>
      </c>
      <c r="AX443" s="120">
        <f t="shared" si="7729"/>
        <v>473</v>
      </c>
      <c r="AY443" s="122">
        <f t="shared" si="7729"/>
        <v>2099</v>
      </c>
      <c r="AZ443" s="121">
        <f t="shared" ref="AZ443:BE444" si="7730">SUMIF($A$9:$A$32,$AE443,V$443:V$466)</f>
        <v>1527</v>
      </c>
      <c r="BA443" s="172">
        <f t="shared" si="7730"/>
        <v>4149</v>
      </c>
      <c r="BB443" s="120">
        <f t="shared" si="7730"/>
        <v>2221</v>
      </c>
      <c r="BC443" s="122">
        <f t="shared" si="7730"/>
        <v>2283</v>
      </c>
      <c r="BD443" s="21">
        <f t="shared" si="7730"/>
        <v>5808</v>
      </c>
      <c r="BE443" s="176">
        <f t="shared" si="7730"/>
        <v>3729</v>
      </c>
      <c r="BF443" s="162">
        <f>AF443+AH443+AJ443+AL443+AN443+AP443+AR443+AT443+AV443+AX443+AZ443+BB443+BD443</f>
        <v>35890</v>
      </c>
      <c r="BG443" s="163">
        <f>AG443+AI443+AK443+AM443+AO443+AQ443+AS443+AU443+AW443+AY443+BA443+BC443+BE443</f>
        <v>36607</v>
      </c>
      <c r="BI443" s="119" t="s">
        <v>16</v>
      </c>
      <c r="BJ443" s="123">
        <f>B443/B467</f>
        <v>0</v>
      </c>
      <c r="BK443" s="124">
        <f t="shared" ref="BK443" si="7731">C443/C467</f>
        <v>0</v>
      </c>
      <c r="BL443" s="125">
        <f t="shared" ref="BL443" si="7732">D443/D467</f>
        <v>0</v>
      </c>
      <c r="BM443" s="126">
        <f t="shared" ref="BM443" si="7733">E443/E467</f>
        <v>0</v>
      </c>
      <c r="BN443" s="123">
        <f t="shared" ref="BN443" si="7734">F443/F467</f>
        <v>0</v>
      </c>
      <c r="BO443" s="124">
        <f t="shared" ref="BO443" si="7735">G443/G467</f>
        <v>0</v>
      </c>
      <c r="BP443" s="125">
        <f t="shared" ref="BP443" si="7736">H443/H467</f>
        <v>0</v>
      </c>
      <c r="BQ443" s="126">
        <f t="shared" ref="BQ443" si="7737">I443/I467</f>
        <v>0</v>
      </c>
      <c r="BR443" s="123">
        <f t="shared" ref="BR443" si="7738">J443/J467</f>
        <v>0</v>
      </c>
      <c r="BS443" s="124">
        <f t="shared" ref="BS443" si="7739">K443/K467</f>
        <v>0</v>
      </c>
      <c r="BT443" s="125">
        <f t="shared" ref="BT443" si="7740">L443/L467</f>
        <v>0</v>
      </c>
      <c r="BU443" s="123">
        <f t="shared" ref="BU443" si="7741">M443/M467</f>
        <v>0</v>
      </c>
      <c r="BV443" s="127">
        <f t="shared" ref="BV443" si="7742">N443/N467</f>
        <v>0</v>
      </c>
      <c r="BW443" s="128">
        <f t="shared" ref="BW443" si="7743">O443/O467</f>
        <v>0</v>
      </c>
      <c r="BX443" s="123">
        <f t="shared" ref="BX443" si="7744">P443/P467</f>
        <v>0</v>
      </c>
      <c r="BY443" s="124">
        <f t="shared" ref="BY443" si="7745">Q443/Q467</f>
        <v>0</v>
      </c>
      <c r="BZ443" s="125">
        <f t="shared" ref="BZ443" si="7746">R443/R467</f>
        <v>0</v>
      </c>
      <c r="CA443" s="126">
        <f t="shared" ref="CA443" si="7747">S443/S467</f>
        <v>0</v>
      </c>
      <c r="CB443" s="123">
        <f t="shared" ref="CB443" si="7748">T443/T467</f>
        <v>0</v>
      </c>
      <c r="CC443" s="124">
        <f t="shared" ref="CC443" si="7749">U443/U467</f>
        <v>0</v>
      </c>
      <c r="CD443" s="125">
        <f t="shared" ref="CD443" si="7750">V443/V467</f>
        <v>0</v>
      </c>
      <c r="CE443" s="126">
        <f t="shared" ref="CE443" si="7751">W443/W467</f>
        <v>0</v>
      </c>
      <c r="CF443" s="123">
        <f t="shared" ref="CF443" si="7752">X443/X467</f>
        <v>0</v>
      </c>
      <c r="CG443" s="124">
        <f t="shared" ref="CG443" si="7753">Y443/Y467</f>
        <v>0</v>
      </c>
      <c r="CH443" s="125">
        <f t="shared" ref="CH443" si="7754">Z443/Z467</f>
        <v>0</v>
      </c>
      <c r="CI443" s="123">
        <f t="shared" ref="CI443" si="7755">AA443/AA467</f>
        <v>0</v>
      </c>
      <c r="CJ443" s="129">
        <f t="shared" ref="CJ443" si="7756">AB443/AB467</f>
        <v>0</v>
      </c>
      <c r="CK443" s="130">
        <f t="shared" ref="CK443" si="7757">AC443/AC467</f>
        <v>0</v>
      </c>
    </row>
    <row r="444" spans="1:89" x14ac:dyDescent="0.25">
      <c r="A444" s="131" t="s">
        <v>17</v>
      </c>
      <c r="B444" s="180">
        <v>500</v>
      </c>
      <c r="C444" s="181">
        <v>0</v>
      </c>
      <c r="D444" s="182">
        <v>436</v>
      </c>
      <c r="E444" s="183">
        <v>4</v>
      </c>
      <c r="F444" s="180">
        <v>586</v>
      </c>
      <c r="G444" s="184">
        <v>10</v>
      </c>
      <c r="H444" s="182">
        <v>527</v>
      </c>
      <c r="I444" s="183">
        <v>37</v>
      </c>
      <c r="J444" s="180">
        <v>12</v>
      </c>
      <c r="K444" s="184">
        <v>30</v>
      </c>
      <c r="L444" s="182">
        <v>62</v>
      </c>
      <c r="M444" s="180">
        <v>137</v>
      </c>
      <c r="N444" s="185">
        <v>258</v>
      </c>
      <c r="O444" s="186">
        <v>153</v>
      </c>
      <c r="P444" s="180">
        <v>122</v>
      </c>
      <c r="Q444" s="184">
        <v>111</v>
      </c>
      <c r="R444" s="182">
        <v>59</v>
      </c>
      <c r="S444" s="183">
        <v>128</v>
      </c>
      <c r="T444" s="180">
        <v>0</v>
      </c>
      <c r="U444" s="184">
        <v>56</v>
      </c>
      <c r="V444" s="182">
        <v>23</v>
      </c>
      <c r="W444" s="183">
        <v>113</v>
      </c>
      <c r="X444" s="180">
        <v>1</v>
      </c>
      <c r="Y444" s="184">
        <v>67</v>
      </c>
      <c r="Z444" s="182">
        <v>0</v>
      </c>
      <c r="AA444" s="180">
        <v>136</v>
      </c>
      <c r="AB444" s="162">
        <f t="shared" si="7727"/>
        <v>2586</v>
      </c>
      <c r="AC444" s="165">
        <f t="shared" ref="AC444:AC466" si="7758">SUM(C444,E444,G444,I444,K444,M444,O444,Q444,S444,U444,W444,Y444,AA444)</f>
        <v>982</v>
      </c>
      <c r="AE444" s="256" t="str">
        <f>$AE$10</f>
        <v>08:00 - 08:59</v>
      </c>
      <c r="AF444" s="120">
        <f t="shared" si="7728"/>
        <v>3874</v>
      </c>
      <c r="AG444" s="181">
        <f t="shared" si="7728"/>
        <v>1580</v>
      </c>
      <c r="AH444" s="182">
        <f t="shared" si="7728"/>
        <v>1958</v>
      </c>
      <c r="AI444" s="183">
        <f t="shared" si="7728"/>
        <v>1381</v>
      </c>
      <c r="AJ444" s="180">
        <f t="shared" si="7728"/>
        <v>2289</v>
      </c>
      <c r="AK444" s="184">
        <f t="shared" si="7728"/>
        <v>1251</v>
      </c>
      <c r="AL444" s="182">
        <f t="shared" si="7728"/>
        <v>3681</v>
      </c>
      <c r="AM444" s="183">
        <f t="shared" si="7728"/>
        <v>2563</v>
      </c>
      <c r="AN444" s="180">
        <f t="shared" si="7728"/>
        <v>296</v>
      </c>
      <c r="AO444" s="184">
        <f t="shared" si="7728"/>
        <v>1093</v>
      </c>
      <c r="AP444" s="182">
        <f t="shared" si="7729"/>
        <v>998</v>
      </c>
      <c r="AQ444" s="180">
        <f t="shared" si="7729"/>
        <v>3930</v>
      </c>
      <c r="AR444" s="185">
        <f t="shared" si="7729"/>
        <v>2777</v>
      </c>
      <c r="AS444" s="186">
        <f t="shared" si="7729"/>
        <v>4389</v>
      </c>
      <c r="AT444" s="180">
        <f t="shared" si="7729"/>
        <v>2097</v>
      </c>
      <c r="AU444" s="184">
        <f t="shared" si="7729"/>
        <v>2187</v>
      </c>
      <c r="AV444" s="182">
        <f t="shared" si="7729"/>
        <v>2824</v>
      </c>
      <c r="AW444" s="183">
        <f t="shared" si="7729"/>
        <v>2025</v>
      </c>
      <c r="AX444" s="180">
        <f t="shared" si="7729"/>
        <v>356</v>
      </c>
      <c r="AY444" s="184">
        <f t="shared" si="7729"/>
        <v>1524</v>
      </c>
      <c r="AZ444" s="182">
        <f t="shared" si="7730"/>
        <v>1208</v>
      </c>
      <c r="BA444" s="183">
        <f t="shared" si="7730"/>
        <v>3731</v>
      </c>
      <c r="BB444" s="180">
        <f t="shared" si="7730"/>
        <v>1825</v>
      </c>
      <c r="BC444" s="184">
        <f t="shared" si="7730"/>
        <v>2155</v>
      </c>
      <c r="BD444" s="182">
        <f t="shared" si="7730"/>
        <v>4433</v>
      </c>
      <c r="BE444" s="180">
        <f t="shared" si="7730"/>
        <v>3216</v>
      </c>
      <c r="BF444" s="164">
        <f>SUM(AF444,AH444,AJ444,AL444,AN444,AP444,AR444,AT444,AV444,AX444,AZ444,BB444,BD444)</f>
        <v>28616</v>
      </c>
      <c r="BG444" s="165">
        <f>SUM(AG444,AI444,AK444,AM444,AO444,AQ444,AS444,AU444,AW444,AY444,BA444,BC444,BE444)</f>
        <v>31025</v>
      </c>
      <c r="BI444" s="131" t="s">
        <v>17</v>
      </c>
      <c r="BJ444" s="123">
        <f>B444/B467</f>
        <v>1.1490290704354819E-2</v>
      </c>
      <c r="BK444" s="124">
        <f t="shared" ref="BK444" si="7759">C444/C467</f>
        <v>0</v>
      </c>
      <c r="BL444" s="125">
        <f t="shared" ref="BL444" si="7760">D444/D467</f>
        <v>1.8939229399244167E-2</v>
      </c>
      <c r="BM444" s="126">
        <f t="shared" ref="BM444" si="7761">E444/E467</f>
        <v>1.9265966669877662E-4</v>
      </c>
      <c r="BN444" s="123">
        <f t="shared" ref="BN444" si="7762">F444/F467</f>
        <v>2.1050362813420504E-2</v>
      </c>
      <c r="BO444" s="124">
        <f t="shared" ref="BO444" si="7763">G444/G467</f>
        <v>3.6920804873546244E-4</v>
      </c>
      <c r="BP444" s="125">
        <f t="shared" ref="BP444" si="7764">H444/H467</f>
        <v>1.0839606730017689E-2</v>
      </c>
      <c r="BQ444" s="126">
        <f t="shared" ref="BQ444" si="7765">I444/I467</f>
        <v>6.6440410134856079E-4</v>
      </c>
      <c r="BR444" s="123">
        <f t="shared" ref="BR444" si="7766">J444/J467</f>
        <v>1.3739409205404168E-3</v>
      </c>
      <c r="BS444" s="124">
        <f t="shared" ref="BS444" si="7767">K444/K467</f>
        <v>3.4211426616489907E-3</v>
      </c>
      <c r="BT444" s="125">
        <f t="shared" ref="BT444" si="7768">L444/L467</f>
        <v>2.1128680479825519E-3</v>
      </c>
      <c r="BU444" s="123">
        <f t="shared" ref="BU444" si="7769">M444/M467</f>
        <v>4.3552899287894204E-3</v>
      </c>
      <c r="BV444" s="127">
        <f t="shared" ref="BV444" si="7770">N444/N467</f>
        <v>5.2635874000326426E-3</v>
      </c>
      <c r="BW444" s="128">
        <f t="shared" ref="BW444" si="7771">O444/O467</f>
        <v>3.1097560975609758E-3</v>
      </c>
      <c r="BX444" s="123">
        <f t="shared" ref="BX444" si="7772">P444/P467</f>
        <v>4.1500833418376022E-3</v>
      </c>
      <c r="BY444" s="124">
        <f t="shared" ref="BY444" si="7773">Q444/Q467</f>
        <v>3.9695311661838862E-3</v>
      </c>
      <c r="BZ444" s="125">
        <f t="shared" ref="BZ444" si="7774">R444/R467</f>
        <v>1.6119337741107044E-3</v>
      </c>
      <c r="CA444" s="126">
        <f t="shared" ref="CA444" si="7775">S444/S467</f>
        <v>3.6403970308011716E-3</v>
      </c>
      <c r="CB444" s="123">
        <f t="shared" ref="CB444" si="7776">T444/T467</f>
        <v>0</v>
      </c>
      <c r="CC444" s="124">
        <f t="shared" ref="CC444" si="7777">U444/U467</f>
        <v>4.9733570159857902E-3</v>
      </c>
      <c r="CD444" s="125">
        <f t="shared" ref="CD444" si="7778">V444/V467</f>
        <v>6.6905198243011311E-4</v>
      </c>
      <c r="CE444" s="126">
        <f t="shared" ref="CE444" si="7779">W444/W467</f>
        <v>2.7370052802402752E-3</v>
      </c>
      <c r="CF444" s="123">
        <f t="shared" ref="CF444" si="7780">X444/X467</f>
        <v>3.4418668685895231E-5</v>
      </c>
      <c r="CG444" s="124">
        <f t="shared" ref="CG444" si="7781">Y444/Y467</f>
        <v>3.9017004425809455E-3</v>
      </c>
      <c r="CH444" s="125">
        <f t="shared" ref="CH444" si="7782">Z444/Z467</f>
        <v>0</v>
      </c>
      <c r="CI444" s="123">
        <f t="shared" ref="CI444" si="7783">AA444/AA467</f>
        <v>2.1710326772344875E-3</v>
      </c>
      <c r="CJ444" s="129">
        <f t="shared" ref="CJ444" si="7784">AB444/AB467</f>
        <v>5.9972448851803584E-3</v>
      </c>
      <c r="CK444" s="130">
        <f t="shared" ref="CK444" si="7785">AC444/AC467</f>
        <v>2.2838484008409774E-3</v>
      </c>
    </row>
    <row r="445" spans="1:89" ht="13.8" thickBot="1" x14ac:dyDescent="0.3">
      <c r="A445" s="139" t="s">
        <v>18</v>
      </c>
      <c r="B445" s="187">
        <v>2483</v>
      </c>
      <c r="C445" s="188">
        <v>655</v>
      </c>
      <c r="D445" s="189">
        <v>1582</v>
      </c>
      <c r="E445" s="190">
        <v>471</v>
      </c>
      <c r="F445" s="187">
        <v>2043</v>
      </c>
      <c r="G445" s="191">
        <v>576</v>
      </c>
      <c r="H445" s="189">
        <v>2399</v>
      </c>
      <c r="I445" s="190">
        <v>1013</v>
      </c>
      <c r="J445" s="187">
        <v>101</v>
      </c>
      <c r="K445" s="191">
        <v>378</v>
      </c>
      <c r="L445" s="189">
        <v>638</v>
      </c>
      <c r="M445" s="187">
        <v>1402</v>
      </c>
      <c r="N445" s="192">
        <v>1955</v>
      </c>
      <c r="O445" s="193">
        <v>2129</v>
      </c>
      <c r="P445" s="187">
        <v>1090</v>
      </c>
      <c r="Q445" s="191">
        <v>1068</v>
      </c>
      <c r="R445" s="189">
        <v>1655</v>
      </c>
      <c r="S445" s="190">
        <v>1226</v>
      </c>
      <c r="T445" s="187">
        <v>194</v>
      </c>
      <c r="U445" s="191">
        <v>684</v>
      </c>
      <c r="V445" s="189">
        <v>871</v>
      </c>
      <c r="W445" s="190">
        <v>1524</v>
      </c>
      <c r="X445" s="187">
        <v>1106</v>
      </c>
      <c r="Y445" s="191">
        <v>947</v>
      </c>
      <c r="Z445" s="189">
        <v>2929</v>
      </c>
      <c r="AA445" s="187">
        <v>1776</v>
      </c>
      <c r="AB445" s="162">
        <f t="shared" si="7727"/>
        <v>19046</v>
      </c>
      <c r="AC445" s="165">
        <f t="shared" si="7758"/>
        <v>13849</v>
      </c>
      <c r="AE445" s="254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18</v>
      </c>
      <c r="BJ445" s="123">
        <f>B445/B467</f>
        <v>5.7060783637826039E-2</v>
      </c>
      <c r="BK445" s="124">
        <f t="shared" ref="BK445" si="7786">C445/C467</f>
        <v>1.5771731278593788E-2</v>
      </c>
      <c r="BL445" s="125">
        <f t="shared" ref="BL445" si="7787">D445/D467</f>
        <v>6.8719864471569442E-2</v>
      </c>
      <c r="BM445" s="126">
        <f t="shared" ref="BM445" si="7788">E445/E467</f>
        <v>2.2685675753780946E-2</v>
      </c>
      <c r="BN445" s="123">
        <f t="shared" ref="BN445" si="7789">F445/F467</f>
        <v>7.3388892880235645E-2</v>
      </c>
      <c r="BO445" s="124">
        <f t="shared" ref="BO445" si="7790">G445/G467</f>
        <v>2.1266383607162636E-2</v>
      </c>
      <c r="BP445" s="125">
        <f t="shared" ref="BP445" si="7791">H445/H467</f>
        <v>4.9343864412357566E-2</v>
      </c>
      <c r="BQ445" s="126">
        <f t="shared" ref="BQ445" si="7792">I445/I467</f>
        <v>1.8190306882867352E-2</v>
      </c>
      <c r="BR445" s="123">
        <f t="shared" ref="BR445" si="7793">J445/J467</f>
        <v>1.1564002747881842E-2</v>
      </c>
      <c r="BS445" s="124">
        <f t="shared" ref="BS445" si="7794">K445/K467</f>
        <v>4.3106397536777287E-2</v>
      </c>
      <c r="BT445" s="125">
        <f t="shared" ref="BT445" si="7795">L445/L467</f>
        <v>2.1742093784078518E-2</v>
      </c>
      <c r="BU445" s="123">
        <f t="shared" ref="BU445" si="7796">M445/M467</f>
        <v>4.4570193285859615E-2</v>
      </c>
      <c r="BV445" s="127">
        <f t="shared" ref="BV445" si="7797">N445/N467</f>
        <v>3.9884935531255099E-2</v>
      </c>
      <c r="BW445" s="128">
        <f t="shared" ref="BW445" si="7798">O445/O467</f>
        <v>4.3272357723577237E-2</v>
      </c>
      <c r="BX445" s="123">
        <f t="shared" ref="BX445" si="7799">P445/P467</f>
        <v>3.7078613463958909E-2</v>
      </c>
      <c r="BY445" s="124">
        <f t="shared" ref="BY445" si="7800">Q445/Q467</f>
        <v>3.8193326896255764E-2</v>
      </c>
      <c r="BZ445" s="125">
        <f t="shared" ref="BZ445" si="7801">R445/R467</f>
        <v>4.5216108409376538E-2</v>
      </c>
      <c r="CA445" s="126">
        <f t="shared" ref="CA445" si="7802">S445/S467</f>
        <v>3.486817781064247E-2</v>
      </c>
      <c r="CB445" s="123">
        <f t="shared" ref="CB445" si="7803">T445/T467</f>
        <v>1.6862233811386355E-2</v>
      </c>
      <c r="CC445" s="124">
        <f t="shared" ref="CC445" si="7804">U445/U467</f>
        <v>6.074600355239787E-2</v>
      </c>
      <c r="CD445" s="125">
        <f t="shared" ref="CD445" si="7805">V445/V467</f>
        <v>2.5336707682462111E-2</v>
      </c>
      <c r="CE445" s="126">
        <f t="shared" ref="CE445" si="7806">W445/W467</f>
        <v>3.6913239354744949E-2</v>
      </c>
      <c r="CF445" s="123">
        <f t="shared" ref="CF445" si="7807">X445/X467</f>
        <v>3.8067047566600121E-2</v>
      </c>
      <c r="CG445" s="124">
        <f t="shared" ref="CG445" si="7808">Y445/Y467</f>
        <v>5.5147915210808293E-2</v>
      </c>
      <c r="CH445" s="125">
        <f t="shared" ref="CH445" si="7809">Z445/Z467</f>
        <v>4.8673081077488078E-2</v>
      </c>
      <c r="CI445" s="123">
        <f t="shared" ref="CI445" si="7810">AA445/AA467</f>
        <v>2.8351132608591543E-2</v>
      </c>
      <c r="CJ445" s="129">
        <f t="shared" ref="CJ445" si="7811">AB445/AB467</f>
        <v>4.4169963682577376E-2</v>
      </c>
      <c r="CK445" s="130">
        <f t="shared" ref="CK445" si="7812">AC445/AC467</f>
        <v>3.2208774443224737E-2</v>
      </c>
    </row>
    <row r="446" spans="1:89" ht="14.4" thickTop="1" thickBot="1" x14ac:dyDescent="0.3">
      <c r="A446" s="131" t="s">
        <v>19</v>
      </c>
      <c r="B446" s="180">
        <v>4790</v>
      </c>
      <c r="C446" s="181">
        <v>1877</v>
      </c>
      <c r="D446" s="182">
        <v>1986</v>
      </c>
      <c r="E446" s="183">
        <v>1271</v>
      </c>
      <c r="F446" s="180">
        <v>3028</v>
      </c>
      <c r="G446" s="184">
        <v>1343</v>
      </c>
      <c r="H446" s="182">
        <v>3971</v>
      </c>
      <c r="I446" s="183">
        <v>2357</v>
      </c>
      <c r="J446" s="180">
        <v>278</v>
      </c>
      <c r="K446" s="184">
        <v>955</v>
      </c>
      <c r="L446" s="182">
        <v>1244</v>
      </c>
      <c r="M446" s="180">
        <v>3026</v>
      </c>
      <c r="N446" s="185">
        <v>3240</v>
      </c>
      <c r="O446" s="186">
        <v>3904</v>
      </c>
      <c r="P446" s="180">
        <v>2309</v>
      </c>
      <c r="Q446" s="184">
        <v>2104</v>
      </c>
      <c r="R446" s="182">
        <v>3078</v>
      </c>
      <c r="S446" s="183">
        <v>2130</v>
      </c>
      <c r="T446" s="180">
        <v>451</v>
      </c>
      <c r="U446" s="184">
        <v>1467</v>
      </c>
      <c r="V446" s="182">
        <v>1673</v>
      </c>
      <c r="W446" s="183">
        <v>3508</v>
      </c>
      <c r="X446" s="180">
        <v>1963</v>
      </c>
      <c r="Y446" s="184">
        <v>1677</v>
      </c>
      <c r="Z446" s="182">
        <v>4518</v>
      </c>
      <c r="AA446" s="180">
        <v>3281</v>
      </c>
      <c r="AB446" s="162">
        <f t="shared" si="7727"/>
        <v>32529</v>
      </c>
      <c r="AC446" s="165">
        <f t="shared" si="7758"/>
        <v>28900</v>
      </c>
      <c r="AE446" s="251" t="s">
        <v>13</v>
      </c>
      <c r="AF446" s="14">
        <f t="shared" ref="AF446:BG446" si="7813">SUM(AF443:AF445)</f>
        <v>8907</v>
      </c>
      <c r="AG446" s="1">
        <f t="shared" si="7813"/>
        <v>3537</v>
      </c>
      <c r="AH446" s="14">
        <f t="shared" si="7813"/>
        <v>3960</v>
      </c>
      <c r="AI446" s="1">
        <f t="shared" si="7813"/>
        <v>3147</v>
      </c>
      <c r="AJ446" s="14">
        <f t="shared" si="7813"/>
        <v>5583</v>
      </c>
      <c r="AK446" s="1">
        <f t="shared" si="7813"/>
        <v>2708</v>
      </c>
      <c r="AL446" s="14">
        <f t="shared" si="7813"/>
        <v>7838</v>
      </c>
      <c r="AM446" s="1">
        <f t="shared" si="7813"/>
        <v>5544</v>
      </c>
      <c r="AN446" s="14">
        <f t="shared" si="7813"/>
        <v>673</v>
      </c>
      <c r="AO446" s="1">
        <f t="shared" si="7813"/>
        <v>2449</v>
      </c>
      <c r="AP446" s="14">
        <f t="shared" si="7813"/>
        <v>2295</v>
      </c>
      <c r="AQ446" s="1">
        <f t="shared" si="7813"/>
        <v>8332</v>
      </c>
      <c r="AR446" s="14">
        <f t="shared" si="7813"/>
        <v>6085</v>
      </c>
      <c r="AS446" s="1">
        <f t="shared" si="7813"/>
        <v>9483</v>
      </c>
      <c r="AT446" s="14">
        <f t="shared" si="7813"/>
        <v>4844</v>
      </c>
      <c r="AU446" s="1">
        <f t="shared" si="7813"/>
        <v>4894</v>
      </c>
      <c r="AV446" s="14">
        <f t="shared" si="7813"/>
        <v>6470</v>
      </c>
      <c r="AW446" s="1">
        <f t="shared" si="7813"/>
        <v>4652</v>
      </c>
      <c r="AX446" s="14">
        <f t="shared" si="7813"/>
        <v>829</v>
      </c>
      <c r="AY446" s="1">
        <f t="shared" si="7813"/>
        <v>3623</v>
      </c>
      <c r="AZ446" s="14">
        <f t="shared" si="7813"/>
        <v>2735</v>
      </c>
      <c r="BA446" s="1">
        <f t="shared" si="7813"/>
        <v>7880</v>
      </c>
      <c r="BB446" s="14">
        <f t="shared" si="7813"/>
        <v>4046</v>
      </c>
      <c r="BC446" s="1">
        <f t="shared" si="7813"/>
        <v>4438</v>
      </c>
      <c r="BD446" s="14">
        <f t="shared" si="7813"/>
        <v>10241</v>
      </c>
      <c r="BE446" s="1">
        <f t="shared" si="7813"/>
        <v>6945</v>
      </c>
      <c r="BF446" s="166">
        <f t="shared" si="7813"/>
        <v>64506</v>
      </c>
      <c r="BG446" s="167">
        <f t="shared" si="7813"/>
        <v>67632</v>
      </c>
      <c r="BI446" s="131" t="s">
        <v>19</v>
      </c>
      <c r="BJ446" s="123">
        <f>B446/B467</f>
        <v>0.11007698494771918</v>
      </c>
      <c r="BK446" s="124">
        <f t="shared" ref="BK446" si="7814">C446/C467</f>
        <v>4.5196243679268E-2</v>
      </c>
      <c r="BL446" s="125">
        <f t="shared" ref="BL446" si="7815">D446/D467</f>
        <v>8.6269058685547975E-2</v>
      </c>
      <c r="BM446" s="126">
        <f t="shared" ref="BM446" si="7816">E446/E467</f>
        <v>6.1217609093536268E-2</v>
      </c>
      <c r="BN446" s="123">
        <f t="shared" ref="BN446" si="7817">F446/F467</f>
        <v>0.10877218190961994</v>
      </c>
      <c r="BO446" s="124">
        <f t="shared" ref="BO446" si="7818">G446/G467</f>
        <v>4.9584640945172606E-2</v>
      </c>
      <c r="BP446" s="125">
        <f t="shared" ref="BP446" si="7819">H446/H467</f>
        <v>8.167756797893784E-2</v>
      </c>
      <c r="BQ446" s="126">
        <f t="shared" ref="BQ446" si="7820">I446/I467</f>
        <v>4.2324336942663722E-2</v>
      </c>
      <c r="BR446" s="123">
        <f t="shared" ref="BR446" si="7821">J446/J467</f>
        <v>3.1829631325852988E-2</v>
      </c>
      <c r="BS446" s="124">
        <f t="shared" ref="BS446" si="7822">K446/K467</f>
        <v>0.10890637472915954</v>
      </c>
      <c r="BT446" s="125">
        <f t="shared" ref="BT446" si="7823">L446/L467</f>
        <v>4.2393675027262816E-2</v>
      </c>
      <c r="BU446" s="123">
        <f t="shared" ref="BU446" si="7824">M446/M467</f>
        <v>9.6197863682604273E-2</v>
      </c>
      <c r="BV446" s="127">
        <f t="shared" ref="BV446" si="7825">N446/N467</f>
        <v>6.6100865023665745E-2</v>
      </c>
      <c r="BW446" s="128">
        <f t="shared" ref="BW446" si="7826">O446/O467</f>
        <v>7.9349593495934956E-2</v>
      </c>
      <c r="BX446" s="123">
        <f t="shared" ref="BX446" si="7827">P446/P467</f>
        <v>7.8545429805762498E-2</v>
      </c>
      <c r="BY446" s="124">
        <f t="shared" ref="BY446" si="7828">Q446/Q467</f>
        <v>7.5242284447305366E-2</v>
      </c>
      <c r="BZ446" s="125">
        <f t="shared" ref="BZ446" si="7829">R446/R467</f>
        <v>8.4093765368012677E-2</v>
      </c>
      <c r="CA446" s="126">
        <f t="shared" ref="CA446" si="7830">S446/S467</f>
        <v>6.0578481840675748E-2</v>
      </c>
      <c r="CB446" s="123">
        <f t="shared" ref="CB446" si="7831">T446/T467</f>
        <v>3.9200347674923947E-2</v>
      </c>
      <c r="CC446" s="124">
        <f t="shared" ref="CC446" si="7832">U446/U467</f>
        <v>0.13028419182948489</v>
      </c>
      <c r="CD446" s="125">
        <f t="shared" ref="CD446" si="7833">V446/V467</f>
        <v>4.8666259417633882E-2</v>
      </c>
      <c r="CE446" s="126">
        <f t="shared" ref="CE446" si="7834">W446/W467</f>
        <v>8.4968270115777747E-2</v>
      </c>
      <c r="CF446" s="123">
        <f t="shared" ref="CF446" si="7835">X446/X467</f>
        <v>6.756384663041233E-2</v>
      </c>
      <c r="CG446" s="124">
        <f t="shared" ref="CG446" si="7836">Y446/Y467</f>
        <v>9.7658979734451437E-2</v>
      </c>
      <c r="CH446" s="125">
        <f t="shared" ref="CH446" si="7837">Z446/Z467</f>
        <v>7.5078518370806119E-2</v>
      </c>
      <c r="CI446" s="123">
        <f t="shared" ref="CI446" si="7838">AA446/AA467</f>
        <v>5.237616333828201E-2</v>
      </c>
      <c r="CJ446" s="129">
        <f t="shared" ref="CJ446" si="7839">AB446/AB467</f>
        <v>7.543866158933947E-2</v>
      </c>
      <c r="CK446" s="130">
        <f t="shared" ref="CK446" si="7840">AC446/AC467</f>
        <v>6.7213053751837309E-2</v>
      </c>
    </row>
    <row r="447" spans="1:89" ht="13.8" thickTop="1" x14ac:dyDescent="0.25">
      <c r="A447" s="139" t="s">
        <v>20</v>
      </c>
      <c r="B447" s="266">
        <v>5033</v>
      </c>
      <c r="C447" s="267">
        <v>1957</v>
      </c>
      <c r="D447" s="268">
        <v>2002</v>
      </c>
      <c r="E447" s="269">
        <v>1766</v>
      </c>
      <c r="F447" s="266">
        <v>3294</v>
      </c>
      <c r="G447" s="270">
        <v>1457</v>
      </c>
      <c r="H447" s="268">
        <v>4157</v>
      </c>
      <c r="I447" s="269">
        <v>2981</v>
      </c>
      <c r="J447" s="266">
        <v>377</v>
      </c>
      <c r="K447" s="270">
        <v>1356</v>
      </c>
      <c r="L447" s="268">
        <v>1297</v>
      </c>
      <c r="M447" s="266">
        <v>4402</v>
      </c>
      <c r="N447" s="271">
        <v>3308</v>
      </c>
      <c r="O447" s="272">
        <v>5094</v>
      </c>
      <c r="P447" s="266">
        <v>2747</v>
      </c>
      <c r="Q447" s="270">
        <v>2707</v>
      </c>
      <c r="R447" s="268">
        <v>3646</v>
      </c>
      <c r="S447" s="269">
        <v>2627</v>
      </c>
      <c r="T447" s="266">
        <v>473</v>
      </c>
      <c r="U447" s="270">
        <v>2099</v>
      </c>
      <c r="V447" s="268">
        <v>1527</v>
      </c>
      <c r="W447" s="269">
        <v>4149</v>
      </c>
      <c r="X447" s="266">
        <v>2221</v>
      </c>
      <c r="Y447" s="270">
        <v>2283</v>
      </c>
      <c r="Z447" s="268">
        <v>5808</v>
      </c>
      <c r="AA447" s="266">
        <v>3729</v>
      </c>
      <c r="AB447" s="162">
        <f t="shared" si="7727"/>
        <v>35890</v>
      </c>
      <c r="AC447" s="165">
        <f t="shared" si="7758"/>
        <v>36607</v>
      </c>
      <c r="BI447" s="139" t="s">
        <v>20</v>
      </c>
      <c r="BJ447" s="123">
        <f>B447/B467</f>
        <v>0.11566126623003561</v>
      </c>
      <c r="BK447" s="124">
        <f t="shared" ref="BK447" si="7841">C447/C467</f>
        <v>4.712256200337106E-2</v>
      </c>
      <c r="BL447" s="125">
        <f t="shared" ref="BL447" si="7842">D447/D467</f>
        <v>8.6964076278180785E-2</v>
      </c>
      <c r="BM447" s="126">
        <f t="shared" ref="BM447" si="7843">E447/E467</f>
        <v>8.5059242847509875E-2</v>
      </c>
      <c r="BN447" s="123">
        <f t="shared" ref="BN447" si="7844">F447/F467</f>
        <v>0.1183274660535958</v>
      </c>
      <c r="BO447" s="124">
        <f t="shared" ref="BO447" si="7845">G447/G467</f>
        <v>5.3793612700756874E-2</v>
      </c>
      <c r="BP447" s="125">
        <f t="shared" ref="BP447" si="7846">H447/H467</f>
        <v>8.5503311530708795E-2</v>
      </c>
      <c r="BQ447" s="126">
        <f t="shared" ref="BQ447" si="7847">I447/I467</f>
        <v>5.352942232756918E-2</v>
      </c>
      <c r="BR447" s="123">
        <f t="shared" ref="BR447" si="7848">J447/J467</f>
        <v>4.3164643920311427E-2</v>
      </c>
      <c r="BS447" s="124">
        <f t="shared" ref="BS447" si="7849">K447/K467</f>
        <v>0.1546356483065344</v>
      </c>
      <c r="BT447" s="125">
        <f t="shared" ref="BT447" si="7850">L447/L467</f>
        <v>4.4199836423118866E-2</v>
      </c>
      <c r="BU447" s="123">
        <f t="shared" ref="BU447" si="7851">M447/M467</f>
        <v>0.13994150559511698</v>
      </c>
      <c r="BV447" s="127">
        <f t="shared" ref="BV447" si="7852">N447/N467</f>
        <v>6.7488167129100704E-2</v>
      </c>
      <c r="BW447" s="128">
        <f t="shared" ref="BW447" si="7853">O447/O467</f>
        <v>0.10353658536585365</v>
      </c>
      <c r="BX447" s="123">
        <f t="shared" ref="BX447" si="7854">P447/P467</f>
        <v>9.3444909344490928E-2</v>
      </c>
      <c r="BY447" s="124">
        <f t="shared" ref="BY447" si="7855">Q447/Q467</f>
        <v>9.6806494296034051E-2</v>
      </c>
      <c r="BZ447" s="125">
        <f t="shared" ref="BZ447" si="7856">R447/R467</f>
        <v>9.9612043057756408E-2</v>
      </c>
      <c r="CA447" s="126">
        <f t="shared" ref="CA447" si="7857">S447/S467</f>
        <v>7.4713460936833426E-2</v>
      </c>
      <c r="CB447" s="123">
        <f t="shared" ref="CB447" si="7858">T447/T467</f>
        <v>4.1112559756627552E-2</v>
      </c>
      <c r="CC447" s="124">
        <f t="shared" ref="CC447" si="7859">U447/U467</f>
        <v>0.1864120781527531</v>
      </c>
      <c r="CD447" s="125">
        <f t="shared" ref="CD447" si="7860">V447/V467</f>
        <v>4.4419233790034034E-2</v>
      </c>
      <c r="CE447" s="126">
        <f t="shared" ref="CE447" si="7861">W447/W467</f>
        <v>0.1004941142275832</v>
      </c>
      <c r="CF447" s="123">
        <f t="shared" ref="CF447" si="7862">X447/X467</f>
        <v>7.6443863151373304E-2</v>
      </c>
      <c r="CG447" s="124">
        <f t="shared" ref="CG447" si="7863">Y447/Y467</f>
        <v>0.13294898672257163</v>
      </c>
      <c r="CH447" s="125">
        <f t="shared" ref="CH447" si="7864">Z447/Z467</f>
        <v>9.651527992422354E-2</v>
      </c>
      <c r="CI447" s="123">
        <f t="shared" ref="CI447" si="7865">AA447/AA467</f>
        <v>5.9527800392701502E-2</v>
      </c>
      <c r="CJ447" s="129">
        <f t="shared" ref="CJ447" si="7866">AB447/AB467</f>
        <v>8.3233224643899095E-2</v>
      </c>
      <c r="CK447" s="130">
        <f t="shared" ref="CK447" si="7867">AC447/AC467</f>
        <v>8.5137309989394755E-2</v>
      </c>
    </row>
    <row r="448" spans="1:89" ht="13.8" thickBot="1" x14ac:dyDescent="0.3">
      <c r="A448" s="131" t="s">
        <v>21</v>
      </c>
      <c r="B448" s="273">
        <v>3874</v>
      </c>
      <c r="C448" s="274">
        <v>1580</v>
      </c>
      <c r="D448" s="275">
        <v>1958</v>
      </c>
      <c r="E448" s="276">
        <v>1381</v>
      </c>
      <c r="F448" s="273">
        <v>2289</v>
      </c>
      <c r="G448" s="277">
        <v>1251</v>
      </c>
      <c r="H448" s="275">
        <v>3681</v>
      </c>
      <c r="I448" s="276">
        <v>2563</v>
      </c>
      <c r="J448" s="273">
        <v>296</v>
      </c>
      <c r="K448" s="277">
        <v>1093</v>
      </c>
      <c r="L448" s="275">
        <v>998</v>
      </c>
      <c r="M448" s="273">
        <v>3930</v>
      </c>
      <c r="N448" s="278">
        <v>2777</v>
      </c>
      <c r="O448" s="279">
        <v>4389</v>
      </c>
      <c r="P448" s="273">
        <v>2097</v>
      </c>
      <c r="Q448" s="277">
        <v>2187</v>
      </c>
      <c r="R448" s="275">
        <v>2824</v>
      </c>
      <c r="S448" s="276">
        <v>2025</v>
      </c>
      <c r="T448" s="273">
        <v>356</v>
      </c>
      <c r="U448" s="277">
        <v>1524</v>
      </c>
      <c r="V448" s="275">
        <v>1208</v>
      </c>
      <c r="W448" s="276">
        <v>3731</v>
      </c>
      <c r="X448" s="273">
        <v>1825</v>
      </c>
      <c r="Y448" s="277">
        <v>2155</v>
      </c>
      <c r="Z448" s="275">
        <v>4433</v>
      </c>
      <c r="AA448" s="273">
        <v>3216</v>
      </c>
      <c r="AB448" s="162">
        <f t="shared" si="7727"/>
        <v>28616</v>
      </c>
      <c r="AC448" s="165">
        <f t="shared" si="7758"/>
        <v>31025</v>
      </c>
      <c r="AE448" t="s">
        <v>85</v>
      </c>
      <c r="BI448" s="131" t="s">
        <v>21</v>
      </c>
      <c r="BJ448" s="123">
        <f>B448/B467</f>
        <v>8.9026772377341148E-2</v>
      </c>
      <c r="BK448" s="124">
        <f t="shared" ref="BK448" si="7868">C448/C467</f>
        <v>3.8044786901035396E-2</v>
      </c>
      <c r="BL448" s="125">
        <f t="shared" ref="BL448" si="7869">D448/D467</f>
        <v>8.5052777898440554E-2</v>
      </c>
      <c r="BM448" s="126">
        <f t="shared" ref="BM448" si="7870">E448/E467</f>
        <v>6.6515749927752624E-2</v>
      </c>
      <c r="BN448" s="123">
        <f t="shared" ref="BN448" si="7871">F448/F467</f>
        <v>8.2225734607371218E-2</v>
      </c>
      <c r="BO448" s="124">
        <f t="shared" ref="BO448" si="7872">G448/G467</f>
        <v>4.6187926896806349E-2</v>
      </c>
      <c r="BP448" s="125">
        <f t="shared" ref="BP448" si="7873">H448/H467</f>
        <v>7.571269900037024E-2</v>
      </c>
      <c r="BQ448" s="126">
        <f t="shared" ref="BQ448" si="7874">I448/I467</f>
        <v>4.6023451669090845E-2</v>
      </c>
      <c r="BR448" s="123">
        <f t="shared" ref="BR448" si="7875">J448/J467</f>
        <v>3.3890542706663612E-2</v>
      </c>
      <c r="BS448" s="124">
        <f t="shared" ref="BS448" si="7876">K448/K467</f>
        <v>0.12464363097274489</v>
      </c>
      <c r="BT448" s="125">
        <f t="shared" ref="BT448" si="7877">L448/L467</f>
        <v>3.4010359869138494E-2</v>
      </c>
      <c r="BU448" s="123">
        <f t="shared" ref="BU448" si="7878">M448/M467</f>
        <v>0.12493641912512717</v>
      </c>
      <c r="BV448" s="127">
        <f t="shared" ref="BV448" si="7879">N448/N467</f>
        <v>5.6654969805777708E-2</v>
      </c>
      <c r="BW448" s="128">
        <f t="shared" ref="BW448" si="7880">O448/O467</f>
        <v>8.9207317073170728E-2</v>
      </c>
      <c r="BX448" s="123">
        <f t="shared" ref="BX448" si="7881">P448/P467</f>
        <v>7.1333809572405343E-2</v>
      </c>
      <c r="BY448" s="124">
        <f t="shared" ref="BY448" si="7882">Q448/Q467</f>
        <v>7.8210492436433854E-2</v>
      </c>
      <c r="BZ448" s="125">
        <f t="shared" ref="BZ448" si="7883">R448/R467</f>
        <v>7.7154253865908962E-2</v>
      </c>
      <c r="CA448" s="126">
        <f t="shared" ref="CA448" si="7884">S448/S467</f>
        <v>5.7592218651346665E-2</v>
      </c>
      <c r="CB448" s="123">
        <f t="shared" ref="CB448" si="7885">T448/T467</f>
        <v>3.0943068231203824E-2</v>
      </c>
      <c r="CC448" s="124">
        <f t="shared" ref="CC448" si="7886">U448/U467</f>
        <v>0.13534635879218473</v>
      </c>
      <c r="CD448" s="125">
        <f t="shared" ref="CD448" si="7887">V448/V467</f>
        <v>3.5139773685894639E-2</v>
      </c>
      <c r="CE448" s="126">
        <f t="shared" ref="CE448" si="7888">W448/W467</f>
        <v>9.036961681926077E-2</v>
      </c>
      <c r="CF448" s="123">
        <f t="shared" ref="CF448" si="7889">X448/X467</f>
        <v>6.2814070351758788E-2</v>
      </c>
      <c r="CG448" s="124">
        <f t="shared" ref="CG448" si="7890">Y448/Y467</f>
        <v>0.12549499184719309</v>
      </c>
      <c r="CH448" s="125">
        <f t="shared" ref="CH448" si="7891">Z448/Z467</f>
        <v>7.3666018578526685E-2</v>
      </c>
      <c r="CI448" s="123">
        <f t="shared" ref="CI448" si="7892">AA448/AA467</f>
        <v>5.1338537426368472E-2</v>
      </c>
      <c r="CJ448" s="129">
        <f t="shared" ref="CJ448" si="7893">AB448/AB467</f>
        <v>6.6363944174138101E-2</v>
      </c>
      <c r="CK448" s="130">
        <f t="shared" ref="CK448" si="7894">AC448/AC467</f>
        <v>7.215519005711947E-2</v>
      </c>
    </row>
    <row r="449" spans="1:89" ht="14.4" thickTop="1" thickBot="1" x14ac:dyDescent="0.3">
      <c r="A449" s="139" t="s">
        <v>22</v>
      </c>
      <c r="B449" s="187">
        <v>2790</v>
      </c>
      <c r="C449" s="188">
        <v>1447</v>
      </c>
      <c r="D449" s="189">
        <v>1455</v>
      </c>
      <c r="E449" s="190">
        <v>936</v>
      </c>
      <c r="F449" s="187">
        <v>1824</v>
      </c>
      <c r="G449" s="191">
        <v>932</v>
      </c>
      <c r="H449" s="189">
        <v>3144</v>
      </c>
      <c r="I449" s="190">
        <v>2199</v>
      </c>
      <c r="J449" s="187">
        <v>261</v>
      </c>
      <c r="K449" s="191">
        <v>868</v>
      </c>
      <c r="L449" s="189">
        <v>851</v>
      </c>
      <c r="M449" s="187">
        <v>2695</v>
      </c>
      <c r="N449" s="192">
        <v>2050</v>
      </c>
      <c r="O449" s="193">
        <v>3533</v>
      </c>
      <c r="P449" s="187">
        <v>1318</v>
      </c>
      <c r="Q449" s="191">
        <v>1448</v>
      </c>
      <c r="R449" s="189">
        <v>2160</v>
      </c>
      <c r="S449" s="190">
        <v>1514</v>
      </c>
      <c r="T449" s="187">
        <v>324</v>
      </c>
      <c r="U449" s="191">
        <v>774</v>
      </c>
      <c r="V449" s="189">
        <v>941</v>
      </c>
      <c r="W449" s="190">
        <v>2965</v>
      </c>
      <c r="X449" s="187">
        <v>1389</v>
      </c>
      <c r="Y449" s="191">
        <v>1091</v>
      </c>
      <c r="Z449" s="189">
        <v>3557</v>
      </c>
      <c r="AA449" s="187">
        <v>2703</v>
      </c>
      <c r="AB449" s="162">
        <f t="shared" si="7727"/>
        <v>22064</v>
      </c>
      <c r="AC449" s="165">
        <f t="shared" si="7758"/>
        <v>23105</v>
      </c>
      <c r="AE449" s="292" t="s">
        <v>0</v>
      </c>
      <c r="AF449" s="290" t="s">
        <v>1</v>
      </c>
      <c r="AG449" s="291"/>
      <c r="AH449" s="290" t="s">
        <v>2</v>
      </c>
      <c r="AI449" s="291"/>
      <c r="AJ449" s="290" t="s">
        <v>3</v>
      </c>
      <c r="AK449" s="291"/>
      <c r="AL449" s="290" t="s">
        <v>4</v>
      </c>
      <c r="AM449" s="291"/>
      <c r="AN449" s="290" t="s">
        <v>5</v>
      </c>
      <c r="AO449" s="291"/>
      <c r="AP449" s="290" t="s">
        <v>6</v>
      </c>
      <c r="AQ449" s="291"/>
      <c r="AR449" s="290" t="s">
        <v>7</v>
      </c>
      <c r="AS449" s="291"/>
      <c r="AT449" s="290" t="s">
        <v>8</v>
      </c>
      <c r="AU449" s="291"/>
      <c r="AV449" s="290" t="s">
        <v>9</v>
      </c>
      <c r="AW449" s="291"/>
      <c r="AX449" s="290" t="s">
        <v>10</v>
      </c>
      <c r="AY449" s="291"/>
      <c r="AZ449" s="290" t="s">
        <v>11</v>
      </c>
      <c r="BA449" s="291"/>
      <c r="BB449" s="290" t="s">
        <v>12</v>
      </c>
      <c r="BC449" s="291"/>
      <c r="BD449" s="297" t="s">
        <v>40</v>
      </c>
      <c r="BE449" s="298"/>
      <c r="BF449" s="295" t="s">
        <v>41</v>
      </c>
      <c r="BG449" s="296"/>
      <c r="BI449" s="139" t="s">
        <v>22</v>
      </c>
      <c r="BJ449" s="123">
        <f>B449/B467</f>
        <v>6.4115822130299899E-2</v>
      </c>
      <c r="BK449" s="124">
        <f t="shared" ref="BK449" si="7895">C449/C467</f>
        <v>3.4842282687214059E-2</v>
      </c>
      <c r="BL449" s="125">
        <f t="shared" ref="BL449" si="7896">D449/D467</f>
        <v>6.3203162330046483E-2</v>
      </c>
      <c r="BM449" s="126">
        <f t="shared" ref="BM449" si="7897">E449/E467</f>
        <v>4.5082362007513727E-2</v>
      </c>
      <c r="BN449" s="123">
        <f t="shared" ref="BN449" si="7898">F449/F467</f>
        <v>6.5521948415834474E-2</v>
      </c>
      <c r="BO449" s="124">
        <f t="shared" ref="BO449" si="7899">G449/G467</f>
        <v>3.4410190142145101E-2</v>
      </c>
      <c r="BP449" s="125">
        <f t="shared" ref="BP449" si="7900">H449/H467</f>
        <v>6.4667407133160562E-2</v>
      </c>
      <c r="BQ449" s="126">
        <f t="shared" ref="BQ449" si="7901">I449/I467</f>
        <v>3.9487151861229329E-2</v>
      </c>
      <c r="BR449" s="123">
        <f t="shared" ref="BR449" si="7902">J449/J467</f>
        <v>2.9883215021754065E-2</v>
      </c>
      <c r="BS449" s="124">
        <f t="shared" ref="BS449" si="7903">K449/K467</f>
        <v>9.8985061010377462E-2</v>
      </c>
      <c r="BT449" s="125">
        <f t="shared" ref="BT449" si="7904">L449/L467</f>
        <v>2.9000817884405672E-2</v>
      </c>
      <c r="BU449" s="123">
        <f t="shared" ref="BU449" si="7905">M449/M467</f>
        <v>8.5675228891149549E-2</v>
      </c>
      <c r="BV449" s="127">
        <f t="shared" ref="BV449" si="7906">N449/N467</f>
        <v>4.1823078178553942E-2</v>
      </c>
      <c r="BW449" s="128">
        <f t="shared" ref="BW449" si="7907">O449/O467</f>
        <v>7.1808943089430893E-2</v>
      </c>
      <c r="BX449" s="123">
        <f t="shared" ref="BX449" si="7908">P449/P467</f>
        <v>4.4834506922475086E-2</v>
      </c>
      <c r="BY449" s="124">
        <f t="shared" ref="BY449" si="7909">Q449/Q467</f>
        <v>5.1782712870578979E-2</v>
      </c>
      <c r="BZ449" s="125">
        <f t="shared" ref="BZ449" si="7910">R449/R467</f>
        <v>5.9013168679307143E-2</v>
      </c>
      <c r="CA449" s="126">
        <f t="shared" ref="CA449" si="7911">S449/S467</f>
        <v>4.3059071129945108E-2</v>
      </c>
      <c r="CB449" s="123">
        <f t="shared" ref="CB449" si="7912">T449/T467</f>
        <v>2.8161668839634942E-2</v>
      </c>
      <c r="CC449" s="124">
        <f t="shared" ref="CC449" si="7913">U449/U467</f>
        <v>6.8738898756660741E-2</v>
      </c>
      <c r="CD449" s="125">
        <f t="shared" ref="CD449" si="7914">V449/V467</f>
        <v>2.7372952846379847E-2</v>
      </c>
      <c r="CE449" s="126">
        <f t="shared" ref="CE449" si="7915">W449/W467</f>
        <v>7.1816111999224913E-2</v>
      </c>
      <c r="CF449" s="123">
        <f t="shared" ref="CF449" si="7916">X449/X467</f>
        <v>4.7807530804708474E-2</v>
      </c>
      <c r="CG449" s="124">
        <f t="shared" ref="CG449" si="7917">Y449/Y467</f>
        <v>6.3533659445609125E-2</v>
      </c>
      <c r="CH449" s="125">
        <f t="shared" ref="CH449" si="7918">Z449/Z467</f>
        <v>5.91089618957409E-2</v>
      </c>
      <c r="CI449" s="123">
        <f t="shared" ref="CI449" si="7919">AA449/AA467</f>
        <v>4.3149274460035442E-2</v>
      </c>
      <c r="CJ449" s="129">
        <f t="shared" ref="CJ449" si="7920">AB449/AB467</f>
        <v>5.1169068502173017E-2</v>
      </c>
      <c r="CK449" s="130">
        <f t="shared" ref="CK449" si="7921">AC449/AC467</f>
        <v>5.3735557333432563E-2</v>
      </c>
    </row>
    <row r="450" spans="1:89" ht="15" thickTop="1" thickBot="1" x14ac:dyDescent="0.35">
      <c r="A450" s="131" t="s">
        <v>23</v>
      </c>
      <c r="B450" s="180">
        <v>2146</v>
      </c>
      <c r="C450" s="181">
        <v>1317</v>
      </c>
      <c r="D450" s="182">
        <v>1023</v>
      </c>
      <c r="E450" s="183">
        <v>754</v>
      </c>
      <c r="F450" s="180">
        <v>1445</v>
      </c>
      <c r="G450" s="184">
        <v>769</v>
      </c>
      <c r="H450" s="182">
        <v>2440</v>
      </c>
      <c r="I450" s="183">
        <v>1892</v>
      </c>
      <c r="J450" s="180">
        <v>286</v>
      </c>
      <c r="K450" s="184">
        <v>633</v>
      </c>
      <c r="L450" s="182">
        <v>748</v>
      </c>
      <c r="M450" s="180">
        <v>1910</v>
      </c>
      <c r="N450" s="185">
        <v>1717</v>
      </c>
      <c r="O450" s="186">
        <v>2361</v>
      </c>
      <c r="P450" s="180">
        <v>1168</v>
      </c>
      <c r="Q450" s="184">
        <v>1022</v>
      </c>
      <c r="R450" s="182">
        <v>1689</v>
      </c>
      <c r="S450" s="183">
        <v>1318</v>
      </c>
      <c r="T450" s="180">
        <v>295</v>
      </c>
      <c r="U450" s="184">
        <v>539</v>
      </c>
      <c r="V450" s="182">
        <v>854</v>
      </c>
      <c r="W450" s="183">
        <v>2329</v>
      </c>
      <c r="X450" s="180">
        <v>1112</v>
      </c>
      <c r="Y450" s="184">
        <v>784</v>
      </c>
      <c r="Z450" s="182">
        <v>2896</v>
      </c>
      <c r="AA450" s="180">
        <v>2553</v>
      </c>
      <c r="AB450" s="162">
        <f t="shared" si="7727"/>
        <v>17819</v>
      </c>
      <c r="AC450" s="165">
        <f t="shared" si="7758"/>
        <v>18181</v>
      </c>
      <c r="AE450" s="293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68" t="s">
        <v>14</v>
      </c>
      <c r="BG450" s="169" t="s">
        <v>15</v>
      </c>
      <c r="BI450" s="131" t="s">
        <v>23</v>
      </c>
      <c r="BJ450" s="123">
        <f>B450/B467</f>
        <v>4.9316327703090891E-2</v>
      </c>
      <c r="BK450" s="124">
        <f t="shared" ref="BK450" si="7922">C450/C467</f>
        <v>3.1712015410546593E-2</v>
      </c>
      <c r="BL450" s="125">
        <f t="shared" ref="BL450" si="7923">D450/D467</f>
        <v>4.4437687328960515E-2</v>
      </c>
      <c r="BM450" s="126">
        <f t="shared" ref="BM450" si="7924">E450/E467</f>
        <v>3.6316347172719393E-2</v>
      </c>
      <c r="BN450" s="123">
        <f t="shared" ref="BN450" si="7925">F450/F467</f>
        <v>5.1907464616710967E-2</v>
      </c>
      <c r="BO450" s="124">
        <f t="shared" ref="BO450" si="7926">G450/G467</f>
        <v>2.8392098947757061E-2</v>
      </c>
      <c r="BP450" s="125">
        <f t="shared" ref="BP450" si="7927">H450/H467</f>
        <v>5.0187173474844707E-2</v>
      </c>
      <c r="BQ450" s="126">
        <f t="shared" ref="BQ450" si="7928">I450/I467</f>
        <v>3.3974393506796673E-2</v>
      </c>
      <c r="BR450" s="123">
        <f t="shared" ref="BR450" si="7929">J450/J467</f>
        <v>3.2745591939546598E-2</v>
      </c>
      <c r="BS450" s="124">
        <f t="shared" ref="BS450" si="7930">K450/K467</f>
        <v>7.2186110160793709E-2</v>
      </c>
      <c r="BT450" s="125">
        <f t="shared" ref="BT450" si="7931">L450/L467</f>
        <v>2.54907306434024E-2</v>
      </c>
      <c r="BU450" s="123">
        <f t="shared" ref="BU450" si="7932">M450/M467</f>
        <v>6.071973550356053E-2</v>
      </c>
      <c r="BV450" s="127">
        <f t="shared" ref="BV450" si="7933">N450/N467</f>
        <v>3.5029378162232741E-2</v>
      </c>
      <c r="BW450" s="128">
        <f t="shared" ref="BW450" si="7934">O450/O467</f>
        <v>4.7987804878048781E-2</v>
      </c>
      <c r="BX450" s="123">
        <f t="shared" ref="BX450" si="7935">P450/P467</f>
        <v>3.9731945436609177E-2</v>
      </c>
      <c r="BY450" s="124">
        <f t="shared" ref="BY450" si="7936">Q450/Q467</f>
        <v>3.6548295962521904E-2</v>
      </c>
      <c r="BZ450" s="125">
        <f t="shared" ref="BZ450" si="7937">R450/R467</f>
        <v>4.6145019397847112E-2</v>
      </c>
      <c r="CA450" s="126">
        <f t="shared" ref="CA450" si="7938">S450/S467</f>
        <v>3.7484713176530814E-2</v>
      </c>
      <c r="CB450" s="123">
        <f t="shared" ref="CB450" si="7939">T450/T467</f>
        <v>2.564102564102564E-2</v>
      </c>
      <c r="CC450" s="124">
        <f t="shared" ref="CC450" si="7940">U450/U467</f>
        <v>4.7868561278863235E-2</v>
      </c>
      <c r="CD450" s="125">
        <f t="shared" ref="CD450" si="7941">V450/V467</f>
        <v>2.4842190999796374E-2</v>
      </c>
      <c r="CE450" s="126">
        <f t="shared" ref="CE450" si="7942">W450/W467</f>
        <v>5.6411374315748677E-2</v>
      </c>
      <c r="CF450" s="123">
        <f t="shared" ref="CF450" si="7943">X450/X467</f>
        <v>3.8273559578715498E-2</v>
      </c>
      <c r="CG450" s="124">
        <f t="shared" ref="CG450" si="7944">Y450/Y467</f>
        <v>4.5655718611693458E-2</v>
      </c>
      <c r="CH450" s="125">
        <f t="shared" ref="CH450" si="7945">Z450/Z467</f>
        <v>4.8124698805191352E-2</v>
      </c>
      <c r="CI450" s="123">
        <f t="shared" ref="CI450" si="7946">AA450/AA467</f>
        <v>4.0754753124850343E-2</v>
      </c>
      <c r="CJ450" s="129">
        <f t="shared" ref="CJ450" si="7947">AB450/AB467</f>
        <v>4.1324403174411758E-2</v>
      </c>
      <c r="CK450" s="130">
        <f t="shared" ref="CK450" si="7948">AC450/AC467</f>
        <v>4.228375537239288E-2</v>
      </c>
    </row>
    <row r="451" spans="1:89" ht="13.8" thickTop="1" x14ac:dyDescent="0.25">
      <c r="A451" s="139" t="s">
        <v>24</v>
      </c>
      <c r="B451" s="194">
        <v>2016</v>
      </c>
      <c r="C451" s="188">
        <v>1315</v>
      </c>
      <c r="D451" s="189">
        <v>1100</v>
      </c>
      <c r="E451" s="190">
        <v>677</v>
      </c>
      <c r="F451" s="187">
        <v>1532</v>
      </c>
      <c r="G451" s="191">
        <v>769</v>
      </c>
      <c r="H451" s="189">
        <v>2467</v>
      </c>
      <c r="I451" s="190">
        <v>1979</v>
      </c>
      <c r="J451" s="187">
        <v>323</v>
      </c>
      <c r="K451" s="191">
        <v>443</v>
      </c>
      <c r="L451" s="189">
        <v>900</v>
      </c>
      <c r="M451" s="187">
        <v>1707</v>
      </c>
      <c r="N451" s="192">
        <v>1785</v>
      </c>
      <c r="O451" s="195">
        <v>2668</v>
      </c>
      <c r="P451" s="187">
        <v>1224</v>
      </c>
      <c r="Q451" s="191">
        <v>1018</v>
      </c>
      <c r="R451" s="189">
        <v>1716</v>
      </c>
      <c r="S451" s="190">
        <v>1384</v>
      </c>
      <c r="T451" s="187">
        <v>353</v>
      </c>
      <c r="U451" s="191">
        <v>443</v>
      </c>
      <c r="V451" s="189">
        <v>957</v>
      </c>
      <c r="W451" s="196">
        <v>2433</v>
      </c>
      <c r="X451" s="187">
        <v>1165</v>
      </c>
      <c r="Y451" s="191">
        <v>740</v>
      </c>
      <c r="Z451" s="189">
        <v>2968</v>
      </c>
      <c r="AA451" s="187">
        <v>2898</v>
      </c>
      <c r="AB451" s="162">
        <f t="shared" si="7727"/>
        <v>18506</v>
      </c>
      <c r="AC451" s="165">
        <f t="shared" si="7758"/>
        <v>18474</v>
      </c>
      <c r="AE451" s="254" t="str">
        <f>$AE$17</f>
        <v>17:00 - 17:59</v>
      </c>
      <c r="AF451" s="120">
        <f t="shared" ref="AF451:AO452" si="7949">SUMIF($A$9:$A$32,$AE451,B$443:B$466)</f>
        <v>2321</v>
      </c>
      <c r="AG451" s="177">
        <f t="shared" si="7949"/>
        <v>5068</v>
      </c>
      <c r="AH451" s="121">
        <f t="shared" si="7949"/>
        <v>1950</v>
      </c>
      <c r="AI451" s="172">
        <f t="shared" si="7949"/>
        <v>1874</v>
      </c>
      <c r="AJ451" s="120">
        <f t="shared" si="7949"/>
        <v>1683</v>
      </c>
      <c r="AK451" s="122">
        <f t="shared" si="7949"/>
        <v>3177</v>
      </c>
      <c r="AL451" s="121">
        <f t="shared" si="7949"/>
        <v>3144</v>
      </c>
      <c r="AM451" s="172">
        <f t="shared" si="7949"/>
        <v>5947</v>
      </c>
      <c r="AN451" s="120">
        <f t="shared" si="7949"/>
        <v>1439</v>
      </c>
      <c r="AO451" s="122">
        <f t="shared" si="7949"/>
        <v>351</v>
      </c>
      <c r="AP451" s="121">
        <f t="shared" ref="AP451:AY452" si="7950">SUMIF($A$9:$A$32,$AE451,L$443:L$466)</f>
        <v>3837</v>
      </c>
      <c r="AQ451" s="120">
        <f t="shared" si="7950"/>
        <v>1161</v>
      </c>
      <c r="AR451" s="171">
        <f t="shared" si="7950"/>
        <v>4522</v>
      </c>
      <c r="AS451" s="173">
        <f t="shared" si="7950"/>
        <v>3066</v>
      </c>
      <c r="AT451" s="120">
        <f t="shared" si="7950"/>
        <v>2687</v>
      </c>
      <c r="AU451" s="122">
        <f t="shared" si="7950"/>
        <v>2035</v>
      </c>
      <c r="AV451" s="121">
        <f t="shared" si="7950"/>
        <v>2532</v>
      </c>
      <c r="AW451" s="172">
        <f t="shared" si="7950"/>
        <v>3213</v>
      </c>
      <c r="AX451" s="120">
        <f t="shared" si="7950"/>
        <v>2011</v>
      </c>
      <c r="AY451" s="122">
        <f t="shared" si="7950"/>
        <v>360</v>
      </c>
      <c r="AZ451" s="121">
        <f t="shared" ref="AZ451:BE452" si="7951">SUMIF($A$9:$A$32,$AE451,V$443:V$466)</f>
        <v>3949</v>
      </c>
      <c r="BA451" s="172">
        <f t="shared" si="7951"/>
        <v>2515</v>
      </c>
      <c r="BB451" s="120">
        <f t="shared" si="7951"/>
        <v>3175</v>
      </c>
      <c r="BC451" s="122">
        <f t="shared" si="7951"/>
        <v>965</v>
      </c>
      <c r="BD451" s="21">
        <f t="shared" si="7951"/>
        <v>4222</v>
      </c>
      <c r="BE451" s="176">
        <f t="shared" si="7951"/>
        <v>5820</v>
      </c>
      <c r="BF451" s="162">
        <f>AF451+AH451+AJ451+AL451+AN451+AP451+AR451+AT451+AV451+AX451+AZ451+BB451+BD451</f>
        <v>37472</v>
      </c>
      <c r="BG451" s="163">
        <f>AG451+AI451+AK451+AM451+AO451+AQ451+AS451+AU451+AW451+AY451+BA451+BC451+BE451</f>
        <v>35552</v>
      </c>
      <c r="BI451" s="139" t="s">
        <v>24</v>
      </c>
      <c r="BJ451" s="123">
        <f>B451/B467</f>
        <v>4.6328852119958637E-2</v>
      </c>
      <c r="BK451" s="124">
        <f t="shared" ref="BK451" si="7952">C451/C467</f>
        <v>3.1663857452444016E-2</v>
      </c>
      <c r="BL451" s="125">
        <f t="shared" ref="BL451" si="7953">D451/D467</f>
        <v>4.778245949350593E-2</v>
      </c>
      <c r="BM451" s="126">
        <f t="shared" ref="BM451" si="7954">E451/E467</f>
        <v>3.260764858876794E-2</v>
      </c>
      <c r="BN451" s="123">
        <f t="shared" ref="BN451" si="7955">F451/F467</f>
        <v>5.5032689129966235E-2</v>
      </c>
      <c r="BO451" s="124">
        <f t="shared" ref="BO451" si="7956">G451/G467</f>
        <v>2.8392098947757061E-2</v>
      </c>
      <c r="BP451" s="125">
        <f t="shared" ref="BP451" si="7957">H451/H467</f>
        <v>5.0742523345263073E-2</v>
      </c>
      <c r="BQ451" s="126">
        <f t="shared" ref="BQ451" si="7958">I451/I467</f>
        <v>3.553664098834599E-2</v>
      </c>
      <c r="BR451" s="123">
        <f t="shared" ref="BR451" si="7959">J451/J467</f>
        <v>3.6981909777879553E-2</v>
      </c>
      <c r="BS451" s="124">
        <f t="shared" ref="BS451" si="7960">K451/K467</f>
        <v>5.0518873303683431E-2</v>
      </c>
      <c r="BT451" s="125">
        <f t="shared" ref="BT451" si="7961">L451/L467</f>
        <v>3.0670665212649946E-2</v>
      </c>
      <c r="BU451" s="123">
        <f t="shared" ref="BU451" si="7962">M451/M467</f>
        <v>5.4266276703967449E-2</v>
      </c>
      <c r="BV451" s="127">
        <f t="shared" ref="BV451" si="7963">N451/N467</f>
        <v>3.64166802676677E-2</v>
      </c>
      <c r="BW451" s="128">
        <f t="shared" ref="BW451" si="7964">O451/O467</f>
        <v>5.4227642276422766E-2</v>
      </c>
      <c r="BX451" s="123">
        <f t="shared" ref="BX451" si="7965">P451/P467</f>
        <v>4.1636901724665783E-2</v>
      </c>
      <c r="BY451" s="124">
        <f t="shared" ref="BY451" si="7966">Q451/Q467</f>
        <v>3.6405249794371132E-2</v>
      </c>
      <c r="BZ451" s="125">
        <f t="shared" ref="BZ451" si="7967">R451/R467</f>
        <v>4.6882684006338451E-2</v>
      </c>
      <c r="CA451" s="126">
        <f t="shared" ref="CA451" si="7968">S451/S467</f>
        <v>3.9361792895537671E-2</v>
      </c>
      <c r="CB451" s="123">
        <f t="shared" ref="CB451" si="7969">T451/T467</f>
        <v>3.0682312038244241E-2</v>
      </c>
      <c r="CC451" s="124">
        <f t="shared" ref="CC451" si="7970">U451/U467</f>
        <v>3.9342806394316164E-2</v>
      </c>
      <c r="CD451" s="125">
        <f t="shared" ref="CD451" si="7971">V451/V467</f>
        <v>2.7838380312418188E-2</v>
      </c>
      <c r="CE451" s="126">
        <f t="shared" ref="CE451" si="7972">W451/W467</f>
        <v>5.8930388024996366E-2</v>
      </c>
      <c r="CF451" s="123">
        <f t="shared" ref="CF451" si="7973">X451/X467</f>
        <v>4.0097749019067944E-2</v>
      </c>
      <c r="CG451" s="124">
        <f t="shared" ref="CG451" si="7974">Y451/Y467</f>
        <v>4.3093407873282086E-2</v>
      </c>
      <c r="CH451" s="125">
        <f t="shared" ref="CH451" si="7975">Z451/Z467</f>
        <v>4.9321169217475112E-2</v>
      </c>
      <c r="CI451" s="123">
        <f t="shared" ref="CI451" si="7976">AA451/AA467</f>
        <v>4.6262152195776063E-2</v>
      </c>
      <c r="CJ451" s="129">
        <f t="shared" ref="CJ451" si="7977">AB451/AB467</f>
        <v>4.2917638764558279E-2</v>
      </c>
      <c r="CK451" s="130">
        <f t="shared" ref="CK451" si="7978">AC451/AC467</f>
        <v>4.2965188754721197E-2</v>
      </c>
    </row>
    <row r="452" spans="1:89" x14ac:dyDescent="0.25">
      <c r="A452" s="131" t="s">
        <v>25</v>
      </c>
      <c r="B452" s="197">
        <v>1956</v>
      </c>
      <c r="C452" s="181">
        <v>1608</v>
      </c>
      <c r="D452" s="182">
        <v>1225</v>
      </c>
      <c r="E452" s="183">
        <v>693</v>
      </c>
      <c r="F452" s="180">
        <v>1239</v>
      </c>
      <c r="G452" s="184">
        <v>914</v>
      </c>
      <c r="H452" s="182">
        <v>2573</v>
      </c>
      <c r="I452" s="183">
        <v>2170</v>
      </c>
      <c r="J452" s="180">
        <v>337</v>
      </c>
      <c r="K452" s="181">
        <v>420</v>
      </c>
      <c r="L452" s="182">
        <v>943</v>
      </c>
      <c r="M452" s="180">
        <v>1729</v>
      </c>
      <c r="N452" s="185">
        <v>1838</v>
      </c>
      <c r="O452" s="198">
        <v>2371</v>
      </c>
      <c r="P452" s="180">
        <v>1187</v>
      </c>
      <c r="Q452" s="181">
        <v>1068</v>
      </c>
      <c r="R452" s="182">
        <v>1799</v>
      </c>
      <c r="S452" s="183">
        <v>1389</v>
      </c>
      <c r="T452" s="189">
        <v>304</v>
      </c>
      <c r="U452" s="180">
        <v>427</v>
      </c>
      <c r="V452" s="182">
        <v>1162</v>
      </c>
      <c r="W452" s="199">
        <v>2379</v>
      </c>
      <c r="X452" s="180">
        <v>1115</v>
      </c>
      <c r="Y452" s="184">
        <v>696</v>
      </c>
      <c r="Z452" s="182">
        <v>2955</v>
      </c>
      <c r="AA452" s="180">
        <v>3087</v>
      </c>
      <c r="AB452" s="162">
        <f t="shared" si="7727"/>
        <v>18633</v>
      </c>
      <c r="AC452" s="165">
        <f t="shared" si="7758"/>
        <v>18951</v>
      </c>
      <c r="AE452" s="256" t="str">
        <f>$AE$18</f>
        <v>18:00 - 18:59</v>
      </c>
      <c r="AF452" s="120">
        <f t="shared" si="7949"/>
        <v>2336</v>
      </c>
      <c r="AG452" s="181">
        <f t="shared" si="7949"/>
        <v>5035</v>
      </c>
      <c r="AH452" s="182">
        <f t="shared" si="7949"/>
        <v>1572</v>
      </c>
      <c r="AI452" s="183">
        <f t="shared" si="7949"/>
        <v>1762</v>
      </c>
      <c r="AJ452" s="180">
        <f t="shared" si="7949"/>
        <v>1485</v>
      </c>
      <c r="AK452" s="184">
        <f t="shared" si="7949"/>
        <v>2834</v>
      </c>
      <c r="AL452" s="182">
        <f t="shared" si="7949"/>
        <v>3329</v>
      </c>
      <c r="AM452" s="183">
        <f t="shared" si="7949"/>
        <v>6194</v>
      </c>
      <c r="AN452" s="180">
        <f t="shared" si="7949"/>
        <v>995</v>
      </c>
      <c r="AO452" s="184">
        <f t="shared" si="7949"/>
        <v>294</v>
      </c>
      <c r="AP452" s="182">
        <f t="shared" si="7950"/>
        <v>3591</v>
      </c>
      <c r="AQ452" s="180">
        <f t="shared" si="7950"/>
        <v>1198</v>
      </c>
      <c r="AR452" s="185">
        <f t="shared" si="7950"/>
        <v>4643</v>
      </c>
      <c r="AS452" s="186">
        <f t="shared" si="7950"/>
        <v>3002</v>
      </c>
      <c r="AT452" s="180">
        <f t="shared" si="7950"/>
        <v>2805</v>
      </c>
      <c r="AU452" s="184">
        <f t="shared" si="7950"/>
        <v>2304</v>
      </c>
      <c r="AV452" s="182">
        <f t="shared" si="7950"/>
        <v>2735</v>
      </c>
      <c r="AW452" s="183">
        <f t="shared" si="7950"/>
        <v>3486</v>
      </c>
      <c r="AX452" s="180">
        <f t="shared" si="7950"/>
        <v>1751</v>
      </c>
      <c r="AY452" s="184">
        <f t="shared" si="7950"/>
        <v>362</v>
      </c>
      <c r="AZ452" s="182">
        <f t="shared" si="7951"/>
        <v>4318</v>
      </c>
      <c r="BA452" s="183">
        <f t="shared" si="7951"/>
        <v>2432</v>
      </c>
      <c r="BB452" s="180">
        <f t="shared" si="7951"/>
        <v>2957</v>
      </c>
      <c r="BC452" s="184">
        <f t="shared" si="7951"/>
        <v>1013</v>
      </c>
      <c r="BD452" s="182">
        <f t="shared" si="7951"/>
        <v>4258</v>
      </c>
      <c r="BE452" s="180">
        <f t="shared" si="7951"/>
        <v>6970</v>
      </c>
      <c r="BF452" s="164">
        <f>SUM(AF452,AH452,AJ452,AL452,AN452,AP452,AR452,AT452,AV452,AX452,AZ452,BB452,BD452)</f>
        <v>36775</v>
      </c>
      <c r="BG452" s="165">
        <f>SUM(AG452,AI452,AK452,AM452,AO452,AQ452,AS452,AU452,AW452,AY452,BA452,BC452,BE452)</f>
        <v>36886</v>
      </c>
      <c r="BI452" s="131" t="s">
        <v>25</v>
      </c>
      <c r="BJ452" s="123">
        <f>B452/B467</f>
        <v>4.4950017235436054E-2</v>
      </c>
      <c r="BK452" s="124">
        <f t="shared" ref="BK452" si="7979">C452/C467</f>
        <v>3.8718998314471467E-2</v>
      </c>
      <c r="BL452" s="125">
        <f t="shared" ref="BL452" si="7980">D452/D467</f>
        <v>5.3212284435949782E-2</v>
      </c>
      <c r="BM452" s="126">
        <f t="shared" ref="BM452" si="7981">E452/E467</f>
        <v>3.3378287255563049E-2</v>
      </c>
      <c r="BN452" s="123">
        <f t="shared" ref="BN452" si="7982">F452/F467</f>
        <v>4.4507507723255978E-2</v>
      </c>
      <c r="BO452" s="124">
        <f t="shared" ref="BO452" si="7983">G452/G467</f>
        <v>3.3745615654421267E-2</v>
      </c>
      <c r="BP452" s="125">
        <f t="shared" ref="BP452" si="7984">H452/H467</f>
        <v>5.2922785799498127E-2</v>
      </c>
      <c r="BQ452" s="126">
        <f t="shared" ref="BQ452" si="7985">I452/I467</f>
        <v>3.8966402700712888E-2</v>
      </c>
      <c r="BR452" s="123">
        <f t="shared" ref="BR452" si="7986">J452/J467</f>
        <v>3.8584840851843369E-2</v>
      </c>
      <c r="BS452" s="124">
        <f t="shared" ref="BS452" si="7987">K452/K467</f>
        <v>4.7895997263085868E-2</v>
      </c>
      <c r="BT452" s="125">
        <f t="shared" ref="BT452" si="7988">L452/L467</f>
        <v>3.2136041439476556E-2</v>
      </c>
      <c r="BU452" s="123">
        <f t="shared" ref="BU452" si="7989">M452/M467</f>
        <v>5.496566632756867E-2</v>
      </c>
      <c r="BV452" s="127">
        <f t="shared" ref="BV452" si="7990">N452/N467</f>
        <v>3.7497959849844949E-2</v>
      </c>
      <c r="BW452" s="128">
        <f t="shared" ref="BW452" si="7991">O452/O467</f>
        <v>4.8191056910569102E-2</v>
      </c>
      <c r="BX452" s="123">
        <f t="shared" ref="BX452" si="7992">P452/P467</f>
        <v>4.0378269891485526E-2</v>
      </c>
      <c r="BY452" s="124">
        <f t="shared" ref="BY452" si="7993">Q452/Q467</f>
        <v>3.8193326896255764E-2</v>
      </c>
      <c r="BZ452" s="125">
        <f t="shared" ref="BZ452" si="7994">R452/R467</f>
        <v>4.9150319654663682E-2</v>
      </c>
      <c r="CA452" s="126">
        <f t="shared" ref="CA452" si="7995">S452/S467</f>
        <v>3.9503995904553342E-2</v>
      </c>
      <c r="CB452" s="123">
        <f t="shared" ref="CB452" si="7996">T452/T467</f>
        <v>2.642329421990439E-2</v>
      </c>
      <c r="CC452" s="124">
        <f t="shared" ref="CC452" si="7997">U452/U467</f>
        <v>3.7921847246891655E-2</v>
      </c>
      <c r="CD452" s="125">
        <f t="shared" ref="CD452" si="7998">V452/V467</f>
        <v>3.3801669721034412E-2</v>
      </c>
      <c r="CE452" s="126">
        <f t="shared" ref="CE452" si="7999">W452/W467</f>
        <v>5.7622438599040836E-2</v>
      </c>
      <c r="CF452" s="123">
        <f t="shared" ref="CF452" si="8000">X452/X467</f>
        <v>3.8376815584773183E-2</v>
      </c>
      <c r="CG452" s="124">
        <f t="shared" ref="CG452" si="8001">Y452/Y467</f>
        <v>4.0531097134870721E-2</v>
      </c>
      <c r="CH452" s="125">
        <f t="shared" ref="CH452" si="8002">Z452/Z467</f>
        <v>4.9105139837479439E-2</v>
      </c>
      <c r="CI452" s="123">
        <f t="shared" ref="CI452" si="8003">AA452/AA467</f>
        <v>4.9279249078109287E-2</v>
      </c>
      <c r="CJ452" s="129">
        <f t="shared" ref="CJ452" si="8004">AB452/AB467</f>
        <v>4.3212167032314619E-2</v>
      </c>
      <c r="CK452" s="130">
        <f t="shared" ref="CK452" si="8005">AC452/AC467</f>
        <v>4.4074552998306885E-2</v>
      </c>
    </row>
    <row r="453" spans="1:89" ht="13.8" thickBot="1" x14ac:dyDescent="0.3">
      <c r="A453" s="139" t="s">
        <v>26</v>
      </c>
      <c r="B453" s="194">
        <v>1977</v>
      </c>
      <c r="C453" s="188">
        <v>1552</v>
      </c>
      <c r="D453" s="189">
        <v>1000</v>
      </c>
      <c r="E453" s="190">
        <v>733</v>
      </c>
      <c r="F453" s="187">
        <v>1174</v>
      </c>
      <c r="G453" s="191">
        <v>786</v>
      </c>
      <c r="H453" s="189">
        <v>2308</v>
      </c>
      <c r="I453" s="190">
        <v>2087</v>
      </c>
      <c r="J453" s="187">
        <v>343</v>
      </c>
      <c r="K453" s="188">
        <v>376</v>
      </c>
      <c r="L453" s="189">
        <v>957</v>
      </c>
      <c r="M453" s="187">
        <v>1495</v>
      </c>
      <c r="N453" s="192">
        <v>1871</v>
      </c>
      <c r="O453" s="195">
        <v>2035</v>
      </c>
      <c r="P453" s="187">
        <v>1164</v>
      </c>
      <c r="Q453" s="188">
        <v>1108</v>
      </c>
      <c r="R453" s="189">
        <v>1662</v>
      </c>
      <c r="S453" s="190">
        <v>1492</v>
      </c>
      <c r="T453" s="187">
        <v>317</v>
      </c>
      <c r="U453" s="191">
        <v>470</v>
      </c>
      <c r="V453" s="189">
        <v>1075</v>
      </c>
      <c r="W453" s="196">
        <v>2099</v>
      </c>
      <c r="X453" s="187">
        <v>1049</v>
      </c>
      <c r="Y453" s="191">
        <v>640</v>
      </c>
      <c r="Z453" s="189">
        <v>2881</v>
      </c>
      <c r="AA453" s="187">
        <v>2820</v>
      </c>
      <c r="AB453" s="162">
        <f t="shared" si="7727"/>
        <v>17778</v>
      </c>
      <c r="AC453" s="165">
        <f t="shared" si="7758"/>
        <v>17693</v>
      </c>
      <c r="AE453" s="254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26</v>
      </c>
      <c r="BJ453" s="123">
        <f>B453/B467</f>
        <v>4.5432609445018958E-2</v>
      </c>
      <c r="BK453" s="124">
        <f t="shared" ref="BK453" si="8006">C453/C467</f>
        <v>3.7370575487599325E-2</v>
      </c>
      <c r="BL453" s="125">
        <f t="shared" ref="BL453" si="8007">D453/D467</f>
        <v>4.3438599539550843E-2</v>
      </c>
      <c r="BM453" s="126">
        <f t="shared" ref="BM453" si="8008">E453/E467</f>
        <v>3.5304883922550816E-2</v>
      </c>
      <c r="BN453" s="123">
        <f t="shared" ref="BN453" si="8009">F453/F467</f>
        <v>4.2172569868525037E-2</v>
      </c>
      <c r="BO453" s="124">
        <f t="shared" ref="BO453" si="8010">G453/G467</f>
        <v>2.9019752630607347E-2</v>
      </c>
      <c r="BP453" s="125">
        <f t="shared" ref="BP453" si="8011">H453/H467</f>
        <v>4.7472129663910484E-2</v>
      </c>
      <c r="BQ453" s="126">
        <f t="shared" ref="BQ453" si="8012">I453/I467</f>
        <v>3.7475982689579627E-2</v>
      </c>
      <c r="BR453" s="123">
        <f t="shared" ref="BR453" si="8013">J453/J467</f>
        <v>3.9271811312113582E-2</v>
      </c>
      <c r="BS453" s="124">
        <f t="shared" ref="BS453" si="8014">K453/K467</f>
        <v>4.2878321359334018E-2</v>
      </c>
      <c r="BT453" s="125">
        <f t="shared" ref="BT453" si="8015">L453/L467</f>
        <v>3.2613140676117779E-2</v>
      </c>
      <c r="BU453" s="123">
        <f t="shared" ref="BU453" si="8016">M453/M467</f>
        <v>4.7526703967446592E-2</v>
      </c>
      <c r="BV453" s="127">
        <f t="shared" ref="BV453" si="8017">N453/N467</f>
        <v>3.8171209401011916E-2</v>
      </c>
      <c r="BW453" s="128">
        <f t="shared" ref="BW453" si="8018">O453/O467</f>
        <v>4.1361788617886176E-2</v>
      </c>
      <c r="BX453" s="123">
        <f t="shared" ref="BX453" si="8019">P453/P467</f>
        <v>3.9595877130319423E-2</v>
      </c>
      <c r="BY453" s="124">
        <f t="shared" ref="BY453" si="8020">Q453/Q467</f>
        <v>3.9623788577763476E-2</v>
      </c>
      <c r="BZ453" s="125">
        <f t="shared" ref="BZ453" si="8021">R453/R467</f>
        <v>4.5407354789355772E-2</v>
      </c>
      <c r="CA453" s="126">
        <f t="shared" ref="CA453" si="8022">S453/S467</f>
        <v>4.243337789027616E-2</v>
      </c>
      <c r="CB453" s="123">
        <f t="shared" ref="CB453" si="8023">T453/T467</f>
        <v>2.7553237722729249E-2</v>
      </c>
      <c r="CC453" s="124">
        <f t="shared" ref="CC453" si="8024">U453/U467</f>
        <v>4.1740674955595025E-2</v>
      </c>
      <c r="CD453" s="125">
        <f t="shared" ref="CD453" si="8025">V453/V467</f>
        <v>3.1270907874450943E-2</v>
      </c>
      <c r="CE453" s="126">
        <f t="shared" ref="CE453" si="8026">W453/W467</f>
        <v>5.084047861260476E-2</v>
      </c>
      <c r="CF453" s="123">
        <f t="shared" ref="CF453" si="8027">X453/X467</f>
        <v>3.6105183451504097E-2</v>
      </c>
      <c r="CG453" s="124">
        <f t="shared" ref="CG453" si="8028">Y453/Y467</f>
        <v>3.7269974376892619E-2</v>
      </c>
      <c r="CH453" s="125">
        <f t="shared" ref="CH453" si="8029">Z453/Z467</f>
        <v>4.7875434135965567E-2</v>
      </c>
      <c r="CI453" s="123">
        <f t="shared" ref="CI453" si="8030">AA453/AA467</f>
        <v>4.5017001101479812E-2</v>
      </c>
      <c r="CJ453" s="129">
        <f t="shared" ref="CJ453" si="8031">AB453/AB467</f>
        <v>4.1229319245451049E-2</v>
      </c>
      <c r="CK453" s="130">
        <f t="shared" ref="CK453" si="8032">AC453/AC467</f>
        <v>4.1148808305579848E-2</v>
      </c>
    </row>
    <row r="454" spans="1:89" ht="14.4" thickTop="1" thickBot="1" x14ac:dyDescent="0.3">
      <c r="A454" s="131" t="s">
        <v>27</v>
      </c>
      <c r="B454" s="197">
        <v>1556</v>
      </c>
      <c r="C454" s="181">
        <v>1663</v>
      </c>
      <c r="D454" s="182">
        <v>909</v>
      </c>
      <c r="E454" s="183">
        <v>892</v>
      </c>
      <c r="F454" s="180">
        <v>1024</v>
      </c>
      <c r="G454" s="184">
        <v>965</v>
      </c>
      <c r="H454" s="182">
        <v>2340</v>
      </c>
      <c r="I454" s="183">
        <v>2580</v>
      </c>
      <c r="J454" s="180">
        <v>463</v>
      </c>
      <c r="K454" s="181">
        <v>351</v>
      </c>
      <c r="L454" s="182">
        <v>1272</v>
      </c>
      <c r="M454" s="180">
        <v>1200</v>
      </c>
      <c r="N454" s="185">
        <v>2088</v>
      </c>
      <c r="O454" s="198">
        <v>1975</v>
      </c>
      <c r="P454" s="180">
        <v>1259</v>
      </c>
      <c r="Q454" s="181">
        <v>1163</v>
      </c>
      <c r="R454" s="182">
        <v>1550</v>
      </c>
      <c r="S454" s="183">
        <v>1440</v>
      </c>
      <c r="T454" s="180">
        <v>501</v>
      </c>
      <c r="U454" s="184">
        <v>314</v>
      </c>
      <c r="V454" s="182">
        <v>1353</v>
      </c>
      <c r="W454" s="199">
        <v>1633</v>
      </c>
      <c r="X454" s="180">
        <v>1255</v>
      </c>
      <c r="Y454" s="184">
        <v>653</v>
      </c>
      <c r="Z454" s="182">
        <v>2813</v>
      </c>
      <c r="AA454" s="180">
        <v>3085</v>
      </c>
      <c r="AB454" s="162">
        <f t="shared" si="7727"/>
        <v>18383</v>
      </c>
      <c r="AC454" s="165">
        <f t="shared" si="7758"/>
        <v>17914</v>
      </c>
      <c r="AE454" s="251" t="s">
        <v>13</v>
      </c>
      <c r="AF454" s="14">
        <f t="shared" ref="AF454:BG454" si="8033">SUM(AF451:AF453)</f>
        <v>4657</v>
      </c>
      <c r="AG454" s="1">
        <f t="shared" si="8033"/>
        <v>10103</v>
      </c>
      <c r="AH454" s="14">
        <f t="shared" si="8033"/>
        <v>3522</v>
      </c>
      <c r="AI454" s="1">
        <f t="shared" si="8033"/>
        <v>3636</v>
      </c>
      <c r="AJ454" s="14">
        <f t="shared" si="8033"/>
        <v>3168</v>
      </c>
      <c r="AK454" s="1">
        <f t="shared" si="8033"/>
        <v>6011</v>
      </c>
      <c r="AL454" s="14">
        <f t="shared" si="8033"/>
        <v>6473</v>
      </c>
      <c r="AM454" s="1">
        <f t="shared" si="8033"/>
        <v>12141</v>
      </c>
      <c r="AN454" s="14">
        <f t="shared" si="8033"/>
        <v>2434</v>
      </c>
      <c r="AO454" s="1">
        <f t="shared" si="8033"/>
        <v>645</v>
      </c>
      <c r="AP454" s="14">
        <f t="shared" si="8033"/>
        <v>7428</v>
      </c>
      <c r="AQ454" s="1">
        <f t="shared" si="8033"/>
        <v>2359</v>
      </c>
      <c r="AR454" s="14">
        <f t="shared" si="8033"/>
        <v>9165</v>
      </c>
      <c r="AS454" s="1">
        <f t="shared" si="8033"/>
        <v>6068</v>
      </c>
      <c r="AT454" s="14">
        <f t="shared" si="8033"/>
        <v>5492</v>
      </c>
      <c r="AU454" s="1">
        <f t="shared" si="8033"/>
        <v>4339</v>
      </c>
      <c r="AV454" s="14">
        <f t="shared" si="8033"/>
        <v>5267</v>
      </c>
      <c r="AW454" s="1">
        <f t="shared" si="8033"/>
        <v>6699</v>
      </c>
      <c r="AX454" s="14">
        <f t="shared" si="8033"/>
        <v>3762</v>
      </c>
      <c r="AY454" s="1">
        <f t="shared" si="8033"/>
        <v>722</v>
      </c>
      <c r="AZ454" s="14">
        <f t="shared" si="8033"/>
        <v>8267</v>
      </c>
      <c r="BA454" s="1">
        <f t="shared" si="8033"/>
        <v>4947</v>
      </c>
      <c r="BB454" s="14">
        <f t="shared" si="8033"/>
        <v>6132</v>
      </c>
      <c r="BC454" s="1">
        <f t="shared" si="8033"/>
        <v>1978</v>
      </c>
      <c r="BD454" s="14">
        <f t="shared" si="8033"/>
        <v>8480</v>
      </c>
      <c r="BE454" s="1">
        <f t="shared" si="8033"/>
        <v>12790</v>
      </c>
      <c r="BF454" s="166">
        <f t="shared" si="8033"/>
        <v>74247</v>
      </c>
      <c r="BG454" s="167">
        <f t="shared" si="8033"/>
        <v>72438</v>
      </c>
      <c r="BI454" s="131" t="s">
        <v>27</v>
      </c>
      <c r="BJ454" s="123">
        <f>B454/B467</f>
        <v>3.5757784671952203E-2</v>
      </c>
      <c r="BK454" s="124">
        <f t="shared" ref="BK454" si="8034">C454/C467</f>
        <v>4.0043342162292321E-2</v>
      </c>
      <c r="BL454" s="125">
        <f t="shared" ref="BL454" si="8035">D454/D467</f>
        <v>3.9485686981451718E-2</v>
      </c>
      <c r="BM454" s="126">
        <f t="shared" ref="BM454" si="8036">E454/E467</f>
        <v>4.2963105673827183E-2</v>
      </c>
      <c r="BN454" s="123">
        <f t="shared" ref="BN454" si="8037">F454/F467</f>
        <v>3.6784251742222863E-2</v>
      </c>
      <c r="BO454" s="124">
        <f t="shared" ref="BO454" si="8038">G454/G467</f>
        <v>3.5628576702972127E-2</v>
      </c>
      <c r="BP454" s="125">
        <f t="shared" ref="BP454" si="8039">H454/H467</f>
        <v>4.8130322102924845E-2</v>
      </c>
      <c r="BQ454" s="126">
        <f t="shared" ref="BQ454" si="8040">I454/I467</f>
        <v>4.6328718418359102E-2</v>
      </c>
      <c r="BR454" s="123">
        <f t="shared" ref="BR454" si="8041">J454/J467</f>
        <v>5.3011220517517749E-2</v>
      </c>
      <c r="BS454" s="124">
        <f t="shared" ref="BS454" si="8042">K454/K467</f>
        <v>4.0027369141293193E-2</v>
      </c>
      <c r="BT454" s="125">
        <f t="shared" ref="BT454" si="8043">L454/L467</f>
        <v>4.3347873500545253E-2</v>
      </c>
      <c r="BU454" s="123">
        <f t="shared" ref="BU454" si="8044">M454/M467</f>
        <v>3.8148524923702951E-2</v>
      </c>
      <c r="BV454" s="127">
        <f t="shared" ref="BV454" si="8045">N454/N467</f>
        <v>4.2598335237473479E-2</v>
      </c>
      <c r="BW454" s="128">
        <f t="shared" ref="BW454" si="8046">O454/O467</f>
        <v>4.0142276422764231E-2</v>
      </c>
      <c r="BX454" s="123">
        <f t="shared" ref="BX454" si="8047">P454/P467</f>
        <v>4.282749940470116E-2</v>
      </c>
      <c r="BY454" s="124">
        <f t="shared" ref="BY454" si="8048">Q454/Q467</f>
        <v>4.1590673389836567E-2</v>
      </c>
      <c r="BZ454" s="125">
        <f t="shared" ref="BZ454" si="8049">R454/R467</f>
        <v>4.2347412709687997E-2</v>
      </c>
      <c r="CA454" s="126">
        <f t="shared" ref="CA454" si="8050">S454/S467</f>
        <v>4.0954466596513181E-2</v>
      </c>
      <c r="CB454" s="123">
        <f t="shared" ref="CB454" si="8051">T454/T467</f>
        <v>4.3546284224250324E-2</v>
      </c>
      <c r="CC454" s="124">
        <f t="shared" ref="CC454" si="8052">U454/U467</f>
        <v>2.7886323268206038E-2</v>
      </c>
      <c r="CD454" s="125">
        <f t="shared" ref="CD454" si="8053">V454/V467</f>
        <v>3.9357710096867095E-2</v>
      </c>
      <c r="CE454" s="126">
        <f t="shared" ref="CE454" si="8054">W454/W467</f>
        <v>3.9553359492321853E-2</v>
      </c>
      <c r="CF454" s="123">
        <f t="shared" ref="CF454" si="8055">X454/X467</f>
        <v>4.319542920079851E-2</v>
      </c>
      <c r="CG454" s="124">
        <f t="shared" ref="CG454" si="8056">Y454/Y467</f>
        <v>3.802702073142325E-2</v>
      </c>
      <c r="CH454" s="125">
        <f t="shared" ref="CH454" si="8057">Z454/Z467</f>
        <v>4.6745434302142015E-2</v>
      </c>
      <c r="CI454" s="123">
        <f t="shared" ref="CI454" si="8058">AA454/AA467</f>
        <v>4.9247322126973483E-2</v>
      </c>
      <c r="CJ454" s="129">
        <f t="shared" ref="CJ454" si="8059">AB454/AB467</f>
        <v>4.263238697767615E-2</v>
      </c>
      <c r="CK454" s="130">
        <f t="shared" ref="CK454" si="8060">AC454/AC467</f>
        <v>4.166279048132919E-2</v>
      </c>
    </row>
    <row r="455" spans="1:89" ht="13.8" thickTop="1" x14ac:dyDescent="0.25">
      <c r="A455" s="139" t="s">
        <v>28</v>
      </c>
      <c r="B455" s="194">
        <v>1648</v>
      </c>
      <c r="C455" s="188">
        <v>2567</v>
      </c>
      <c r="D455" s="189">
        <v>1007</v>
      </c>
      <c r="E455" s="190">
        <v>1038</v>
      </c>
      <c r="F455" s="187">
        <v>1104</v>
      </c>
      <c r="G455" s="191">
        <v>1315</v>
      </c>
      <c r="H455" s="189">
        <v>2331</v>
      </c>
      <c r="I455" s="190">
        <v>2956</v>
      </c>
      <c r="J455" s="187">
        <v>551</v>
      </c>
      <c r="K455" s="188">
        <v>312</v>
      </c>
      <c r="L455" s="189">
        <v>1983</v>
      </c>
      <c r="M455" s="187">
        <v>1006</v>
      </c>
      <c r="N455" s="192">
        <v>2486</v>
      </c>
      <c r="O455" s="195">
        <v>1961</v>
      </c>
      <c r="P455" s="187">
        <v>1568</v>
      </c>
      <c r="Q455" s="188">
        <v>1325</v>
      </c>
      <c r="R455" s="189">
        <v>1686</v>
      </c>
      <c r="S455" s="190">
        <v>1757</v>
      </c>
      <c r="T455" s="187">
        <v>681</v>
      </c>
      <c r="U455" s="191">
        <v>295</v>
      </c>
      <c r="V455" s="189">
        <v>1837</v>
      </c>
      <c r="W455" s="196">
        <v>1599</v>
      </c>
      <c r="X455" s="187">
        <v>1675</v>
      </c>
      <c r="Y455" s="191">
        <v>604</v>
      </c>
      <c r="Z455" s="189">
        <v>3084</v>
      </c>
      <c r="AA455" s="187">
        <v>3478</v>
      </c>
      <c r="AB455" s="162">
        <f t="shared" si="7727"/>
        <v>21641</v>
      </c>
      <c r="AC455" s="165">
        <f t="shared" si="7758"/>
        <v>20213</v>
      </c>
      <c r="BI455" s="139" t="s">
        <v>28</v>
      </c>
      <c r="BJ455" s="123">
        <f>B455/B467</f>
        <v>3.787199816155349E-2</v>
      </c>
      <c r="BK455" s="124">
        <f t="shared" ref="BK455" si="8061">C455/C467</f>
        <v>6.1810739224656873E-2</v>
      </c>
      <c r="BL455" s="125">
        <f t="shared" ref="BL455" si="8062">D455/D467</f>
        <v>4.3742669736327698E-2</v>
      </c>
      <c r="BM455" s="126">
        <f t="shared" ref="BM455" si="8063">E455/E467</f>
        <v>4.9995183508332527E-2</v>
      </c>
      <c r="BN455" s="123">
        <f t="shared" ref="BN455" si="8064">F455/F467</f>
        <v>3.9658021409584021E-2</v>
      </c>
      <c r="BO455" s="124">
        <f t="shared" ref="BO455" si="8065">G455/G467</f>
        <v>4.8550858408713309E-2</v>
      </c>
      <c r="BP455" s="125">
        <f t="shared" ref="BP455" si="8066">H455/H467</f>
        <v>4.7945205479452052E-2</v>
      </c>
      <c r="BQ455" s="126">
        <f t="shared" ref="BQ455" si="8067">I455/I467</f>
        <v>5.3080500637468803E-2</v>
      </c>
      <c r="BR455" s="123">
        <f t="shared" ref="BR455" si="8068">J455/J467</f>
        <v>6.3086787268147468E-2</v>
      </c>
      <c r="BS455" s="124">
        <f t="shared" ref="BS455" si="8069">K455/K467</f>
        <v>3.5579883681149505E-2</v>
      </c>
      <c r="BT455" s="125">
        <f t="shared" ref="BT455" si="8070">L455/L467</f>
        <v>6.7577699018538717E-2</v>
      </c>
      <c r="BU455" s="123">
        <f t="shared" ref="BU455" si="8071">M455/M467</f>
        <v>3.1981180061037638E-2</v>
      </c>
      <c r="BV455" s="127">
        <f t="shared" ref="BV455" si="8072">N455/N467</f>
        <v>5.0718132854578095E-2</v>
      </c>
      <c r="BW455" s="128">
        <f t="shared" ref="BW455" si="8073">O455/O467</f>
        <v>3.9857723577235771E-2</v>
      </c>
      <c r="BX455" s="123">
        <f t="shared" ref="BX455" si="8074">P455/P467</f>
        <v>5.3338776065584924E-2</v>
      </c>
      <c r="BY455" s="124">
        <f t="shared" ref="BY455" si="8075">Q455/Q467</f>
        <v>4.7384043199942778E-2</v>
      </c>
      <c r="BZ455" s="125">
        <f t="shared" ref="BZ455" si="8076">R455/R467</f>
        <v>4.6063056663570294E-2</v>
      </c>
      <c r="CA455" s="126">
        <f t="shared" ref="CA455" si="8077">S455/S467</f>
        <v>4.997013736810671E-2</v>
      </c>
      <c r="CB455" s="123">
        <f t="shared" ref="CB455" si="8078">T455/T467</f>
        <v>5.9191655801825296E-2</v>
      </c>
      <c r="CC455" s="124">
        <f t="shared" ref="CC455" si="8079">U455/U467</f>
        <v>2.6198934280639432E-2</v>
      </c>
      <c r="CD455" s="125">
        <f t="shared" ref="CD455" si="8080">V455/V467</f>
        <v>5.3436890944526867E-2</v>
      </c>
      <c r="CE455" s="126">
        <f t="shared" ref="CE455" si="8081">W455/W467</f>
        <v>3.8729835779683183E-2</v>
      </c>
      <c r="CF455" s="123">
        <f t="shared" ref="CF455" si="8082">X455/X467</f>
        <v>5.7651270048874506E-2</v>
      </c>
      <c r="CG455" s="124">
        <f t="shared" ref="CG455" si="8083">Y455/Y467</f>
        <v>3.5173538318192407E-2</v>
      </c>
      <c r="CH455" s="125">
        <f t="shared" ref="CH455" si="8084">Z455/Z467</f>
        <v>5.1248815992821176E-2</v>
      </c>
      <c r="CI455" s="123">
        <f t="shared" ref="CI455" si="8085">AA455/AA467</f>
        <v>5.5520968025158435E-2</v>
      </c>
      <c r="CJ455" s="129">
        <f t="shared" ref="CJ455" si="8086">AB455/AB467</f>
        <v>5.0188080649724721E-2</v>
      </c>
      <c r="CK455" s="130">
        <f t="shared" ref="CK455" si="8087">AC455/AC467</f>
        <v>4.7009600535843861E-2</v>
      </c>
    </row>
    <row r="456" spans="1:89" x14ac:dyDescent="0.25">
      <c r="A456" s="131" t="s">
        <v>29</v>
      </c>
      <c r="B456" s="197">
        <v>2035</v>
      </c>
      <c r="C456" s="181">
        <v>3112</v>
      </c>
      <c r="D456" s="182">
        <v>1499</v>
      </c>
      <c r="E456" s="183">
        <v>1415</v>
      </c>
      <c r="F456" s="180">
        <v>1548</v>
      </c>
      <c r="G456" s="184">
        <v>2124</v>
      </c>
      <c r="H456" s="182">
        <v>2703</v>
      </c>
      <c r="I456" s="183">
        <v>4110</v>
      </c>
      <c r="J456" s="180">
        <v>1010</v>
      </c>
      <c r="K456" s="181">
        <v>292</v>
      </c>
      <c r="L456" s="182">
        <v>2785</v>
      </c>
      <c r="M456" s="180">
        <v>1058</v>
      </c>
      <c r="N456" s="185">
        <v>3941</v>
      </c>
      <c r="O456" s="198">
        <v>2294</v>
      </c>
      <c r="P456" s="180">
        <v>2146</v>
      </c>
      <c r="Q456" s="181">
        <v>1487</v>
      </c>
      <c r="R456" s="182">
        <v>2272</v>
      </c>
      <c r="S456" s="183">
        <v>2586</v>
      </c>
      <c r="T456" s="180">
        <v>1488</v>
      </c>
      <c r="U456" s="184">
        <v>330</v>
      </c>
      <c r="V456" s="182">
        <v>3177</v>
      </c>
      <c r="W456" s="199">
        <v>1882</v>
      </c>
      <c r="X456" s="180">
        <v>2341</v>
      </c>
      <c r="Y456" s="184">
        <v>714</v>
      </c>
      <c r="Z456" s="182">
        <v>3718</v>
      </c>
      <c r="AA456" s="180">
        <v>4295</v>
      </c>
      <c r="AB456" s="162">
        <f t="shared" si="7727"/>
        <v>30663</v>
      </c>
      <c r="AC456" s="165">
        <f t="shared" si="7758"/>
        <v>25699</v>
      </c>
      <c r="BI456" s="131" t="s">
        <v>29</v>
      </c>
      <c r="BJ456" s="123">
        <f>B456/B467</f>
        <v>4.6765483166724117E-2</v>
      </c>
      <c r="BK456" s="124">
        <f t="shared" ref="BK456" si="8088">C456/C467</f>
        <v>7.4933782807608956E-2</v>
      </c>
      <c r="BL456" s="125">
        <f t="shared" ref="BL456" si="8089">D456/D467</f>
        <v>6.5114460709786715E-2</v>
      </c>
      <c r="BM456" s="126">
        <f t="shared" ref="BM456" si="8090">E456/E467</f>
        <v>6.8153357094692224E-2</v>
      </c>
      <c r="BN456" s="123">
        <f t="shared" ref="BN456" si="8091">F456/F467</f>
        <v>5.5607443063438462E-2</v>
      </c>
      <c r="BO456" s="124">
        <f t="shared" ref="BO456" si="8092">G456/G467</f>
        <v>7.8419789551412225E-2</v>
      </c>
      <c r="BP456" s="125">
        <f t="shared" ref="BP456" si="8093">H456/H467</f>
        <v>5.5596692582993955E-2</v>
      </c>
      <c r="BQ456" s="126">
        <f t="shared" ref="BQ456" si="8094">I456/I467</f>
        <v>7.3802725852502291E-2</v>
      </c>
      <c r="BR456" s="123">
        <f t="shared" ref="BR456" si="8095">J456/J467</f>
        <v>0.11564002747881841</v>
      </c>
      <c r="BS456" s="124">
        <f t="shared" ref="BS456" si="8096">K456/K467</f>
        <v>3.3299121906716841E-2</v>
      </c>
      <c r="BT456" s="125">
        <f t="shared" ref="BT456" si="8097">L456/L467</f>
        <v>9.4908669574700108E-2</v>
      </c>
      <c r="BU456" s="123">
        <f t="shared" ref="BU456" si="8098">M456/M467</f>
        <v>3.3634282807731432E-2</v>
      </c>
      <c r="BV456" s="127">
        <f t="shared" ref="BV456" si="8099">N456/N467</f>
        <v>8.0402317610576132E-2</v>
      </c>
      <c r="BW456" s="128">
        <f t="shared" ref="BW456" si="8100">O456/O467</f>
        <v>4.6626016260162599E-2</v>
      </c>
      <c r="BX456" s="123">
        <f t="shared" ref="BX456" si="8101">P456/P467</f>
        <v>7.3000646324454882E-2</v>
      </c>
      <c r="BY456" s="124">
        <f t="shared" ref="BY456" si="8102">Q456/Q467</f>
        <v>5.3177413010048996E-2</v>
      </c>
      <c r="BZ456" s="125">
        <f t="shared" ref="BZ456" si="8103">R456/R467</f>
        <v>6.2073110758974918E-2</v>
      </c>
      <c r="CA456" s="126">
        <f t="shared" ref="CA456" si="8104">S456/S467</f>
        <v>7.3547396262904921E-2</v>
      </c>
      <c r="CB456" s="123">
        <f t="shared" ref="CB456" si="8105">T456/T467</f>
        <v>0.12933507170795305</v>
      </c>
      <c r="CC456" s="124">
        <f t="shared" ref="CC456" si="8106">U456/U467</f>
        <v>2.9307282415630551E-2</v>
      </c>
      <c r="CD456" s="125">
        <f t="shared" ref="CD456" si="8107">V456/V467</f>
        <v>9.2416441225237803E-2</v>
      </c>
      <c r="CE456" s="126">
        <f t="shared" ref="CE456" si="8108">W456/W467</f>
        <v>4.5584459623116795E-2</v>
      </c>
      <c r="CF456" s="123">
        <f t="shared" ref="CF456" si="8109">X456/X467</f>
        <v>8.0574103393680735E-2</v>
      </c>
      <c r="CG456" s="124">
        <f t="shared" ref="CG456" si="8110">Y456/Y467</f>
        <v>4.1579315164220823E-2</v>
      </c>
      <c r="CH456" s="125">
        <f t="shared" ref="CH456" si="8111">Z456/Z467</f>
        <v>6.1784402678764311E-2</v>
      </c>
      <c r="CI456" s="123">
        <f t="shared" ref="CI456" si="8112">AA456/AA467</f>
        <v>6.8563127564133269E-2</v>
      </c>
      <c r="CJ456" s="129">
        <f t="shared" ref="CJ456" si="8113">AB456/AB467</f>
        <v>7.1111183261517913E-2</v>
      </c>
      <c r="CK456" s="130">
        <f t="shared" ref="CK456" si="8114">AC456/AC467</f>
        <v>5.9768452192680524E-2</v>
      </c>
    </row>
    <row r="457" spans="1:89" x14ac:dyDescent="0.25">
      <c r="A457" s="139" t="s">
        <v>30</v>
      </c>
      <c r="B457" s="280">
        <v>2321</v>
      </c>
      <c r="C457" s="267">
        <v>5068</v>
      </c>
      <c r="D457" s="268">
        <v>1950</v>
      </c>
      <c r="E457" s="269">
        <v>1874</v>
      </c>
      <c r="F457" s="266">
        <v>1683</v>
      </c>
      <c r="G457" s="270">
        <v>3177</v>
      </c>
      <c r="H457" s="268">
        <v>3144</v>
      </c>
      <c r="I457" s="269">
        <v>5947</v>
      </c>
      <c r="J457" s="266">
        <v>1439</v>
      </c>
      <c r="K457" s="267">
        <v>351</v>
      </c>
      <c r="L457" s="268">
        <v>3837</v>
      </c>
      <c r="M457" s="266">
        <v>1161</v>
      </c>
      <c r="N457" s="271">
        <v>4522</v>
      </c>
      <c r="O457" s="281">
        <v>3066</v>
      </c>
      <c r="P457" s="266">
        <v>2687</v>
      </c>
      <c r="Q457" s="267">
        <v>2035</v>
      </c>
      <c r="R457" s="268">
        <v>2532</v>
      </c>
      <c r="S457" s="269">
        <v>3213</v>
      </c>
      <c r="T457" s="266">
        <v>2011</v>
      </c>
      <c r="U457" s="270">
        <v>360</v>
      </c>
      <c r="V457" s="268">
        <v>3949</v>
      </c>
      <c r="W457" s="282">
        <v>2515</v>
      </c>
      <c r="X457" s="266">
        <v>3175</v>
      </c>
      <c r="Y457" s="270">
        <v>965</v>
      </c>
      <c r="Z457" s="268">
        <v>4222</v>
      </c>
      <c r="AA457" s="266">
        <v>5820</v>
      </c>
      <c r="AB457" s="162">
        <f t="shared" si="7727"/>
        <v>37472</v>
      </c>
      <c r="AC457" s="165">
        <f t="shared" si="7758"/>
        <v>35552</v>
      </c>
      <c r="BI457" s="139" t="s">
        <v>30</v>
      </c>
      <c r="BJ457" s="123">
        <f>B457/B467</f>
        <v>5.3337929449615074E-2</v>
      </c>
      <c r="BK457" s="124">
        <f t="shared" ref="BK457" si="8115">C457/C467</f>
        <v>0.12203226583192872</v>
      </c>
      <c r="BL457" s="125">
        <f t="shared" ref="BL457" si="8116">D457/D467</f>
        <v>8.4705269102124142E-2</v>
      </c>
      <c r="BM457" s="126">
        <f t="shared" ref="BM457" si="8117">E457/E467</f>
        <v>9.0261053848376849E-2</v>
      </c>
      <c r="BN457" s="123">
        <f t="shared" ref="BN457" si="8118">F457/F467</f>
        <v>6.0456929377110426E-2</v>
      </c>
      <c r="BO457" s="124">
        <f t="shared" ref="BO457" si="8119">G457/G467</f>
        <v>0.11729739708325641</v>
      </c>
      <c r="BP457" s="125">
        <f t="shared" ref="BP457" si="8120">H457/H467</f>
        <v>6.4667407133160562E-2</v>
      </c>
      <c r="BQ457" s="126">
        <f t="shared" ref="BQ457" si="8121">I457/I467</f>
        <v>0.10678949164107814</v>
      </c>
      <c r="BR457" s="123">
        <f t="shared" ref="BR457" si="8122">J457/J467</f>
        <v>0.16475841538813832</v>
      </c>
      <c r="BS457" s="124">
        <f t="shared" ref="BS457" si="8123">K457/K467</f>
        <v>4.0027369141293193E-2</v>
      </c>
      <c r="BT457" s="125">
        <f t="shared" ref="BT457" si="8124">L457/L467</f>
        <v>0.1307592693565976</v>
      </c>
      <c r="BU457" s="123">
        <f t="shared" ref="BU457" si="8125">M457/M467</f>
        <v>3.6908697863682602E-2</v>
      </c>
      <c r="BV457" s="127">
        <f t="shared" ref="BV457" si="8126">N457/N467</f>
        <v>9.2255590011424846E-2</v>
      </c>
      <c r="BW457" s="128">
        <f t="shared" ref="BW457" si="8127">O457/O467</f>
        <v>6.2317073170731707E-2</v>
      </c>
      <c r="BX457" s="123">
        <f t="shared" ref="BX457" si="8128">P457/P467</f>
        <v>9.1403884750144576E-2</v>
      </c>
      <c r="BY457" s="124">
        <f t="shared" ref="BY457" si="8129">Q457/Q467</f>
        <v>7.2774738046704576E-2</v>
      </c>
      <c r="BZ457" s="125">
        <f t="shared" ref="BZ457" si="8130">R457/R467</f>
        <v>6.9176547729632262E-2</v>
      </c>
      <c r="CA457" s="126">
        <f t="shared" ref="CA457" si="8131">S457/S467</f>
        <v>9.1379653593470042E-2</v>
      </c>
      <c r="CB457" s="123">
        <f t="shared" ref="CB457" si="8132">T457/T467</f>
        <v>0.174793568013907</v>
      </c>
      <c r="CC457" s="124">
        <f t="shared" ref="CC457" si="8133">U457/U467</f>
        <v>3.1971580817051509E-2</v>
      </c>
      <c r="CD457" s="125">
        <f t="shared" ref="CD457" si="8134">V457/V467</f>
        <v>0.11487331646158769</v>
      </c>
      <c r="CE457" s="126">
        <f t="shared" ref="CE457" si="8135">W457/W467</f>
        <v>6.0916533449595502E-2</v>
      </c>
      <c r="CF457" s="123">
        <f t="shared" ref="CF457" si="8136">X457/X467</f>
        <v>0.10927927307771736</v>
      </c>
      <c r="CG457" s="124">
        <f t="shared" ref="CG457" si="8137">Y457/Y467</f>
        <v>5.6196133240158395E-2</v>
      </c>
      <c r="CH457" s="125">
        <f t="shared" ref="CH457" si="8138">Z457/Z467</f>
        <v>7.0159695564750657E-2</v>
      </c>
      <c r="CI457" s="123">
        <f t="shared" ref="CI457" si="8139">AA457/AA467</f>
        <v>9.2907427805181741E-2</v>
      </c>
      <c r="CJ457" s="129">
        <f t="shared" ref="CJ457" si="8140">AB457/AB467</f>
        <v>8.6902072829651344E-2</v>
      </c>
      <c r="CK457" s="130">
        <f t="shared" ref="CK457" si="8141">AC457/AC467</f>
        <v>8.268368467077232E-2</v>
      </c>
    </row>
    <row r="458" spans="1:89" x14ac:dyDescent="0.25">
      <c r="A458" s="131" t="s">
        <v>31</v>
      </c>
      <c r="B458" s="283">
        <v>2336</v>
      </c>
      <c r="C458" s="274">
        <v>5035</v>
      </c>
      <c r="D458" s="275">
        <v>1572</v>
      </c>
      <c r="E458" s="276">
        <v>1762</v>
      </c>
      <c r="F458" s="273">
        <v>1485</v>
      </c>
      <c r="G458" s="277">
        <v>2834</v>
      </c>
      <c r="H458" s="275">
        <v>3329</v>
      </c>
      <c r="I458" s="276">
        <v>6194</v>
      </c>
      <c r="J458" s="273">
        <v>995</v>
      </c>
      <c r="K458" s="274">
        <v>294</v>
      </c>
      <c r="L458" s="275">
        <v>3591</v>
      </c>
      <c r="M458" s="273">
        <v>1198</v>
      </c>
      <c r="N458" s="278">
        <v>4643</v>
      </c>
      <c r="O458" s="284">
        <v>3002</v>
      </c>
      <c r="P458" s="273">
        <v>2805</v>
      </c>
      <c r="Q458" s="274">
        <v>2304</v>
      </c>
      <c r="R458" s="275">
        <v>2735</v>
      </c>
      <c r="S458" s="276">
        <v>3486</v>
      </c>
      <c r="T458" s="273">
        <v>1751</v>
      </c>
      <c r="U458" s="277">
        <v>362</v>
      </c>
      <c r="V458" s="275">
        <v>4318</v>
      </c>
      <c r="W458" s="285">
        <v>2432</v>
      </c>
      <c r="X458" s="273">
        <v>2957</v>
      </c>
      <c r="Y458" s="277">
        <v>1013</v>
      </c>
      <c r="Z458" s="275">
        <v>4258</v>
      </c>
      <c r="AA458" s="273">
        <v>6970</v>
      </c>
      <c r="AB458" s="162">
        <f t="shared" si="7727"/>
        <v>36775</v>
      </c>
      <c r="AC458" s="165">
        <f t="shared" si="7758"/>
        <v>36886</v>
      </c>
      <c r="BI458" s="131" t="s">
        <v>31</v>
      </c>
      <c r="BJ458" s="123">
        <f>B458/B467</f>
        <v>5.3682638170745721E-2</v>
      </c>
      <c r="BK458" s="124">
        <f t="shared" ref="BK458" si="8142">C458/C467</f>
        <v>0.12123765952323622</v>
      </c>
      <c r="BL458" s="125">
        <f t="shared" ref="BL458" si="8143">D458/D467</f>
        <v>6.828547847617393E-2</v>
      </c>
      <c r="BM458" s="126">
        <f t="shared" ref="BM458" si="8144">E458/E467</f>
        <v>8.4866583180811098E-2</v>
      </c>
      <c r="BN458" s="123">
        <f t="shared" ref="BN458" si="8145">F458/F467</f>
        <v>5.334434945039155E-2</v>
      </c>
      <c r="BO458" s="124">
        <f t="shared" ref="BO458" si="8146">G458/G467</f>
        <v>0.10463356101163006</v>
      </c>
      <c r="BP458" s="125">
        <f t="shared" ref="BP458" si="8147">H458/H467</f>
        <v>6.8472582171212312E-2</v>
      </c>
      <c r="BQ458" s="126">
        <f t="shared" ref="BQ458" si="8148">I458/I467</f>
        <v>0.11122483793926988</v>
      </c>
      <c r="BR458" s="123">
        <f t="shared" ref="BR458" si="8149">J458/J467</f>
        <v>0.11392260132814289</v>
      </c>
      <c r="BS458" s="124">
        <f t="shared" ref="BS458" si="8150">K458/K467</f>
        <v>3.3527198084160111E-2</v>
      </c>
      <c r="BT458" s="125">
        <f t="shared" ref="BT458" si="8151">L458/L467</f>
        <v>0.12237595419847329</v>
      </c>
      <c r="BU458" s="123">
        <f t="shared" ref="BU458" si="8152">M458/M467</f>
        <v>3.8084944048830109E-2</v>
      </c>
      <c r="BV458" s="127">
        <f t="shared" ref="BV458" si="8153">N458/N467</f>
        <v>9.4724171699037046E-2</v>
      </c>
      <c r="BW458" s="128">
        <f t="shared" ref="BW458" si="8154">O458/O467</f>
        <v>6.1016260162601629E-2</v>
      </c>
      <c r="BX458" s="123">
        <f t="shared" ref="BX458" si="8155">P458/P467</f>
        <v>9.5417899785692414E-2</v>
      </c>
      <c r="BY458" s="124">
        <f t="shared" ref="BY458" si="8156">Q458/Q467</f>
        <v>8.2394592854843907E-2</v>
      </c>
      <c r="BZ458" s="125">
        <f t="shared" ref="BZ458" si="8157">R458/R467</f>
        <v>7.4722692749030109E-2</v>
      </c>
      <c r="CA458" s="126">
        <f t="shared" ref="CA458" si="8158">S458/S467</f>
        <v>9.9143937885725661E-2</v>
      </c>
      <c r="CB458" s="123">
        <f t="shared" ref="CB458" si="8159">T458/T467</f>
        <v>0.15219469795740981</v>
      </c>
      <c r="CC458" s="124">
        <f t="shared" ref="CC458" si="8160">U458/U467</f>
        <v>3.2149200710479574E-2</v>
      </c>
      <c r="CD458" s="125">
        <f t="shared" ref="CD458" si="8161">V458/V467</f>
        <v>0.12560723739709689</v>
      </c>
      <c r="CE458" s="126">
        <f t="shared" ref="CE458" si="8162">W458/W467</f>
        <v>5.8906166739330523E-2</v>
      </c>
      <c r="CF458" s="123">
        <f t="shared" ref="CF458" si="8163">X458/X467</f>
        <v>0.10177600330419219</v>
      </c>
      <c r="CG458" s="124">
        <f t="shared" ref="CG458" si="8164">Y458/Y467</f>
        <v>5.8991381318425344E-2</v>
      </c>
      <c r="CH458" s="125">
        <f t="shared" ref="CH458" si="8165">Z458/Z467</f>
        <v>7.0757930770892527E-2</v>
      </c>
      <c r="CI458" s="123">
        <f t="shared" ref="CI458" si="8166">AA458/AA467</f>
        <v>0.11126542470826749</v>
      </c>
      <c r="CJ458" s="129">
        <f t="shared" ref="CJ458" si="8167">AB458/AB467</f>
        <v>8.5285646037319279E-2</v>
      </c>
      <c r="CK458" s="130">
        <f t="shared" ref="CK458" si="8168">AC458/AC467</f>
        <v>8.5786183414888278E-2</v>
      </c>
    </row>
    <row r="459" spans="1:89" x14ac:dyDescent="0.25">
      <c r="A459" s="139" t="s">
        <v>32</v>
      </c>
      <c r="B459" s="194">
        <v>2352</v>
      </c>
      <c r="C459" s="188">
        <v>4227</v>
      </c>
      <c r="D459" s="189">
        <v>1168</v>
      </c>
      <c r="E459" s="190">
        <v>1912</v>
      </c>
      <c r="F459" s="187">
        <v>1085</v>
      </c>
      <c r="G459" s="191">
        <v>2904</v>
      </c>
      <c r="H459" s="189">
        <v>3030</v>
      </c>
      <c r="I459" s="190">
        <v>5881</v>
      </c>
      <c r="J459" s="187">
        <v>664</v>
      </c>
      <c r="K459" s="188">
        <v>274</v>
      </c>
      <c r="L459" s="189">
        <v>2832</v>
      </c>
      <c r="M459" s="187">
        <v>1331</v>
      </c>
      <c r="N459" s="192">
        <v>4283</v>
      </c>
      <c r="O459" s="195">
        <v>3248</v>
      </c>
      <c r="P459" s="187">
        <v>1917</v>
      </c>
      <c r="Q459" s="188">
        <v>2382</v>
      </c>
      <c r="R459" s="189">
        <v>2337</v>
      </c>
      <c r="S459" s="190">
        <v>3057</v>
      </c>
      <c r="T459" s="187">
        <v>1025</v>
      </c>
      <c r="U459" s="191">
        <v>416</v>
      </c>
      <c r="V459" s="189">
        <v>3655</v>
      </c>
      <c r="W459" s="196">
        <v>2373</v>
      </c>
      <c r="X459" s="187">
        <v>2370</v>
      </c>
      <c r="Y459" s="191">
        <v>873</v>
      </c>
      <c r="Z459" s="189">
        <v>3864</v>
      </c>
      <c r="AA459" s="187">
        <v>5658</v>
      </c>
      <c r="AB459" s="162">
        <f t="shared" si="7727"/>
        <v>30582</v>
      </c>
      <c r="AC459" s="165">
        <f t="shared" si="7758"/>
        <v>34536</v>
      </c>
      <c r="BI459" s="139" t="s">
        <v>32</v>
      </c>
      <c r="BJ459" s="123">
        <f>B459/B467</f>
        <v>5.4050327473285073E-2</v>
      </c>
      <c r="BK459" s="124">
        <f t="shared" ref="BK459" si="8169">C459/C467</f>
        <v>0.10178184444979532</v>
      </c>
      <c r="BL459" s="125">
        <f t="shared" ref="BL459" si="8170">D459/D467</f>
        <v>5.073628426219539E-2</v>
      </c>
      <c r="BM459" s="126">
        <f t="shared" ref="BM459" si="8171">E459/E467</f>
        <v>9.2091320682015226E-2</v>
      </c>
      <c r="BN459" s="123">
        <f t="shared" ref="BN459" si="8172">F459/F467</f>
        <v>3.8975501113585748E-2</v>
      </c>
      <c r="BO459" s="124">
        <f t="shared" ref="BO459" si="8173">G459/G467</f>
        <v>0.10721801735277829</v>
      </c>
      <c r="BP459" s="125">
        <f t="shared" ref="BP459" si="8174">H459/H467</f>
        <v>6.2322596569171912E-2</v>
      </c>
      <c r="BQ459" s="126">
        <f t="shared" ref="BQ459" si="8175">I459/I467</f>
        <v>0.10560433837921313</v>
      </c>
      <c r="BR459" s="123">
        <f t="shared" ref="BR459" si="8176">J459/J467</f>
        <v>7.6024730936569723E-2</v>
      </c>
      <c r="BS459" s="124">
        <f t="shared" ref="BS459" si="8177">K459/K467</f>
        <v>3.1246436309727448E-2</v>
      </c>
      <c r="BT459" s="125">
        <f t="shared" ref="BT459" si="8178">L459/L467</f>
        <v>9.6510359869138501E-2</v>
      </c>
      <c r="BU459" s="123">
        <f t="shared" ref="BU459" si="8179">M459/M467</f>
        <v>4.2313072227873859E-2</v>
      </c>
      <c r="BV459" s="127">
        <f t="shared" ref="BV459" si="8180">N459/N467</f>
        <v>8.7379631140851968E-2</v>
      </c>
      <c r="BW459" s="128">
        <f t="shared" ref="BW459" si="8181">O459/O467</f>
        <v>6.601626016260162E-2</v>
      </c>
      <c r="BX459" s="123">
        <f t="shared" ref="BX459" si="8182">P459/P467</f>
        <v>6.5210735789366259E-2</v>
      </c>
      <c r="BY459" s="124">
        <f t="shared" ref="BY459" si="8183">Q459/Q467</f>
        <v>8.5183993133783928E-2</v>
      </c>
      <c r="BZ459" s="125">
        <f t="shared" ref="BZ459" si="8184">R459/R467</f>
        <v>6.3848970001639249E-2</v>
      </c>
      <c r="CA459" s="126">
        <f t="shared" ref="CA459" si="8185">S459/S467</f>
        <v>8.6942919712181113E-2</v>
      </c>
      <c r="CB459" s="123">
        <f t="shared" ref="CB459" si="8186">T459/T467</f>
        <v>8.9091699261190788E-2</v>
      </c>
      <c r="CC459" s="124">
        <f t="shared" ref="CC459" si="8187">U459/U467</f>
        <v>3.6944937833037303E-2</v>
      </c>
      <c r="CD459" s="125">
        <f t="shared" ref="CD459" si="8188">V459/V467</f>
        <v>0.10632108677313321</v>
      </c>
      <c r="CE459" s="126">
        <f t="shared" ref="CE459" si="8189">W459/W467</f>
        <v>5.7477110885045778E-2</v>
      </c>
      <c r="CF459" s="123">
        <f t="shared" ref="CF459" si="8190">X459/X467</f>
        <v>8.1572244785571693E-2</v>
      </c>
      <c r="CG459" s="124">
        <f t="shared" ref="CG459" si="8191">Y459/Y467</f>
        <v>5.0838574423480082E-2</v>
      </c>
      <c r="CH459" s="125">
        <f t="shared" ref="CH459" si="8192">Z459/Z467</f>
        <v>6.4210578792561937E-2</v>
      </c>
      <c r="CI459" s="123">
        <f t="shared" ref="CI459" si="8193">AA459/AA467</f>
        <v>9.0321344763181835E-2</v>
      </c>
      <c r="CJ459" s="129">
        <f t="shared" ref="CJ459" si="8194">AB459/AB467</f>
        <v>7.0923334523815051E-2</v>
      </c>
      <c r="CK459" s="130">
        <f t="shared" ref="CK459" si="8195">AC459/AC467</f>
        <v>8.0320762089046829E-2</v>
      </c>
    </row>
    <row r="460" spans="1:89" x14ac:dyDescent="0.25">
      <c r="A460" s="131" t="s">
        <v>33</v>
      </c>
      <c r="B460" s="197">
        <v>2665</v>
      </c>
      <c r="C460" s="181">
        <v>3252</v>
      </c>
      <c r="D460" s="182">
        <v>802</v>
      </c>
      <c r="E460" s="183">
        <v>1440</v>
      </c>
      <c r="F460" s="180">
        <v>1008</v>
      </c>
      <c r="G460" s="184">
        <v>2269</v>
      </c>
      <c r="H460" s="182">
        <v>2497</v>
      </c>
      <c r="I460" s="183">
        <v>4492</v>
      </c>
      <c r="J460" s="180">
        <v>571</v>
      </c>
      <c r="K460" s="181">
        <v>170</v>
      </c>
      <c r="L460" s="182">
        <v>2140</v>
      </c>
      <c r="M460" s="180">
        <v>1207</v>
      </c>
      <c r="N460" s="185">
        <v>3176</v>
      </c>
      <c r="O460" s="198">
        <v>2642</v>
      </c>
      <c r="P460" s="180">
        <v>1510</v>
      </c>
      <c r="Q460" s="181">
        <v>1828</v>
      </c>
      <c r="R460" s="182">
        <v>1759</v>
      </c>
      <c r="S460" s="183">
        <v>2409</v>
      </c>
      <c r="T460" s="180">
        <v>532</v>
      </c>
      <c r="U460" s="184">
        <v>381</v>
      </c>
      <c r="V460" s="182">
        <v>2867</v>
      </c>
      <c r="W460" s="199">
        <v>2137</v>
      </c>
      <c r="X460" s="180">
        <v>1416</v>
      </c>
      <c r="Y460" s="184">
        <v>680</v>
      </c>
      <c r="Z460" s="182">
        <v>2954</v>
      </c>
      <c r="AA460" s="180">
        <v>4039</v>
      </c>
      <c r="AB460" s="162">
        <f t="shared" si="7727"/>
        <v>23897</v>
      </c>
      <c r="AC460" s="165">
        <f t="shared" si="7758"/>
        <v>26946</v>
      </c>
      <c r="BI460" s="131" t="s">
        <v>33</v>
      </c>
      <c r="BJ460" s="123">
        <f>B460/B467</f>
        <v>6.1243249454211189E-2</v>
      </c>
      <c r="BK460" s="124">
        <f t="shared" ref="BK460" si="8196">C460/C467</f>
        <v>7.8304839874789312E-2</v>
      </c>
      <c r="BL460" s="125">
        <f t="shared" ref="BL460" si="8197">D460/D467</f>
        <v>3.4837756830719775E-2</v>
      </c>
      <c r="BM460" s="126">
        <f t="shared" ref="BM460" si="8198">E460/E467</f>
        <v>6.9357480011559586E-2</v>
      </c>
      <c r="BN460" s="123">
        <f t="shared" ref="BN460" si="8199">F460/F467</f>
        <v>3.6209497808750629E-2</v>
      </c>
      <c r="BO460" s="124">
        <f t="shared" ref="BO460" si="8200">G460/G467</f>
        <v>8.3773306258076427E-2</v>
      </c>
      <c r="BP460" s="125">
        <f t="shared" ref="BP460" si="8201">H460/H467</f>
        <v>5.1359578756839032E-2</v>
      </c>
      <c r="BQ460" s="126">
        <f t="shared" ref="BQ460" si="8202">I460/I467</f>
        <v>8.0662249277236073E-2</v>
      </c>
      <c r="BR460" s="123">
        <f t="shared" ref="BR460" si="8203">J460/J467</f>
        <v>6.5376688802381497E-2</v>
      </c>
      <c r="BS460" s="124">
        <f t="shared" ref="BS460" si="8204">K460/K467</f>
        <v>1.9386475082677615E-2</v>
      </c>
      <c r="BT460" s="125">
        <f t="shared" ref="BT460" si="8205">L460/L467</f>
        <v>7.2928026172300986E-2</v>
      </c>
      <c r="BU460" s="123">
        <f t="shared" ref="BU460" si="8206">M460/M467</f>
        <v>3.8371057985757885E-2</v>
      </c>
      <c r="BV460" s="127">
        <f t="shared" ref="BV460" si="8207">N460/N467</f>
        <v>6.4795168924432836E-2</v>
      </c>
      <c r="BW460" s="128">
        <f t="shared" ref="BW460" si="8208">O460/O467</f>
        <v>5.3699186991869916E-2</v>
      </c>
      <c r="BX460" s="123">
        <f t="shared" ref="BX460" si="8209">P460/P467</f>
        <v>5.1365785624383438E-2</v>
      </c>
      <c r="BY460" s="124">
        <f t="shared" ref="BY460" si="8210">Q460/Q467</f>
        <v>6.5372098844902193E-2</v>
      </c>
      <c r="BZ460" s="125">
        <f t="shared" ref="BZ460" si="8211">R460/R467</f>
        <v>4.8057483197639472E-2</v>
      </c>
      <c r="CA460" s="126">
        <f t="shared" ref="CA460" si="8212">S460/S467</f>
        <v>6.8513409743750184E-2</v>
      </c>
      <c r="CB460" s="123">
        <f t="shared" ref="CB460" si="8213">T460/T467</f>
        <v>4.6240764884832683E-2</v>
      </c>
      <c r="CC460" s="124">
        <f t="shared" ref="CC460" si="8214">U460/U467</f>
        <v>3.3836589698046184E-2</v>
      </c>
      <c r="CD460" s="125">
        <f t="shared" ref="CD460" si="8215">V460/V467</f>
        <v>8.3398784070744969E-2</v>
      </c>
      <c r="CE460" s="126">
        <f t="shared" ref="CE460" si="8216">W460/W467</f>
        <v>5.1760887467906795E-2</v>
      </c>
      <c r="CF460" s="123">
        <f t="shared" ref="CF460" si="8217">X460/X467</f>
        <v>4.8736834859227647E-2</v>
      </c>
      <c r="CG460" s="124">
        <f t="shared" ref="CG460" si="8218">Y460/Y467</f>
        <v>3.9599347775448407E-2</v>
      </c>
      <c r="CH460" s="125">
        <f t="shared" ref="CH460" si="8219">Z460/Z467</f>
        <v>4.9088522192864387E-2</v>
      </c>
      <c r="CI460" s="123">
        <f t="shared" ref="CI460" si="8220">AA460/AA467</f>
        <v>6.4476477818750697E-2</v>
      </c>
      <c r="CJ460" s="129">
        <f t="shared" ref="CJ460" si="8221">AB460/AB467</f>
        <v>5.5420015862782293E-2</v>
      </c>
      <c r="CK460" s="130">
        <f t="shared" ref="CK460" si="8222">AC460/AC467</f>
        <v>6.2668614062180217E-2</v>
      </c>
    </row>
    <row r="461" spans="1:89" x14ac:dyDescent="0.25">
      <c r="A461" s="139" t="s">
        <v>34</v>
      </c>
      <c r="B461" s="194">
        <v>1037</v>
      </c>
      <c r="C461" s="188">
        <v>2187</v>
      </c>
      <c r="D461" s="189">
        <v>341</v>
      </c>
      <c r="E461" s="190">
        <v>1094</v>
      </c>
      <c r="F461" s="187">
        <v>434</v>
      </c>
      <c r="G461" s="191">
        <v>1800</v>
      </c>
      <c r="H461" s="189">
        <v>1452</v>
      </c>
      <c r="I461" s="190">
        <v>3050</v>
      </c>
      <c r="J461" s="187">
        <v>357</v>
      </c>
      <c r="K461" s="188">
        <v>120</v>
      </c>
      <c r="L461" s="189">
        <v>1510</v>
      </c>
      <c r="M461" s="187">
        <v>718</v>
      </c>
      <c r="N461" s="192">
        <v>2519</v>
      </c>
      <c r="O461" s="195">
        <v>2020</v>
      </c>
      <c r="P461" s="187">
        <v>881</v>
      </c>
      <c r="Q461" s="188">
        <v>1368</v>
      </c>
      <c r="R461" s="189">
        <v>1270</v>
      </c>
      <c r="S461" s="190">
        <v>1801</v>
      </c>
      <c r="T461" s="187">
        <v>411</v>
      </c>
      <c r="U461" s="191">
        <v>307</v>
      </c>
      <c r="V461" s="189">
        <v>2484</v>
      </c>
      <c r="W461" s="196">
        <v>1441</v>
      </c>
      <c r="X461" s="187">
        <v>850</v>
      </c>
      <c r="Y461" s="191">
        <v>582</v>
      </c>
      <c r="Z461" s="189">
        <v>2216</v>
      </c>
      <c r="AA461" s="187">
        <v>2986</v>
      </c>
      <c r="AB461" s="162">
        <f t="shared" si="7727"/>
        <v>15762</v>
      </c>
      <c r="AC461" s="165">
        <f t="shared" si="7758"/>
        <v>19474</v>
      </c>
      <c r="BI461" s="139" t="s">
        <v>34</v>
      </c>
      <c r="BJ461" s="123">
        <f>B461/B467</f>
        <v>2.3830862920831898E-2</v>
      </c>
      <c r="BK461" s="124">
        <f t="shared" ref="BK461" si="8223">C461/C467</f>
        <v>5.2660727185167351E-2</v>
      </c>
      <c r="BL461" s="125">
        <f t="shared" ref="BL461" si="8224">D461/D467</f>
        <v>1.4812562442986838E-2</v>
      </c>
      <c r="BM461" s="126">
        <f t="shared" ref="BM461" si="8225">E461/E467</f>
        <v>5.2692418842115403E-2</v>
      </c>
      <c r="BN461" s="123">
        <f t="shared" ref="BN461" si="8226">F461/F467</f>
        <v>1.5590200445434299E-2</v>
      </c>
      <c r="BO461" s="124">
        <f t="shared" ref="BO461" si="8227">G461/G467</f>
        <v>6.6457448772383243E-2</v>
      </c>
      <c r="BP461" s="125">
        <f t="shared" ref="BP461" si="8228">H461/H467</f>
        <v>2.9865481920276441E-2</v>
      </c>
      <c r="BQ461" s="126">
        <f t="shared" ref="BQ461" si="8229">I461/I467</f>
        <v>5.4768446192246224E-2</v>
      </c>
      <c r="BR461" s="123">
        <f t="shared" ref="BR461" si="8230">J461/J467</f>
        <v>4.0874742386077398E-2</v>
      </c>
      <c r="BS461" s="124">
        <f t="shared" ref="BS461" si="8231">K461/K467</f>
        <v>1.3684570646595963E-2</v>
      </c>
      <c r="BT461" s="125">
        <f t="shared" ref="BT461" si="8232">L461/L467</f>
        <v>5.1458560523446023E-2</v>
      </c>
      <c r="BU461" s="123">
        <f t="shared" ref="BU461" si="8233">M461/M467</f>
        <v>2.2825534079348932E-2</v>
      </c>
      <c r="BV461" s="127">
        <f t="shared" ref="BV461" si="8234">N461/N467</f>
        <v>5.1391382405745062E-2</v>
      </c>
      <c r="BW461" s="128">
        <f t="shared" ref="BW461" si="8235">O461/O467</f>
        <v>4.1056910569105688E-2</v>
      </c>
      <c r="BX461" s="123">
        <f t="shared" ref="BX461" si="8236">P461/P467</f>
        <v>2.9969044460319082E-2</v>
      </c>
      <c r="BY461" s="124">
        <f t="shared" ref="BY461" si="8237">Q461/Q467</f>
        <v>4.8921789507563568E-2</v>
      </c>
      <c r="BZ461" s="125">
        <f t="shared" ref="BZ461" si="8238">R461/R467</f>
        <v>3.4697557510518548E-2</v>
      </c>
      <c r="CA461" s="126">
        <f t="shared" ref="CA461" si="8239">S461/S467</f>
        <v>5.1221523847444612E-2</v>
      </c>
      <c r="CB461" s="123">
        <f t="shared" ref="CB461" si="8240">T461/T467</f>
        <v>3.5723598435462842E-2</v>
      </c>
      <c r="CC461" s="124">
        <f t="shared" ref="CC461" si="8241">U461/U467</f>
        <v>2.7264653641207816E-2</v>
      </c>
      <c r="CD461" s="125">
        <f t="shared" ref="CD461" si="8242">V461/V467</f>
        <v>7.2257614102452225E-2</v>
      </c>
      <c r="CE461" s="126">
        <f t="shared" ref="CE461" si="8243">W461/W467</f>
        <v>3.4902872644479971E-2</v>
      </c>
      <c r="CF461" s="123">
        <f t="shared" ref="CF461" si="8244">X461/X467</f>
        <v>2.9255868383010947E-2</v>
      </c>
      <c r="CG461" s="124">
        <f t="shared" ref="CG461" si="8245">Y461/Y467</f>
        <v>3.3892382948986721E-2</v>
      </c>
      <c r="CH461" s="125">
        <f t="shared" ref="CH461" si="8246">Z461/Z467</f>
        <v>3.6824700466955816E-2</v>
      </c>
      <c r="CI461" s="123">
        <f t="shared" ref="CI461" si="8247">AA461/AA467</f>
        <v>4.7666938045751318E-2</v>
      </c>
      <c r="CJ461" s="129">
        <f t="shared" ref="CJ461" si="8248">AB461/AB467</f>
        <v>3.6553972884846402E-2</v>
      </c>
      <c r="CK461" s="130">
        <f t="shared" ref="CK461" si="8249">AC461/AC467</f>
        <v>4.5290899957206913E-2</v>
      </c>
    </row>
    <row r="462" spans="1:89" x14ac:dyDescent="0.25">
      <c r="A462" s="131" t="s">
        <v>35</v>
      </c>
      <c r="B462" s="197">
        <v>0</v>
      </c>
      <c r="C462" s="181">
        <v>1111</v>
      </c>
      <c r="D462" s="182">
        <v>6</v>
      </c>
      <c r="E462" s="183">
        <v>649</v>
      </c>
      <c r="F462" s="180">
        <v>13</v>
      </c>
      <c r="G462" s="184">
        <v>890</v>
      </c>
      <c r="H462" s="182">
        <v>125</v>
      </c>
      <c r="I462" s="183">
        <v>1201</v>
      </c>
      <c r="J462" s="180">
        <v>70</v>
      </c>
      <c r="K462" s="181">
        <v>53</v>
      </c>
      <c r="L462" s="182">
        <v>756</v>
      </c>
      <c r="M462" s="180">
        <v>144</v>
      </c>
      <c r="N462" s="185">
        <v>559</v>
      </c>
      <c r="O462" s="198">
        <v>355</v>
      </c>
      <c r="P462" s="180">
        <v>198</v>
      </c>
      <c r="Q462" s="181">
        <v>230</v>
      </c>
      <c r="R462" s="182">
        <v>173</v>
      </c>
      <c r="S462" s="183">
        <v>179</v>
      </c>
      <c r="T462" s="180">
        <v>38</v>
      </c>
      <c r="U462" s="184">
        <v>12</v>
      </c>
      <c r="V462" s="182">
        <v>446</v>
      </c>
      <c r="W462" s="199">
        <v>44</v>
      </c>
      <c r="X462" s="180">
        <v>69</v>
      </c>
      <c r="Y462" s="184">
        <v>8</v>
      </c>
      <c r="Z462" s="182">
        <v>103</v>
      </c>
      <c r="AA462" s="180">
        <v>113</v>
      </c>
      <c r="AB462" s="162">
        <f t="shared" si="7727"/>
        <v>2556</v>
      </c>
      <c r="AC462" s="165">
        <f t="shared" si="7758"/>
        <v>4989</v>
      </c>
      <c r="BI462" s="131" t="s">
        <v>35</v>
      </c>
      <c r="BJ462" s="123">
        <f>B462/B467</f>
        <v>0</v>
      </c>
      <c r="BK462" s="124">
        <f t="shared" ref="BK462" si="8250">C462/C467</f>
        <v>2.675174572598122E-2</v>
      </c>
      <c r="BL462" s="125">
        <f t="shared" ref="BL462" si="8251">D462/D467</f>
        <v>2.6063159723730507E-4</v>
      </c>
      <c r="BM462" s="126">
        <f t="shared" ref="BM462" si="8252">E462/E467</f>
        <v>3.1259030921876506E-2</v>
      </c>
      <c r="BN462" s="123">
        <f t="shared" ref="BN462" si="8253">F462/F467</f>
        <v>4.6698757094618869E-4</v>
      </c>
      <c r="BO462" s="124">
        <f t="shared" ref="BO462" si="8254">G462/G467</f>
        <v>3.2859516337456159E-2</v>
      </c>
      <c r="BP462" s="125">
        <f t="shared" ref="BP462" si="8255">H462/H467</f>
        <v>2.5710642148998315E-3</v>
      </c>
      <c r="BQ462" s="126">
        <f t="shared" ref="BQ462" si="8256">I462/I467</f>
        <v>2.1566197992422202E-2</v>
      </c>
      <c r="BR462" s="123">
        <f t="shared" ref="BR462" si="8257">J462/J467</f>
        <v>8.014655369819098E-3</v>
      </c>
      <c r="BS462" s="124">
        <f t="shared" ref="BS462" si="8258">K462/K467</f>
        <v>6.0440187022465499E-3</v>
      </c>
      <c r="BT462" s="125">
        <f t="shared" ref="BT462" si="8259">L462/L467</f>
        <v>2.5763358778625955E-2</v>
      </c>
      <c r="BU462" s="123">
        <f t="shared" ref="BU462" si="8260">M462/M467</f>
        <v>4.5778229908443541E-3</v>
      </c>
      <c r="BV462" s="127">
        <f t="shared" ref="BV462" si="8261">N462/N467</f>
        <v>1.1404439366737391E-2</v>
      </c>
      <c r="BW462" s="128">
        <f t="shared" ref="BW462" si="8262">O462/O467</f>
        <v>7.2154471544715448E-3</v>
      </c>
      <c r="BX462" s="123">
        <f t="shared" ref="BX462" si="8263">P462/P467</f>
        <v>6.735381161342994E-3</v>
      </c>
      <c r="BY462" s="124">
        <f t="shared" ref="BY462" si="8264">Q462/Q467</f>
        <v>8.2251546686693128E-3</v>
      </c>
      <c r="BZ462" s="125">
        <f t="shared" ref="BZ462" si="8265">R462/R467</f>
        <v>4.7265176766296928E-3</v>
      </c>
      <c r="CA462" s="126">
        <f t="shared" ref="CA462" si="8266">S462/S467</f>
        <v>5.090867722761014E-3</v>
      </c>
      <c r="CB462" s="123">
        <f t="shared" ref="CB462" si="8267">T462/T467</f>
        <v>3.3029117774880487E-3</v>
      </c>
      <c r="CC462" s="124">
        <f t="shared" ref="CC462" si="8268">U462/U467</f>
        <v>1.0657193605683837E-3</v>
      </c>
      <c r="CD462" s="125">
        <f t="shared" ref="CD462" si="8269">V462/V467</f>
        <v>1.2973790615818716E-2</v>
      </c>
      <c r="CE462" s="126">
        <f t="shared" ref="CE462" si="8270">W462/W467</f>
        <v>1.0657365692970982E-3</v>
      </c>
      <c r="CF462" s="123">
        <f t="shared" ref="CF462" si="8271">X462/X467</f>
        <v>2.374888139326771E-3</v>
      </c>
      <c r="CG462" s="124">
        <f t="shared" ref="CG462" si="8272">Y462/Y467</f>
        <v>4.6587467971115771E-4</v>
      </c>
      <c r="CH462" s="125">
        <f t="shared" ref="CH462" si="8273">Z462/Z467</f>
        <v>1.711617395350383E-3</v>
      </c>
      <c r="CI462" s="123">
        <f t="shared" ref="CI462" si="8274">AA462/AA467</f>
        <v>1.8038727391727727E-3</v>
      </c>
      <c r="CJ462" s="129">
        <f t="shared" ref="CJ462" si="8275">AB462/AB467</f>
        <v>5.9276712786237411E-3</v>
      </c>
      <c r="CK462" s="130">
        <f t="shared" ref="CK462" si="8276">AC462/AC467</f>
        <v>1.1602973189201258E-2</v>
      </c>
    </row>
    <row r="463" spans="1:89" x14ac:dyDescent="0.25">
      <c r="A463" s="139" t="s">
        <v>36</v>
      </c>
      <c r="B463" s="194"/>
      <c r="C463" s="188"/>
      <c r="D463" s="189"/>
      <c r="E463" s="190"/>
      <c r="F463" s="187"/>
      <c r="G463" s="191"/>
      <c r="H463" s="189"/>
      <c r="I463" s="190"/>
      <c r="J463" s="187"/>
      <c r="K463" s="191"/>
      <c r="L463" s="189"/>
      <c r="M463" s="187"/>
      <c r="N463" s="192"/>
      <c r="O463" s="195"/>
      <c r="P463" s="187"/>
      <c r="Q463" s="191"/>
      <c r="R463" s="189"/>
      <c r="S463" s="190"/>
      <c r="T463" s="187"/>
      <c r="U463" s="191"/>
      <c r="V463" s="189"/>
      <c r="W463" s="190"/>
      <c r="X463" s="187"/>
      <c r="Y463" s="191"/>
      <c r="Z463" s="189"/>
      <c r="AA463" s="187"/>
      <c r="AB463" s="162">
        <f t="shared" si="7727"/>
        <v>0</v>
      </c>
      <c r="AC463" s="165">
        <f t="shared" si="7758"/>
        <v>0</v>
      </c>
      <c r="BI463" s="139" t="s">
        <v>36</v>
      </c>
      <c r="BJ463" s="123">
        <f>B463/B467</f>
        <v>0</v>
      </c>
      <c r="BK463" s="124">
        <f t="shared" ref="BK463" si="8277">C463/C467</f>
        <v>0</v>
      </c>
      <c r="BL463" s="125">
        <f t="shared" ref="BL463" si="8278">D463/D467</f>
        <v>0</v>
      </c>
      <c r="BM463" s="126">
        <f t="shared" ref="BM463" si="8279">E463/E467</f>
        <v>0</v>
      </c>
      <c r="BN463" s="123">
        <f t="shared" ref="BN463" si="8280">F463/F467</f>
        <v>0</v>
      </c>
      <c r="BO463" s="124">
        <f t="shared" ref="BO463" si="8281">G463/G467</f>
        <v>0</v>
      </c>
      <c r="BP463" s="125">
        <f t="shared" ref="BP463" si="8282">H463/H467</f>
        <v>0</v>
      </c>
      <c r="BQ463" s="126">
        <f t="shared" ref="BQ463" si="8283">I463/I467</f>
        <v>0</v>
      </c>
      <c r="BR463" s="123">
        <f t="shared" ref="BR463" si="8284">J463/J467</f>
        <v>0</v>
      </c>
      <c r="BS463" s="124">
        <f t="shared" ref="BS463" si="8285">K463/K467</f>
        <v>0</v>
      </c>
      <c r="BT463" s="125">
        <f t="shared" ref="BT463" si="8286">L463/L467</f>
        <v>0</v>
      </c>
      <c r="BU463" s="123">
        <f t="shared" ref="BU463" si="8287">M463/M467</f>
        <v>0</v>
      </c>
      <c r="BV463" s="127">
        <f t="shared" ref="BV463" si="8288">N463/N467</f>
        <v>0</v>
      </c>
      <c r="BW463" s="128">
        <f t="shared" ref="BW463" si="8289">O463/O467</f>
        <v>0</v>
      </c>
      <c r="BX463" s="123">
        <f t="shared" ref="BX463" si="8290">P463/P467</f>
        <v>0</v>
      </c>
      <c r="BY463" s="124">
        <f t="shared" ref="BY463" si="8291">Q463/Q467</f>
        <v>0</v>
      </c>
      <c r="BZ463" s="125">
        <f t="shared" ref="BZ463" si="8292">R463/R467</f>
        <v>0</v>
      </c>
      <c r="CA463" s="126">
        <f t="shared" ref="CA463" si="8293">S463/S467</f>
        <v>0</v>
      </c>
      <c r="CB463" s="123">
        <f t="shared" ref="CB463" si="8294">T463/T467</f>
        <v>0</v>
      </c>
      <c r="CC463" s="124">
        <f t="shared" ref="CC463" si="8295">U463/U467</f>
        <v>0</v>
      </c>
      <c r="CD463" s="125">
        <f t="shared" ref="CD463" si="8296">V463/V467</f>
        <v>0</v>
      </c>
      <c r="CE463" s="126">
        <f t="shared" ref="CE463" si="8297">W463/W467</f>
        <v>0</v>
      </c>
      <c r="CF463" s="123">
        <f t="shared" ref="CF463" si="8298">X463/X467</f>
        <v>0</v>
      </c>
      <c r="CG463" s="124">
        <f t="shared" ref="CG463" si="8299">Y463/Y467</f>
        <v>0</v>
      </c>
      <c r="CH463" s="125">
        <f t="shared" ref="CH463" si="8300">Z463/Z467</f>
        <v>0</v>
      </c>
      <c r="CI463" s="123">
        <f t="shared" ref="CI463" si="8301">AA463/AA467</f>
        <v>0</v>
      </c>
      <c r="CJ463" s="129">
        <f t="shared" ref="CJ463" si="8302">AB463/AB467</f>
        <v>0</v>
      </c>
      <c r="CK463" s="130">
        <f t="shared" ref="CK463" si="8303">AC463/AC467</f>
        <v>0</v>
      </c>
    </row>
    <row r="464" spans="1:89" x14ac:dyDescent="0.25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62">
        <f t="shared" si="7727"/>
        <v>0</v>
      </c>
      <c r="AC464" s="165">
        <f t="shared" si="7758"/>
        <v>0</v>
      </c>
      <c r="BI464" s="131" t="s">
        <v>37</v>
      </c>
      <c r="BJ464" s="123">
        <f>B464/B467</f>
        <v>0</v>
      </c>
      <c r="BK464" s="124">
        <f t="shared" ref="BK464" si="8304">C464/C467</f>
        <v>0</v>
      </c>
      <c r="BL464" s="125">
        <f t="shared" ref="BL464" si="8305">D464/D467</f>
        <v>0</v>
      </c>
      <c r="BM464" s="126">
        <f t="shared" ref="BM464" si="8306">E464/E467</f>
        <v>0</v>
      </c>
      <c r="BN464" s="123">
        <f t="shared" ref="BN464" si="8307">F464/F467</f>
        <v>0</v>
      </c>
      <c r="BO464" s="124">
        <f t="shared" ref="BO464" si="8308">G464/G467</f>
        <v>0</v>
      </c>
      <c r="BP464" s="125">
        <f t="shared" ref="BP464" si="8309">H464/H467</f>
        <v>0</v>
      </c>
      <c r="BQ464" s="126">
        <f t="shared" ref="BQ464" si="8310">I464/I467</f>
        <v>0</v>
      </c>
      <c r="BR464" s="123">
        <f t="shared" ref="BR464" si="8311">J464/J467</f>
        <v>0</v>
      </c>
      <c r="BS464" s="124">
        <f t="shared" ref="BS464" si="8312">K464/K467</f>
        <v>0</v>
      </c>
      <c r="BT464" s="125">
        <f t="shared" ref="BT464" si="8313">L464/L467</f>
        <v>0</v>
      </c>
      <c r="BU464" s="123">
        <f t="shared" ref="BU464" si="8314">M464/M467</f>
        <v>0</v>
      </c>
      <c r="BV464" s="127">
        <f t="shared" ref="BV464" si="8315">N464/N467</f>
        <v>0</v>
      </c>
      <c r="BW464" s="128">
        <f t="shared" ref="BW464" si="8316">O464/O467</f>
        <v>0</v>
      </c>
      <c r="BX464" s="123">
        <f t="shared" ref="BX464" si="8317">P464/P467</f>
        <v>0</v>
      </c>
      <c r="BY464" s="124">
        <f t="shared" ref="BY464" si="8318">Q464/Q467</f>
        <v>0</v>
      </c>
      <c r="BZ464" s="125">
        <f t="shared" ref="BZ464" si="8319">R464/R467</f>
        <v>0</v>
      </c>
      <c r="CA464" s="126">
        <f t="shared" ref="CA464" si="8320">S464/S467</f>
        <v>0</v>
      </c>
      <c r="CB464" s="123">
        <f t="shared" ref="CB464" si="8321">T464/T467</f>
        <v>0</v>
      </c>
      <c r="CC464" s="124">
        <f t="shared" ref="CC464" si="8322">U464/U467</f>
        <v>0</v>
      </c>
      <c r="CD464" s="125">
        <f t="shared" ref="CD464" si="8323">V464/V467</f>
        <v>0</v>
      </c>
      <c r="CE464" s="126">
        <f t="shared" ref="CE464" si="8324">W464/W467</f>
        <v>0</v>
      </c>
      <c r="CF464" s="123">
        <f t="shared" ref="CF464" si="8325">X464/X467</f>
        <v>0</v>
      </c>
      <c r="CG464" s="124">
        <f t="shared" ref="CG464" si="8326">Y464/Y467</f>
        <v>0</v>
      </c>
      <c r="CH464" s="125">
        <f t="shared" ref="CH464" si="8327">Z464/Z467</f>
        <v>0</v>
      </c>
      <c r="CI464" s="123">
        <f t="shared" ref="CI464" si="8328">AA464/AA467</f>
        <v>0</v>
      </c>
      <c r="CJ464" s="129">
        <f t="shared" ref="CJ464" si="8329">AB464/AB467</f>
        <v>0</v>
      </c>
      <c r="CK464" s="130">
        <f t="shared" ref="CK464" si="8330">AC464/AC467</f>
        <v>0</v>
      </c>
    </row>
    <row r="465" spans="1:89" x14ac:dyDescent="0.25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2">
        <f t="shared" si="7727"/>
        <v>0</v>
      </c>
      <c r="AC465" s="165">
        <f t="shared" si="7758"/>
        <v>0</v>
      </c>
      <c r="BI465" s="139" t="s">
        <v>38</v>
      </c>
      <c r="BJ465" s="123">
        <f>B465/B467</f>
        <v>0</v>
      </c>
      <c r="BK465" s="124">
        <f t="shared" ref="BK465" si="8331">C465/C467</f>
        <v>0</v>
      </c>
      <c r="BL465" s="125">
        <f t="shared" ref="BL465" si="8332">D465/D467</f>
        <v>0</v>
      </c>
      <c r="BM465" s="126">
        <f t="shared" ref="BM465" si="8333">E465/E467</f>
        <v>0</v>
      </c>
      <c r="BN465" s="123">
        <f t="shared" ref="BN465" si="8334">F465/F467</f>
        <v>0</v>
      </c>
      <c r="BO465" s="124">
        <f t="shared" ref="BO465" si="8335">G465/G467</f>
        <v>0</v>
      </c>
      <c r="BP465" s="125">
        <f t="shared" ref="BP465" si="8336">H465/H467</f>
        <v>0</v>
      </c>
      <c r="BQ465" s="126">
        <f t="shared" ref="BQ465" si="8337">I465/I467</f>
        <v>0</v>
      </c>
      <c r="BR465" s="123">
        <f t="shared" ref="BR465" si="8338">J465/J467</f>
        <v>0</v>
      </c>
      <c r="BS465" s="124">
        <f t="shared" ref="BS465" si="8339">K465/K467</f>
        <v>0</v>
      </c>
      <c r="BT465" s="125">
        <f t="shared" ref="BT465" si="8340">L465/L467</f>
        <v>0</v>
      </c>
      <c r="BU465" s="123">
        <f t="shared" ref="BU465" si="8341">M465/M467</f>
        <v>0</v>
      </c>
      <c r="BV465" s="127">
        <f t="shared" ref="BV465" si="8342">N465/N467</f>
        <v>0</v>
      </c>
      <c r="BW465" s="128">
        <f t="shared" ref="BW465" si="8343">O465/O467</f>
        <v>0</v>
      </c>
      <c r="BX465" s="123">
        <f t="shared" ref="BX465" si="8344">P465/P467</f>
        <v>0</v>
      </c>
      <c r="BY465" s="124">
        <f t="shared" ref="BY465" si="8345">Q465/Q467</f>
        <v>0</v>
      </c>
      <c r="BZ465" s="125">
        <f t="shared" ref="BZ465" si="8346">R465/R467</f>
        <v>0</v>
      </c>
      <c r="CA465" s="126">
        <f t="shared" ref="CA465" si="8347">S465/S467</f>
        <v>0</v>
      </c>
      <c r="CB465" s="123">
        <f t="shared" ref="CB465" si="8348">T465/T467</f>
        <v>0</v>
      </c>
      <c r="CC465" s="124">
        <f t="shared" ref="CC465" si="8349">U465/U467</f>
        <v>0</v>
      </c>
      <c r="CD465" s="125">
        <f t="shared" ref="CD465" si="8350">V465/V467</f>
        <v>0</v>
      </c>
      <c r="CE465" s="126">
        <f t="shared" ref="CE465" si="8351">W465/W467</f>
        <v>0</v>
      </c>
      <c r="CF465" s="123">
        <f t="shared" ref="CF465" si="8352">X465/X467</f>
        <v>0</v>
      </c>
      <c r="CG465" s="124">
        <f t="shared" ref="CG465" si="8353">Y465/Y467</f>
        <v>0</v>
      </c>
      <c r="CH465" s="125">
        <f t="shared" ref="CH465" si="8354">Z465/Z467</f>
        <v>0</v>
      </c>
      <c r="CI465" s="123">
        <f t="shared" ref="CI465" si="8355">AA465/AA467</f>
        <v>0</v>
      </c>
      <c r="CJ465" s="129">
        <f t="shared" ref="CJ465" si="8356">AB465/AB467</f>
        <v>0</v>
      </c>
      <c r="CK465" s="130">
        <f t="shared" ref="CK465" si="8357">AC465/AC467</f>
        <v>0</v>
      </c>
    </row>
    <row r="466" spans="1:89" ht="13.8" thickBot="1" x14ac:dyDescent="0.3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2">
        <f t="shared" si="7727"/>
        <v>0</v>
      </c>
      <c r="AC466" s="165">
        <f t="shared" si="7758"/>
        <v>0</v>
      </c>
      <c r="BI466" s="131" t="s">
        <v>39</v>
      </c>
      <c r="BJ466" s="123">
        <f>B466/B467</f>
        <v>0</v>
      </c>
      <c r="BK466" s="124">
        <f t="shared" ref="BK466" si="8358">C466/C467</f>
        <v>0</v>
      </c>
      <c r="BL466" s="125">
        <f t="shared" ref="BL466" si="8359">D466/D467</f>
        <v>0</v>
      </c>
      <c r="BM466" s="126">
        <f t="shared" ref="BM466" si="8360">E466/E467</f>
        <v>0</v>
      </c>
      <c r="BN466" s="123">
        <f t="shared" ref="BN466" si="8361">F466/F467</f>
        <v>0</v>
      </c>
      <c r="BO466" s="124">
        <f t="shared" ref="BO466" si="8362">G466/G467</f>
        <v>0</v>
      </c>
      <c r="BP466" s="125">
        <f t="shared" ref="BP466" si="8363">H466/H467</f>
        <v>0</v>
      </c>
      <c r="BQ466" s="126">
        <f t="shared" ref="BQ466" si="8364">I466/I467</f>
        <v>0</v>
      </c>
      <c r="BR466" s="123">
        <f t="shared" ref="BR466" si="8365">J466/J467</f>
        <v>0</v>
      </c>
      <c r="BS466" s="124">
        <f t="shared" ref="BS466" si="8366">K466/K467</f>
        <v>0</v>
      </c>
      <c r="BT466" s="125">
        <f t="shared" ref="BT466" si="8367">L466/L467</f>
        <v>0</v>
      </c>
      <c r="BU466" s="123">
        <f t="shared" ref="BU466" si="8368">M466/M467</f>
        <v>0</v>
      </c>
      <c r="BV466" s="127">
        <f t="shared" ref="BV466" si="8369">N466/N467</f>
        <v>0</v>
      </c>
      <c r="BW466" s="128">
        <f t="shared" ref="BW466" si="8370">O466/O467</f>
        <v>0</v>
      </c>
      <c r="BX466" s="123">
        <f t="shared" ref="BX466" si="8371">P466/P467</f>
        <v>0</v>
      </c>
      <c r="BY466" s="124">
        <f t="shared" ref="BY466" si="8372">Q466/Q467</f>
        <v>0</v>
      </c>
      <c r="BZ466" s="125">
        <f t="shared" ref="BZ466" si="8373">R466/R467</f>
        <v>0</v>
      </c>
      <c r="CA466" s="126">
        <f t="shared" ref="CA466" si="8374">S466/S467</f>
        <v>0</v>
      </c>
      <c r="CB466" s="123">
        <f t="shared" ref="CB466" si="8375">T466/T467</f>
        <v>0</v>
      </c>
      <c r="CC466" s="124">
        <f t="shared" ref="CC466" si="8376">U466/U467</f>
        <v>0</v>
      </c>
      <c r="CD466" s="125">
        <f t="shared" ref="CD466" si="8377">V466/V467</f>
        <v>0</v>
      </c>
      <c r="CE466" s="126">
        <f t="shared" ref="CE466" si="8378">W466/W467</f>
        <v>0</v>
      </c>
      <c r="CF466" s="123">
        <f t="shared" ref="CF466" si="8379">X466/X467</f>
        <v>0</v>
      </c>
      <c r="CG466" s="124">
        <f t="shared" ref="CG466" si="8380">Y466/Y467</f>
        <v>0</v>
      </c>
      <c r="CH466" s="125">
        <f t="shared" ref="CH466" si="8381">Z466/Z467</f>
        <v>0</v>
      </c>
      <c r="CI466" s="123">
        <f t="shared" ref="CI466" si="8382">AA466/AA467</f>
        <v>0</v>
      </c>
      <c r="CJ466" s="129">
        <f t="shared" ref="CJ466" si="8383">AB466/AB467</f>
        <v>0</v>
      </c>
      <c r="CK466" s="130">
        <f t="shared" ref="CK466" si="8384">AC466/AC467</f>
        <v>0</v>
      </c>
    </row>
    <row r="467" spans="1:89" ht="14.4" thickTop="1" thickBot="1" x14ac:dyDescent="0.3">
      <c r="A467" s="251" t="s">
        <v>13</v>
      </c>
      <c r="B467" s="14">
        <f t="shared" ref="B467" si="8385">SUM(B444:B466)</f>
        <v>43515</v>
      </c>
      <c r="C467" s="1">
        <f t="shared" ref="C467" si="8386">SUM(C444:C466)</f>
        <v>41530</v>
      </c>
      <c r="D467" s="14">
        <f t="shared" ref="D467" si="8387">SUM(D444:D466)</f>
        <v>23021</v>
      </c>
      <c r="E467" s="1">
        <f t="shared" ref="E467" si="8388">SUM(E444:E466)</f>
        <v>20762</v>
      </c>
      <c r="F467" s="14">
        <f t="shared" ref="F467" si="8389">SUM(F444:F466)</f>
        <v>27838</v>
      </c>
      <c r="G467" s="1">
        <f t="shared" ref="G467" si="8390">SUM(G444:G466)</f>
        <v>27085</v>
      </c>
      <c r="H467" s="14">
        <f t="shared" ref="H467" si="8391">SUM(H444:H466)</f>
        <v>48618</v>
      </c>
      <c r="I467" s="1">
        <f t="shared" ref="I467" si="8392">SUM(I444:I466)</f>
        <v>55689</v>
      </c>
      <c r="J467" s="14">
        <f t="shared" ref="J467" si="8393">SUM(J444:J466)</f>
        <v>8734</v>
      </c>
      <c r="K467" s="1">
        <f t="shared" ref="K467" si="8394">SUM(K444:K466)</f>
        <v>8769</v>
      </c>
      <c r="L467" s="14">
        <f t="shared" ref="L467" si="8395">SUM(L444:L466)</f>
        <v>29344</v>
      </c>
      <c r="M467" s="1">
        <f t="shared" ref="M467" si="8396">SUM(M444:M466)</f>
        <v>31456</v>
      </c>
      <c r="N467" s="14">
        <f t="shared" ref="N467" si="8397">SUM(N444:N466)</f>
        <v>49016</v>
      </c>
      <c r="O467" s="1">
        <f t="shared" ref="O467" si="8398">SUM(O444:O466)</f>
        <v>49200</v>
      </c>
      <c r="P467" s="14">
        <f t="shared" ref="P467" si="8399">SUM(P444:P466)</f>
        <v>29397</v>
      </c>
      <c r="Q467" s="1">
        <f t="shared" ref="Q467" si="8400">SUM(Q444:Q466)</f>
        <v>27963</v>
      </c>
      <c r="R467" s="14">
        <f t="shared" ref="R467" si="8401">SUM(R444:R466)</f>
        <v>36602</v>
      </c>
      <c r="S467" s="1">
        <f t="shared" ref="S467" si="8402">SUM(S444:S466)</f>
        <v>35161</v>
      </c>
      <c r="T467" s="14">
        <f t="shared" ref="T467" si="8403">SUM(T444:T466)</f>
        <v>11505</v>
      </c>
      <c r="U467" s="1">
        <f t="shared" ref="U467" si="8404">SUM(U444:U466)</f>
        <v>11260</v>
      </c>
      <c r="V467" s="14">
        <f t="shared" ref="V467" si="8405">SUM(V444:V466)</f>
        <v>34377</v>
      </c>
      <c r="W467" s="1">
        <f t="shared" ref="W467" si="8406">SUM(W444:W466)</f>
        <v>41286</v>
      </c>
      <c r="X467" s="14">
        <f t="shared" ref="X467" si="8407">SUM(X444:X466)</f>
        <v>29054</v>
      </c>
      <c r="Y467" s="1">
        <f t="shared" ref="Y467" si="8408">SUM(Y444:Y466)</f>
        <v>17172</v>
      </c>
      <c r="Z467" s="14">
        <f t="shared" ref="Z467" si="8409">SUM(Z444:Z466)</f>
        <v>60177</v>
      </c>
      <c r="AA467" s="1">
        <f t="shared" ref="AA467" si="8410">SUM(AA444:AA466)</f>
        <v>62643</v>
      </c>
      <c r="AB467" s="166">
        <f t="shared" ref="AB467:AC467" si="8411">SUM(AB443:AB466)</f>
        <v>431198</v>
      </c>
      <c r="AC467" s="167">
        <f t="shared" si="8411"/>
        <v>429976</v>
      </c>
      <c r="BI467" s="251" t="s">
        <v>13</v>
      </c>
      <c r="BJ467" s="147">
        <f>SUM(BJ443:BJ466)</f>
        <v>1</v>
      </c>
      <c r="BK467" s="148">
        <f t="shared" ref="BK467:CK467" si="8412">SUM(BK443:BK466)</f>
        <v>1</v>
      </c>
      <c r="BL467" s="147">
        <f t="shared" si="8412"/>
        <v>0.99999999999999989</v>
      </c>
      <c r="BM467" s="148">
        <f t="shared" si="8412"/>
        <v>0.99999999999999978</v>
      </c>
      <c r="BN467" s="147">
        <f t="shared" si="8412"/>
        <v>1</v>
      </c>
      <c r="BO467" s="148">
        <f t="shared" si="8412"/>
        <v>1</v>
      </c>
      <c r="BP467" s="147">
        <f t="shared" si="8412"/>
        <v>1</v>
      </c>
      <c r="BQ467" s="148">
        <f t="shared" si="8412"/>
        <v>0.99999999999999989</v>
      </c>
      <c r="BR467" s="147">
        <f t="shared" si="8412"/>
        <v>0.99999999999999989</v>
      </c>
      <c r="BS467" s="148">
        <f t="shared" si="8412"/>
        <v>1.0000000000000002</v>
      </c>
      <c r="BT467" s="147">
        <f t="shared" si="8412"/>
        <v>1</v>
      </c>
      <c r="BU467" s="148">
        <f t="shared" si="8412"/>
        <v>1</v>
      </c>
      <c r="BV467" s="147">
        <f t="shared" si="8412"/>
        <v>1</v>
      </c>
      <c r="BW467" s="148">
        <f t="shared" si="8412"/>
        <v>1</v>
      </c>
      <c r="BX467" s="147">
        <f t="shared" si="8412"/>
        <v>1.0000000000000002</v>
      </c>
      <c r="BY467" s="148">
        <f t="shared" si="8412"/>
        <v>1</v>
      </c>
      <c r="BZ467" s="147">
        <f t="shared" si="8412"/>
        <v>0.99999999999999978</v>
      </c>
      <c r="CA467" s="148">
        <f t="shared" si="8412"/>
        <v>1</v>
      </c>
      <c r="CB467" s="147">
        <f t="shared" si="8412"/>
        <v>0.99999999999999989</v>
      </c>
      <c r="CC467" s="148">
        <f t="shared" si="8412"/>
        <v>1</v>
      </c>
      <c r="CD467" s="147">
        <f t="shared" si="8412"/>
        <v>1.0000000000000002</v>
      </c>
      <c r="CE467" s="148">
        <f t="shared" si="8412"/>
        <v>0.99999999999999989</v>
      </c>
      <c r="CF467" s="147">
        <f t="shared" si="8412"/>
        <v>1</v>
      </c>
      <c r="CG467" s="148">
        <f t="shared" si="8412"/>
        <v>0.99999999999999989</v>
      </c>
      <c r="CH467" s="147">
        <f t="shared" si="8412"/>
        <v>1</v>
      </c>
      <c r="CI467" s="148">
        <f t="shared" si="8412"/>
        <v>1</v>
      </c>
      <c r="CJ467" s="147">
        <f t="shared" si="8412"/>
        <v>1</v>
      </c>
      <c r="CK467" s="148">
        <f t="shared" si="8412"/>
        <v>1</v>
      </c>
    </row>
    <row r="468" spans="1:89" ht="13.8" thickTop="1" x14ac:dyDescent="0.25">
      <c r="A468" s="178"/>
    </row>
    <row r="470" spans="1:89" x14ac:dyDescent="0.25">
      <c r="A470" s="294">
        <f>+A439+1</f>
        <v>45185</v>
      </c>
      <c r="B470" s="294"/>
      <c r="C470" s="294"/>
      <c r="D470" s="294"/>
      <c r="BI470" s="299">
        <f>+BI439+1</f>
        <v>45185</v>
      </c>
      <c r="BJ470" s="299"/>
      <c r="BK470" s="299"/>
      <c r="BL470" s="299"/>
    </row>
    <row r="471" spans="1:89" ht="13.8" thickBot="1" x14ac:dyDescent="0.3">
      <c r="AE471" t="s">
        <v>84</v>
      </c>
    </row>
    <row r="472" spans="1:89" ht="14.4" thickTop="1" thickBot="1" x14ac:dyDescent="0.3">
      <c r="A472" s="292" t="s">
        <v>0</v>
      </c>
      <c r="B472" s="290" t="s">
        <v>1</v>
      </c>
      <c r="C472" s="291"/>
      <c r="D472" s="290" t="s">
        <v>2</v>
      </c>
      <c r="E472" s="291"/>
      <c r="F472" s="290" t="s">
        <v>3</v>
      </c>
      <c r="G472" s="291"/>
      <c r="H472" s="290" t="s">
        <v>4</v>
      </c>
      <c r="I472" s="291"/>
      <c r="J472" s="290" t="s">
        <v>5</v>
      </c>
      <c r="K472" s="291"/>
      <c r="L472" s="290" t="s">
        <v>6</v>
      </c>
      <c r="M472" s="291"/>
      <c r="N472" s="290" t="s">
        <v>7</v>
      </c>
      <c r="O472" s="291"/>
      <c r="P472" s="290" t="s">
        <v>8</v>
      </c>
      <c r="Q472" s="291"/>
      <c r="R472" s="290" t="s">
        <v>9</v>
      </c>
      <c r="S472" s="291"/>
      <c r="T472" s="290" t="s">
        <v>10</v>
      </c>
      <c r="U472" s="291"/>
      <c r="V472" s="290" t="s">
        <v>11</v>
      </c>
      <c r="W472" s="291"/>
      <c r="X472" s="290" t="s">
        <v>12</v>
      </c>
      <c r="Y472" s="291"/>
      <c r="Z472" s="297" t="s">
        <v>40</v>
      </c>
      <c r="AA472" s="298"/>
      <c r="AB472" s="295" t="s">
        <v>41</v>
      </c>
      <c r="AC472" s="296"/>
      <c r="AE472" s="292" t="s">
        <v>0</v>
      </c>
      <c r="AF472" s="290" t="s">
        <v>1</v>
      </c>
      <c r="AG472" s="291"/>
      <c r="AH472" s="290" t="s">
        <v>2</v>
      </c>
      <c r="AI472" s="291"/>
      <c r="AJ472" s="290" t="s">
        <v>3</v>
      </c>
      <c r="AK472" s="291"/>
      <c r="AL472" s="290" t="s">
        <v>4</v>
      </c>
      <c r="AM472" s="291"/>
      <c r="AN472" s="290" t="s">
        <v>5</v>
      </c>
      <c r="AO472" s="291"/>
      <c r="AP472" s="290" t="s">
        <v>6</v>
      </c>
      <c r="AQ472" s="291"/>
      <c r="AR472" s="290" t="s">
        <v>7</v>
      </c>
      <c r="AS472" s="291"/>
      <c r="AT472" s="290" t="s">
        <v>8</v>
      </c>
      <c r="AU472" s="291"/>
      <c r="AV472" s="290" t="s">
        <v>9</v>
      </c>
      <c r="AW472" s="291"/>
      <c r="AX472" s="290" t="s">
        <v>10</v>
      </c>
      <c r="AY472" s="291"/>
      <c r="AZ472" s="290" t="s">
        <v>11</v>
      </c>
      <c r="BA472" s="291"/>
      <c r="BB472" s="290" t="s">
        <v>12</v>
      </c>
      <c r="BC472" s="291"/>
      <c r="BD472" s="297" t="s">
        <v>40</v>
      </c>
      <c r="BE472" s="298"/>
      <c r="BF472" s="295" t="s">
        <v>41</v>
      </c>
      <c r="BG472" s="296"/>
      <c r="BI472" s="292" t="s">
        <v>0</v>
      </c>
      <c r="BJ472" s="290" t="s">
        <v>1</v>
      </c>
      <c r="BK472" s="291"/>
      <c r="BL472" s="290" t="s">
        <v>2</v>
      </c>
      <c r="BM472" s="291"/>
      <c r="BN472" s="290" t="s">
        <v>3</v>
      </c>
      <c r="BO472" s="291"/>
      <c r="BP472" s="290" t="s">
        <v>4</v>
      </c>
      <c r="BQ472" s="291"/>
      <c r="BR472" s="290" t="s">
        <v>5</v>
      </c>
      <c r="BS472" s="291"/>
      <c r="BT472" s="290" t="s">
        <v>6</v>
      </c>
      <c r="BU472" s="291"/>
      <c r="BV472" s="290" t="s">
        <v>7</v>
      </c>
      <c r="BW472" s="291"/>
      <c r="BX472" s="290" t="s">
        <v>8</v>
      </c>
      <c r="BY472" s="291"/>
      <c r="BZ472" s="290" t="s">
        <v>9</v>
      </c>
      <c r="CA472" s="291"/>
      <c r="CB472" s="290" t="s">
        <v>10</v>
      </c>
      <c r="CC472" s="291"/>
      <c r="CD472" s="290" t="s">
        <v>11</v>
      </c>
      <c r="CE472" s="291"/>
      <c r="CF472" s="290" t="s">
        <v>12</v>
      </c>
      <c r="CG472" s="291"/>
      <c r="CH472" s="297" t="s">
        <v>40</v>
      </c>
      <c r="CI472" s="298"/>
      <c r="CJ472" s="290" t="s">
        <v>41</v>
      </c>
      <c r="CK472" s="291"/>
    </row>
    <row r="473" spans="1:89" ht="15" thickTop="1" thickBot="1" x14ac:dyDescent="0.35">
      <c r="A473" s="293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68" t="s">
        <v>14</v>
      </c>
      <c r="AC473" s="169" t="s">
        <v>15</v>
      </c>
      <c r="AE473" s="293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68" t="s">
        <v>14</v>
      </c>
      <c r="BG473" s="169" t="s">
        <v>15</v>
      </c>
      <c r="BI473" s="293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8" thickTop="1" x14ac:dyDescent="0.25">
      <c r="A474" s="119" t="s">
        <v>16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1"/>
      <c r="AA474" s="176"/>
      <c r="AB474" s="162">
        <f t="shared" ref="AB474:AB497" si="8413"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4" t="str">
        <f>$AE$9</f>
        <v>07:00 - 07:59</v>
      </c>
      <c r="AF474" s="120">
        <f t="shared" ref="AF474:AO475" si="8414">SUMIF($A$9:$A$32,$AE474,B$474:B$497)</f>
        <v>2074</v>
      </c>
      <c r="AG474" s="177">
        <f t="shared" si="8414"/>
        <v>1606</v>
      </c>
      <c r="AH474" s="121">
        <f t="shared" si="8414"/>
        <v>1090</v>
      </c>
      <c r="AI474" s="172">
        <f t="shared" si="8414"/>
        <v>1019</v>
      </c>
      <c r="AJ474" s="120">
        <f t="shared" si="8414"/>
        <v>1714</v>
      </c>
      <c r="AK474" s="122">
        <f t="shared" si="8414"/>
        <v>1168</v>
      </c>
      <c r="AL474" s="121">
        <f t="shared" si="8414"/>
        <v>2691</v>
      </c>
      <c r="AM474" s="172">
        <f t="shared" si="8414"/>
        <v>2508</v>
      </c>
      <c r="AN474" s="120">
        <f t="shared" si="8414"/>
        <v>182</v>
      </c>
      <c r="AO474" s="122">
        <f t="shared" si="8414"/>
        <v>663</v>
      </c>
      <c r="AP474" s="121">
        <f t="shared" ref="AP474:AY475" si="8415">SUMIF($A$9:$A$32,$AE474,L$474:L$497)</f>
        <v>906</v>
      </c>
      <c r="AQ474" s="120">
        <f t="shared" si="8415"/>
        <v>1660</v>
      </c>
      <c r="AR474" s="171">
        <f t="shared" si="8415"/>
        <v>2564</v>
      </c>
      <c r="AS474" s="173">
        <f t="shared" si="8415"/>
        <v>2825</v>
      </c>
      <c r="AT474" s="120">
        <f t="shared" si="8415"/>
        <v>1484</v>
      </c>
      <c r="AU474" s="122">
        <f t="shared" si="8415"/>
        <v>1580</v>
      </c>
      <c r="AV474" s="121">
        <f t="shared" si="8415"/>
        <v>2328</v>
      </c>
      <c r="AW474" s="172">
        <f t="shared" si="8415"/>
        <v>1543</v>
      </c>
      <c r="AX474" s="120">
        <f t="shared" si="8415"/>
        <v>351</v>
      </c>
      <c r="AY474" s="122">
        <f t="shared" si="8415"/>
        <v>780</v>
      </c>
      <c r="AZ474" s="121">
        <f t="shared" ref="AZ474:BE475" si="8416">SUMIF($A$9:$A$32,$AE474,V$474:V$497)</f>
        <v>1254</v>
      </c>
      <c r="BA474" s="172">
        <f t="shared" si="8416"/>
        <v>2013</v>
      </c>
      <c r="BB474" s="120">
        <f t="shared" si="8416"/>
        <v>1252</v>
      </c>
      <c r="BC474" s="122">
        <f t="shared" si="8416"/>
        <v>1142</v>
      </c>
      <c r="BD474" s="21">
        <f t="shared" si="8416"/>
        <v>3078</v>
      </c>
      <c r="BE474" s="176">
        <f t="shared" si="8416"/>
        <v>2986</v>
      </c>
      <c r="BF474" s="162">
        <f>AF474+AH474+AJ474+AL474+AN474+AP474+AR474+AT474+AV474+AX474+AZ474+BB474+BD474</f>
        <v>20968</v>
      </c>
      <c r="BG474" s="163">
        <f>AG474+AI474+AK474+AM474+AO474+AQ474+AS474+AU474+AW474+AY474+BA474+BC474+BE474</f>
        <v>21493</v>
      </c>
      <c r="BH474" s="216"/>
      <c r="BI474" s="119" t="s">
        <v>16</v>
      </c>
      <c r="BJ474" s="123">
        <f>B474/B498</f>
        <v>0</v>
      </c>
      <c r="BK474" s="124">
        <f t="shared" ref="BK474" si="8417">C474/C498</f>
        <v>0</v>
      </c>
      <c r="BL474" s="125">
        <f t="shared" ref="BL474" si="8418">D474/D498</f>
        <v>0</v>
      </c>
      <c r="BM474" s="126">
        <f t="shared" ref="BM474" si="8419">E474/E498</f>
        <v>0</v>
      </c>
      <c r="BN474" s="123">
        <f t="shared" ref="BN474" si="8420">F474/F498</f>
        <v>0</v>
      </c>
      <c r="BO474" s="124">
        <f t="shared" ref="BO474" si="8421">G474/G498</f>
        <v>0</v>
      </c>
      <c r="BP474" s="125">
        <f t="shared" ref="BP474" si="8422">H474/H498</f>
        <v>0</v>
      </c>
      <c r="BQ474" s="126">
        <f t="shared" ref="BQ474" si="8423">I474/I498</f>
        <v>0</v>
      </c>
      <c r="BR474" s="123">
        <f t="shared" ref="BR474" si="8424">J474/J498</f>
        <v>0</v>
      </c>
      <c r="BS474" s="124">
        <f t="shared" ref="BS474" si="8425">K474/K498</f>
        <v>0</v>
      </c>
      <c r="BT474" s="125">
        <f t="shared" ref="BT474" si="8426">L474/L498</f>
        <v>0</v>
      </c>
      <c r="BU474" s="123">
        <f t="shared" ref="BU474" si="8427">M474/M498</f>
        <v>0</v>
      </c>
      <c r="BV474" s="127">
        <f t="shared" ref="BV474" si="8428">N474/N498</f>
        <v>0</v>
      </c>
      <c r="BW474" s="128">
        <f t="shared" ref="BW474" si="8429">O474/O498</f>
        <v>0</v>
      </c>
      <c r="BX474" s="123">
        <f t="shared" ref="BX474" si="8430">P474/P498</f>
        <v>0</v>
      </c>
      <c r="BY474" s="124">
        <f t="shared" ref="BY474" si="8431">Q474/Q498</f>
        <v>0</v>
      </c>
      <c r="BZ474" s="125">
        <f t="shared" ref="BZ474" si="8432">R474/R498</f>
        <v>0</v>
      </c>
      <c r="CA474" s="126">
        <f t="shared" ref="CA474" si="8433">S474/S498</f>
        <v>0</v>
      </c>
      <c r="CB474" s="123">
        <f t="shared" ref="CB474" si="8434">T474/T498</f>
        <v>0</v>
      </c>
      <c r="CC474" s="124">
        <f t="shared" ref="CC474" si="8435">U474/U498</f>
        <v>0</v>
      </c>
      <c r="CD474" s="125">
        <f t="shared" ref="CD474" si="8436">V474/V498</f>
        <v>0</v>
      </c>
      <c r="CE474" s="126">
        <f t="shared" ref="CE474" si="8437">W474/W498</f>
        <v>0</v>
      </c>
      <c r="CF474" s="123">
        <f t="shared" ref="CF474" si="8438">X474/X498</f>
        <v>0</v>
      </c>
      <c r="CG474" s="124">
        <f t="shared" ref="CG474" si="8439">Y474/Y498</f>
        <v>0</v>
      </c>
      <c r="CH474" s="125">
        <f t="shared" ref="CH474" si="8440">Z474/Z498</f>
        <v>0</v>
      </c>
      <c r="CI474" s="123">
        <f t="shared" ref="CI474" si="8441">AA474/AA498</f>
        <v>0</v>
      </c>
      <c r="CJ474" s="129">
        <f t="shared" ref="CJ474" si="8442">AB474/AB498</f>
        <v>0</v>
      </c>
      <c r="CK474" s="130">
        <f t="shared" ref="CK474" si="8443">AC474/AC498</f>
        <v>0</v>
      </c>
    </row>
    <row r="475" spans="1:89" x14ac:dyDescent="0.25">
      <c r="A475" s="131" t="s">
        <v>17</v>
      </c>
      <c r="B475" s="180">
        <v>320</v>
      </c>
      <c r="C475" s="181">
        <v>0</v>
      </c>
      <c r="D475" s="182">
        <v>297</v>
      </c>
      <c r="E475" s="183">
        <v>2</v>
      </c>
      <c r="F475" s="180">
        <v>442</v>
      </c>
      <c r="G475" s="184">
        <v>5</v>
      </c>
      <c r="H475" s="182">
        <v>376</v>
      </c>
      <c r="I475" s="183">
        <v>46</v>
      </c>
      <c r="J475" s="180">
        <v>11</v>
      </c>
      <c r="K475" s="184">
        <v>33</v>
      </c>
      <c r="L475" s="182">
        <v>45</v>
      </c>
      <c r="M475" s="180">
        <v>67</v>
      </c>
      <c r="N475" s="185">
        <v>188</v>
      </c>
      <c r="O475" s="186">
        <v>130</v>
      </c>
      <c r="P475" s="180">
        <v>88</v>
      </c>
      <c r="Q475" s="184">
        <v>52</v>
      </c>
      <c r="R475" s="182">
        <v>46</v>
      </c>
      <c r="S475" s="183">
        <v>70</v>
      </c>
      <c r="T475" s="180">
        <v>2</v>
      </c>
      <c r="U475" s="184">
        <v>36</v>
      </c>
      <c r="V475" s="182">
        <v>20</v>
      </c>
      <c r="W475" s="183">
        <v>61</v>
      </c>
      <c r="X475" s="180">
        <v>3</v>
      </c>
      <c r="Y475" s="184">
        <v>0</v>
      </c>
      <c r="Z475" s="182">
        <v>0</v>
      </c>
      <c r="AA475" s="180">
        <v>0</v>
      </c>
      <c r="AB475" s="162">
        <f t="shared" si="8413"/>
        <v>1838</v>
      </c>
      <c r="AC475" s="165">
        <f t="shared" ref="AC475:AC497" si="8444">SUM(C475,E475,G475,I475,K475,M475,O475,Q475,S475,U475,W475,Y475,AA475)</f>
        <v>502</v>
      </c>
      <c r="AE475" s="256" t="str">
        <f>$AE$10</f>
        <v>08:00 - 08:59</v>
      </c>
      <c r="AF475" s="120">
        <f t="shared" si="8414"/>
        <v>2081</v>
      </c>
      <c r="AG475" s="181">
        <f t="shared" si="8414"/>
        <v>1379</v>
      </c>
      <c r="AH475" s="182">
        <f t="shared" si="8414"/>
        <v>1086</v>
      </c>
      <c r="AI475" s="183">
        <f t="shared" si="8414"/>
        <v>870</v>
      </c>
      <c r="AJ475" s="180">
        <f t="shared" si="8414"/>
        <v>1363</v>
      </c>
      <c r="AK475" s="184">
        <f t="shared" si="8414"/>
        <v>1032</v>
      </c>
      <c r="AL475" s="182">
        <f t="shared" si="8414"/>
        <v>2528</v>
      </c>
      <c r="AM475" s="183">
        <f t="shared" si="8414"/>
        <v>2432</v>
      </c>
      <c r="AN475" s="180">
        <f t="shared" si="8414"/>
        <v>209</v>
      </c>
      <c r="AO475" s="184">
        <f t="shared" si="8414"/>
        <v>573</v>
      </c>
      <c r="AP475" s="182">
        <f t="shared" si="8415"/>
        <v>791</v>
      </c>
      <c r="AQ475" s="180">
        <f t="shared" si="8415"/>
        <v>1500</v>
      </c>
      <c r="AR475" s="185">
        <f t="shared" si="8415"/>
        <v>2180</v>
      </c>
      <c r="AS475" s="186">
        <f t="shared" si="8415"/>
        <v>2545</v>
      </c>
      <c r="AT475" s="180">
        <f t="shared" si="8415"/>
        <v>1291</v>
      </c>
      <c r="AU475" s="184">
        <f t="shared" si="8415"/>
        <v>1063</v>
      </c>
      <c r="AV475" s="182">
        <f t="shared" si="8415"/>
        <v>2030</v>
      </c>
      <c r="AW475" s="183">
        <f t="shared" si="8415"/>
        <v>1383</v>
      </c>
      <c r="AX475" s="180">
        <f t="shared" si="8415"/>
        <v>250</v>
      </c>
      <c r="AY475" s="184">
        <f t="shared" si="8415"/>
        <v>502</v>
      </c>
      <c r="AZ475" s="182">
        <f t="shared" si="8416"/>
        <v>1002</v>
      </c>
      <c r="BA475" s="183">
        <f t="shared" si="8416"/>
        <v>2029</v>
      </c>
      <c r="BB475" s="180">
        <f t="shared" si="8416"/>
        <v>1154</v>
      </c>
      <c r="BC475" s="184">
        <f t="shared" si="8416"/>
        <v>838</v>
      </c>
      <c r="BD475" s="182">
        <f t="shared" si="8416"/>
        <v>2897</v>
      </c>
      <c r="BE475" s="180">
        <f t="shared" si="8416"/>
        <v>2763</v>
      </c>
      <c r="BF475" s="164">
        <f>SUM(AF475,AH475,AJ475,AL475,AN475,AP475,AR475,AT475,AV475,AX475,AZ475,BB475,BD475)</f>
        <v>18862</v>
      </c>
      <c r="BG475" s="165">
        <f>SUM(AG475,AI475,AK475,AM475,AO475,AQ475,AS475,AU475,AW475,AY475,BA475,BC475,BE475)</f>
        <v>18909</v>
      </c>
      <c r="BI475" s="131" t="s">
        <v>17</v>
      </c>
      <c r="BJ475" s="123">
        <f>B475/B498</f>
        <v>1.0001562744178778E-2</v>
      </c>
      <c r="BK475" s="124">
        <f t="shared" ref="BK475" si="8445">C475/C498</f>
        <v>0</v>
      </c>
      <c r="BL475" s="125">
        <f t="shared" ref="BL475" si="8446">D475/D498</f>
        <v>1.8517363925431761E-2</v>
      </c>
      <c r="BM475" s="126">
        <f t="shared" ref="BM475" si="8447">E475/E498</f>
        <v>1.2663036596175764E-4</v>
      </c>
      <c r="BN475" s="123">
        <f t="shared" ref="BN475" si="8448">F475/F498</f>
        <v>2.1498054474708171E-2</v>
      </c>
      <c r="BO475" s="124">
        <f t="shared" ref="BO475" si="8449">G475/G498</f>
        <v>1.9456767063584716E-4</v>
      </c>
      <c r="BP475" s="125">
        <f t="shared" ref="BP475" si="8450">H475/H498</f>
        <v>8.8078896202768864E-3</v>
      </c>
      <c r="BQ475" s="126">
        <f t="shared" ref="BQ475" si="8451">I475/I498</f>
        <v>9.2397308426232804E-4</v>
      </c>
      <c r="BR475" s="123">
        <f t="shared" ref="BR475" si="8452">J475/J498</f>
        <v>1.6891891891891893E-3</v>
      </c>
      <c r="BS475" s="124">
        <f t="shared" ref="BS475" si="8453">K475/K498</f>
        <v>5.2231718898385565E-3</v>
      </c>
      <c r="BT475" s="125">
        <f t="shared" ref="BT475" si="8454">L475/L498</f>
        <v>2.3332987659442084E-3</v>
      </c>
      <c r="BU475" s="123">
        <f t="shared" ref="BU475" si="8455">M475/M498</f>
        <v>3.4103634327598492E-3</v>
      </c>
      <c r="BV475" s="127">
        <f t="shared" ref="BV475" si="8456">N475/N498</f>
        <v>4.4750184475494514E-3</v>
      </c>
      <c r="BW475" s="128">
        <f t="shared" ref="BW475" si="8457">O475/O498</f>
        <v>3.388770137114853E-3</v>
      </c>
      <c r="BX475" s="123">
        <f t="shared" ref="BX475" si="8458">P475/P498</f>
        <v>3.6854007873356226E-3</v>
      </c>
      <c r="BY475" s="124">
        <f t="shared" ref="BY475" si="8459">Q475/Q498</f>
        <v>2.7384275106640686E-3</v>
      </c>
      <c r="BZ475" s="125">
        <f t="shared" ref="BZ475" si="8460">R475/R498</f>
        <v>1.4343623323978796E-3</v>
      </c>
      <c r="CA475" s="126">
        <f t="shared" ref="CA475" si="8461">S475/S498</f>
        <v>2.4670472968210335E-3</v>
      </c>
      <c r="CB475" s="123">
        <f t="shared" ref="CB475" si="8462">T475/T498</f>
        <v>3.1065548306927616E-4</v>
      </c>
      <c r="CC475" s="124">
        <f t="shared" ref="CC475" si="8463">U475/U498</f>
        <v>6.1749571183533445E-3</v>
      </c>
      <c r="CD475" s="125">
        <f t="shared" ref="CD475" si="8464">V475/V498</f>
        <v>7.7333539556105483E-4</v>
      </c>
      <c r="CE475" s="126">
        <f t="shared" ref="CE475" si="8465">W475/W498</f>
        <v>1.9860003255738239E-3</v>
      </c>
      <c r="CF475" s="123">
        <f t="shared" ref="CF475" si="8466">X475/X498</f>
        <v>1.3523869629896768E-4</v>
      </c>
      <c r="CG475" s="124">
        <f t="shared" ref="CG475" si="8467">Y475/Y498</f>
        <v>0</v>
      </c>
      <c r="CH475" s="125">
        <f t="shared" ref="CH475" si="8468">Z475/Z498</f>
        <v>0</v>
      </c>
      <c r="CI475" s="123">
        <f t="shared" ref="CI475" si="8469">AA475/AA498</f>
        <v>0</v>
      </c>
      <c r="CJ475" s="129">
        <f t="shared" ref="CJ475" si="8470">AB475/AB498</f>
        <v>5.39422131568521E-3</v>
      </c>
      <c r="CK475" s="130">
        <f t="shared" ref="CK475" si="8471">AC475/AC498</f>
        <v>1.4786015139465702E-3</v>
      </c>
    </row>
    <row r="476" spans="1:89" ht="13.8" thickBot="1" x14ac:dyDescent="0.3">
      <c r="A476" s="139" t="s">
        <v>18</v>
      </c>
      <c r="B476" s="187">
        <v>1359</v>
      </c>
      <c r="C476" s="188">
        <v>619</v>
      </c>
      <c r="D476" s="189">
        <v>1074</v>
      </c>
      <c r="E476" s="190">
        <v>319</v>
      </c>
      <c r="F476" s="187">
        <v>1641</v>
      </c>
      <c r="G476" s="191">
        <v>532</v>
      </c>
      <c r="H476" s="189">
        <v>1814</v>
      </c>
      <c r="I476" s="190">
        <v>884</v>
      </c>
      <c r="J476" s="187">
        <v>79</v>
      </c>
      <c r="K476" s="191">
        <v>293</v>
      </c>
      <c r="L476" s="189">
        <v>574</v>
      </c>
      <c r="M476" s="187">
        <v>772</v>
      </c>
      <c r="N476" s="192">
        <v>1627</v>
      </c>
      <c r="O476" s="193">
        <v>1572</v>
      </c>
      <c r="P476" s="187">
        <v>1001</v>
      </c>
      <c r="Q476" s="191">
        <v>792</v>
      </c>
      <c r="R476" s="189">
        <v>1324</v>
      </c>
      <c r="S476" s="190">
        <v>917</v>
      </c>
      <c r="T476" s="187">
        <v>173</v>
      </c>
      <c r="U476" s="191">
        <v>440</v>
      </c>
      <c r="V476" s="189">
        <v>693</v>
      </c>
      <c r="W476" s="190">
        <v>939</v>
      </c>
      <c r="X476" s="187">
        <v>840</v>
      </c>
      <c r="Y476" s="191">
        <v>689</v>
      </c>
      <c r="Z476" s="189">
        <v>2025</v>
      </c>
      <c r="AA476" s="187">
        <v>1754</v>
      </c>
      <c r="AB476" s="162">
        <f t="shared" si="8413"/>
        <v>14224</v>
      </c>
      <c r="AC476" s="165">
        <f t="shared" si="8444"/>
        <v>10522</v>
      </c>
      <c r="AE476" s="254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18</v>
      </c>
      <c r="BJ476" s="123">
        <f>B476/B498</f>
        <v>4.2475386779184249E-2</v>
      </c>
      <c r="BK476" s="124">
        <f t="shared" ref="BK476" si="8472">C476/C498</f>
        <v>1.743514632566262E-2</v>
      </c>
      <c r="BL476" s="125">
        <f t="shared" ref="BL476" si="8473">D476/D498</f>
        <v>6.6961780659642117E-2</v>
      </c>
      <c r="BM476" s="126">
        <f t="shared" ref="BM476" si="8474">E476/E498</f>
        <v>2.0197543370900344E-2</v>
      </c>
      <c r="BN476" s="123">
        <f t="shared" ref="BN476" si="8475">F476/F498</f>
        <v>7.9815175097276259E-2</v>
      </c>
      <c r="BO476" s="124">
        <f t="shared" ref="BO476" si="8476">G476/G498</f>
        <v>2.0702000155654137E-2</v>
      </c>
      <c r="BP476" s="125">
        <f t="shared" ref="BP476" si="8477">H476/H498</f>
        <v>4.2493382370165617E-2</v>
      </c>
      <c r="BQ476" s="126">
        <f t="shared" ref="BQ476" si="8478">I476/I498</f>
        <v>1.7756352314954302E-2</v>
      </c>
      <c r="BR476" s="123">
        <f t="shared" ref="BR476" si="8479">J476/J498</f>
        <v>1.2131449631449631E-2</v>
      </c>
      <c r="BS476" s="124">
        <f t="shared" ref="BS476" si="8480">K476/K498</f>
        <v>4.6375435264324152E-2</v>
      </c>
      <c r="BT476" s="125">
        <f t="shared" ref="BT476" si="8481">L476/L498</f>
        <v>2.9762522036710568E-2</v>
      </c>
      <c r="BU476" s="123">
        <f t="shared" ref="BU476" si="8482">M476/M498</f>
        <v>3.9295530896874681E-2</v>
      </c>
      <c r="BV476" s="127">
        <f t="shared" ref="BV476" si="8483">N476/N498</f>
        <v>3.8727952202994451E-2</v>
      </c>
      <c r="BW476" s="128">
        <f t="shared" ref="BW476" si="8484">O476/O498</f>
        <v>4.0978051196496536E-2</v>
      </c>
      <c r="BX476" s="123">
        <f t="shared" ref="BX476" si="8485">P476/P498</f>
        <v>4.1921433955942708E-2</v>
      </c>
      <c r="BY476" s="124">
        <f t="shared" ref="BY476" si="8486">Q476/Q498</f>
        <v>4.1708357470114275E-2</v>
      </c>
      <c r="BZ476" s="125">
        <f t="shared" ref="BZ476" si="8487">R476/R498</f>
        <v>4.1284689741191143E-2</v>
      </c>
      <c r="CA476" s="126">
        <f t="shared" ref="CA476" si="8488">S476/S498</f>
        <v>3.2318319588355536E-2</v>
      </c>
      <c r="CB476" s="123">
        <f t="shared" ref="CB476" si="8489">T476/T498</f>
        <v>2.6871699285492389E-2</v>
      </c>
      <c r="CC476" s="124">
        <f t="shared" ref="CC476" si="8490">U476/U498</f>
        <v>7.5471698113207544E-2</v>
      </c>
      <c r="CD476" s="125">
        <f t="shared" ref="CD476" si="8491">V476/V498</f>
        <v>2.6796071456190548E-2</v>
      </c>
      <c r="CE476" s="126">
        <f t="shared" ref="CE476" si="8492">W476/W498</f>
        <v>3.0571382060882304E-2</v>
      </c>
      <c r="CF476" s="123">
        <f t="shared" ref="CF476" si="8493">X476/X498</f>
        <v>3.7866834963710946E-2</v>
      </c>
      <c r="CG476" s="124">
        <f t="shared" ref="CG476" si="8494">Y476/Y498</f>
        <v>6.7535777298568911E-2</v>
      </c>
      <c r="CH476" s="125">
        <f t="shared" ref="CH476" si="8495">Z476/Z498</f>
        <v>3.9541513707724754E-2</v>
      </c>
      <c r="CI476" s="123">
        <f t="shared" ref="CI476" si="8496">AA476/AA498</f>
        <v>3.2305595461745315E-2</v>
      </c>
      <c r="CJ476" s="129">
        <f t="shared" ref="CJ476" si="8497">AB476/AB498</f>
        <v>4.1745051139448548E-2</v>
      </c>
      <c r="CK476" s="130">
        <f t="shared" ref="CK476" si="8498">AC476/AC498</f>
        <v>3.0991723366027509E-2</v>
      </c>
    </row>
    <row r="477" spans="1:89" ht="14.4" thickTop="1" thickBot="1" x14ac:dyDescent="0.3">
      <c r="A477" s="131" t="s">
        <v>19</v>
      </c>
      <c r="B477" s="180">
        <v>1924</v>
      </c>
      <c r="C477" s="181">
        <v>1730</v>
      </c>
      <c r="D477" s="182">
        <v>1220</v>
      </c>
      <c r="E477" s="183">
        <v>889</v>
      </c>
      <c r="F477" s="180">
        <v>2165</v>
      </c>
      <c r="G477" s="184">
        <v>1127</v>
      </c>
      <c r="H477" s="182">
        <v>2709</v>
      </c>
      <c r="I477" s="183">
        <v>2089</v>
      </c>
      <c r="J477" s="180">
        <v>173</v>
      </c>
      <c r="K477" s="184">
        <v>643</v>
      </c>
      <c r="L477" s="182">
        <v>983</v>
      </c>
      <c r="M477" s="180">
        <v>1458</v>
      </c>
      <c r="N477" s="185">
        <v>2632</v>
      </c>
      <c r="O477" s="186">
        <v>2557</v>
      </c>
      <c r="P477" s="180">
        <v>1589</v>
      </c>
      <c r="Q477" s="184">
        <v>1624</v>
      </c>
      <c r="R477" s="182">
        <v>2249</v>
      </c>
      <c r="S477" s="183">
        <v>1657</v>
      </c>
      <c r="T477" s="180">
        <v>382</v>
      </c>
      <c r="U477" s="184">
        <v>798</v>
      </c>
      <c r="V477" s="182">
        <v>1300</v>
      </c>
      <c r="W477" s="183">
        <v>1988</v>
      </c>
      <c r="X477" s="180">
        <v>1418</v>
      </c>
      <c r="Y477" s="184">
        <v>952</v>
      </c>
      <c r="Z477" s="182">
        <v>2834</v>
      </c>
      <c r="AA477" s="180">
        <v>2804</v>
      </c>
      <c r="AB477" s="162">
        <f t="shared" si="8413"/>
        <v>21578</v>
      </c>
      <c r="AC477" s="165">
        <f t="shared" si="8444"/>
        <v>20316</v>
      </c>
      <c r="AE477" s="251" t="s">
        <v>13</v>
      </c>
      <c r="AF477" s="14">
        <f t="shared" ref="AF477:BG477" si="8499">SUM(AF474:AF476)</f>
        <v>4155</v>
      </c>
      <c r="AG477" s="1">
        <f t="shared" si="8499"/>
        <v>2985</v>
      </c>
      <c r="AH477" s="14">
        <f t="shared" si="8499"/>
        <v>2176</v>
      </c>
      <c r="AI477" s="1">
        <f t="shared" si="8499"/>
        <v>1889</v>
      </c>
      <c r="AJ477" s="14">
        <f t="shared" si="8499"/>
        <v>3077</v>
      </c>
      <c r="AK477" s="1">
        <f t="shared" si="8499"/>
        <v>2200</v>
      </c>
      <c r="AL477" s="14">
        <f t="shared" si="8499"/>
        <v>5219</v>
      </c>
      <c r="AM477" s="1">
        <f t="shared" si="8499"/>
        <v>4940</v>
      </c>
      <c r="AN477" s="14">
        <f t="shared" si="8499"/>
        <v>391</v>
      </c>
      <c r="AO477" s="1">
        <f t="shared" si="8499"/>
        <v>1236</v>
      </c>
      <c r="AP477" s="14">
        <f t="shared" si="8499"/>
        <v>1697</v>
      </c>
      <c r="AQ477" s="1">
        <f t="shared" si="8499"/>
        <v>3160</v>
      </c>
      <c r="AR477" s="14">
        <f t="shared" si="8499"/>
        <v>4744</v>
      </c>
      <c r="AS477" s="1">
        <f t="shared" si="8499"/>
        <v>5370</v>
      </c>
      <c r="AT477" s="14">
        <f t="shared" si="8499"/>
        <v>2775</v>
      </c>
      <c r="AU477" s="1">
        <f t="shared" si="8499"/>
        <v>2643</v>
      </c>
      <c r="AV477" s="14">
        <f t="shared" si="8499"/>
        <v>4358</v>
      </c>
      <c r="AW477" s="1">
        <f t="shared" si="8499"/>
        <v>2926</v>
      </c>
      <c r="AX477" s="14">
        <f t="shared" si="8499"/>
        <v>601</v>
      </c>
      <c r="AY477" s="1">
        <f t="shared" si="8499"/>
        <v>1282</v>
      </c>
      <c r="AZ477" s="14">
        <f t="shared" si="8499"/>
        <v>2256</v>
      </c>
      <c r="BA477" s="1">
        <f t="shared" si="8499"/>
        <v>4042</v>
      </c>
      <c r="BB477" s="14">
        <f t="shared" si="8499"/>
        <v>2406</v>
      </c>
      <c r="BC477" s="1">
        <f t="shared" si="8499"/>
        <v>1980</v>
      </c>
      <c r="BD477" s="14">
        <f t="shared" si="8499"/>
        <v>5975</v>
      </c>
      <c r="BE477" s="1">
        <f t="shared" si="8499"/>
        <v>5749</v>
      </c>
      <c r="BF477" s="166">
        <f t="shared" si="8499"/>
        <v>39830</v>
      </c>
      <c r="BG477" s="167">
        <f t="shared" si="8499"/>
        <v>40402</v>
      </c>
      <c r="BI477" s="131" t="s">
        <v>19</v>
      </c>
      <c r="BJ477" s="123">
        <f>B477/B498</f>
        <v>6.0134395999374902E-2</v>
      </c>
      <c r="BK477" s="124">
        <f t="shared" ref="BK477" si="8500">C477/C498</f>
        <v>4.8728276483677432E-2</v>
      </c>
      <c r="BL477" s="125">
        <f t="shared" ref="BL477" si="8501">D477/D498</f>
        <v>7.6064592555645613E-2</v>
      </c>
      <c r="BM477" s="126">
        <f t="shared" ref="BM477" si="8502">E477/E498</f>
        <v>5.6287197670001267E-2</v>
      </c>
      <c r="BN477" s="123">
        <f t="shared" ref="BN477" si="8503">F477/F498</f>
        <v>0.10530155642023346</v>
      </c>
      <c r="BO477" s="124">
        <f t="shared" ref="BO477" si="8504">G477/G498</f>
        <v>4.3855552961319946E-2</v>
      </c>
      <c r="BP477" s="125">
        <f t="shared" ref="BP477" si="8505">H477/H498</f>
        <v>6.3458970695026817E-2</v>
      </c>
      <c r="BQ477" s="126">
        <f t="shared" ref="BQ477" si="8506">I477/I498</f>
        <v>4.1960429848347899E-2</v>
      </c>
      <c r="BR477" s="123">
        <f t="shared" ref="BR477" si="8507">J477/J498</f>
        <v>2.6566339066339067E-2</v>
      </c>
      <c r="BS477" s="124">
        <f t="shared" ref="BS477" si="8508">K477/K498</f>
        <v>0.101772712883824</v>
      </c>
      <c r="BT477" s="125">
        <f t="shared" ref="BT477" si="8509">L477/L498</f>
        <v>5.0969615264959037E-2</v>
      </c>
      <c r="BU477" s="123">
        <f t="shared" ref="BU477" si="8510">M477/M498</f>
        <v>7.4213580372594928E-2</v>
      </c>
      <c r="BV477" s="127">
        <f t="shared" ref="BV477" si="8511">N477/N498</f>
        <v>6.2650258265692316E-2</v>
      </c>
      <c r="BW477" s="128">
        <f t="shared" ref="BW477" si="8512">O477/O498</f>
        <v>6.6654501850789846E-2</v>
      </c>
      <c r="BX477" s="123">
        <f t="shared" ref="BX477" si="8513">P477/P498</f>
        <v>6.6546611944048914E-2</v>
      </c>
      <c r="BY477" s="124">
        <f t="shared" ref="BY477" si="8514">Q477/Q498</f>
        <v>8.5523197640739373E-2</v>
      </c>
      <c r="BZ477" s="125">
        <f t="shared" ref="BZ477" si="8515">R477/R498</f>
        <v>7.012784533832242E-2</v>
      </c>
      <c r="CA477" s="126">
        <f t="shared" ref="CA477" si="8516">S477/S498</f>
        <v>5.8398533869035034E-2</v>
      </c>
      <c r="CB477" s="123">
        <f t="shared" ref="CB477" si="8517">T477/T498</f>
        <v>5.9335197266231751E-2</v>
      </c>
      <c r="CC477" s="124">
        <f t="shared" ref="CC477" si="8518">U477/U498</f>
        <v>0.13687821612349915</v>
      </c>
      <c r="CD477" s="125">
        <f t="shared" ref="CD477" si="8519">V477/V498</f>
        <v>5.0266800711468565E-2</v>
      </c>
      <c r="CE477" s="126">
        <f t="shared" ref="CE477" si="8520">W477/W498</f>
        <v>6.4724076184274781E-2</v>
      </c>
      <c r="CF477" s="123">
        <f t="shared" ref="CF477" si="8521">X477/X498</f>
        <v>6.3922823783978719E-2</v>
      </c>
      <c r="CG477" s="124">
        <f t="shared" ref="CG477" si="8522">Y477/Y498</f>
        <v>9.3315036267398552E-2</v>
      </c>
      <c r="CH477" s="125">
        <f t="shared" ref="CH477" si="8523">Z477/Z498</f>
        <v>5.5338592517378736E-2</v>
      </c>
      <c r="CI477" s="123">
        <f t="shared" ref="CI477" si="8524">AA477/AA498</f>
        <v>5.1644748959369359E-2</v>
      </c>
      <c r="CJ477" s="129">
        <f t="shared" ref="CJ477" si="8525">AB477/AB498</f>
        <v>6.3327806066297856E-2</v>
      </c>
      <c r="CK477" s="130">
        <f t="shared" ref="CK477" si="8526">AC477/AC498</f>
        <v>5.983917999469824E-2</v>
      </c>
    </row>
    <row r="478" spans="1:89" ht="13.8" thickTop="1" x14ac:dyDescent="0.25">
      <c r="A478" s="139" t="s">
        <v>20</v>
      </c>
      <c r="B478" s="266">
        <v>2074</v>
      </c>
      <c r="C478" s="267">
        <v>1606</v>
      </c>
      <c r="D478" s="268">
        <v>1090</v>
      </c>
      <c r="E478" s="269">
        <v>1019</v>
      </c>
      <c r="F478" s="266">
        <v>1714</v>
      </c>
      <c r="G478" s="270">
        <v>1168</v>
      </c>
      <c r="H478" s="268">
        <v>2691</v>
      </c>
      <c r="I478" s="269">
        <v>2508</v>
      </c>
      <c r="J478" s="266">
        <v>182</v>
      </c>
      <c r="K478" s="270">
        <v>663</v>
      </c>
      <c r="L478" s="268">
        <v>906</v>
      </c>
      <c r="M478" s="266">
        <v>1660</v>
      </c>
      <c r="N478" s="271">
        <v>2564</v>
      </c>
      <c r="O478" s="272">
        <v>2825</v>
      </c>
      <c r="P478" s="266">
        <v>1484</v>
      </c>
      <c r="Q478" s="270">
        <v>1580</v>
      </c>
      <c r="R478" s="268">
        <v>2328</v>
      </c>
      <c r="S478" s="269">
        <v>1543</v>
      </c>
      <c r="T478" s="266">
        <v>351</v>
      </c>
      <c r="U478" s="270">
        <v>780</v>
      </c>
      <c r="V478" s="268">
        <v>1254</v>
      </c>
      <c r="W478" s="269">
        <v>2013</v>
      </c>
      <c r="X478" s="266">
        <v>1252</v>
      </c>
      <c r="Y478" s="270">
        <v>1142</v>
      </c>
      <c r="Z478" s="268">
        <v>3078</v>
      </c>
      <c r="AA478" s="266">
        <v>2986</v>
      </c>
      <c r="AB478" s="162">
        <f t="shared" si="8413"/>
        <v>20968</v>
      </c>
      <c r="AC478" s="165">
        <f t="shared" si="8444"/>
        <v>21493</v>
      </c>
      <c r="BI478" s="139" t="s">
        <v>20</v>
      </c>
      <c r="BJ478" s="123">
        <f>B478/B498</f>
        <v>6.4822628535708707E-2</v>
      </c>
      <c r="BK478" s="124">
        <f t="shared" ref="BK478" si="8527">C478/C498</f>
        <v>4.5235613891783794E-2</v>
      </c>
      <c r="BL478" s="125">
        <f t="shared" ref="BL478" si="8528">D478/D498</f>
        <v>6.7959349086601409E-2</v>
      </c>
      <c r="BM478" s="126">
        <f t="shared" ref="BM478" si="8529">E478/E498</f>
        <v>6.4518171457515511E-2</v>
      </c>
      <c r="BN478" s="123">
        <f t="shared" ref="BN478" si="8530">F478/F498</f>
        <v>8.3365758754863808E-2</v>
      </c>
      <c r="BO478" s="124">
        <f t="shared" ref="BO478" si="8531">G478/G498</f>
        <v>4.5451007860533896E-2</v>
      </c>
      <c r="BP478" s="125">
        <f t="shared" ref="BP478" si="8532">H478/H498</f>
        <v>6.3037316404694413E-2</v>
      </c>
      <c r="BQ478" s="126">
        <f t="shared" ref="BQ478" si="8533">I478/I498</f>
        <v>5.0376619463693886E-2</v>
      </c>
      <c r="BR478" s="123">
        <f t="shared" ref="BR478" si="8534">J478/J498</f>
        <v>2.7948402948402947E-2</v>
      </c>
      <c r="BS478" s="124">
        <f t="shared" ref="BS478" si="8535">K478/K498</f>
        <v>0.10493827160493827</v>
      </c>
      <c r="BT478" s="125">
        <f t="shared" ref="BT478" si="8536">L478/L498</f>
        <v>4.6977081821010062E-2</v>
      </c>
      <c r="BU478" s="123">
        <f t="shared" ref="BU478" si="8537">M478/M498</f>
        <v>8.449557161763209E-2</v>
      </c>
      <c r="BV478" s="127">
        <f t="shared" ref="BV478" si="8538">N478/N498</f>
        <v>6.1031634571897836E-2</v>
      </c>
      <c r="BW478" s="128">
        <f t="shared" ref="BW478" si="8539">O478/O498</f>
        <v>7.3640581825765078E-2</v>
      </c>
      <c r="BX478" s="123">
        <f t="shared" ref="BX478" si="8540">P478/P498</f>
        <v>6.2149258731887091E-2</v>
      </c>
      <c r="BY478" s="124">
        <f t="shared" ref="BY478" si="8541">Q478/Q498</f>
        <v>8.3206066670177464E-2</v>
      </c>
      <c r="BZ478" s="125">
        <f t="shared" ref="BZ478" si="8542">R478/R498</f>
        <v>7.2591206735266603E-2</v>
      </c>
      <c r="CA478" s="126">
        <f t="shared" ref="CA478" si="8543">S478/S498</f>
        <v>5.4380771128497922E-2</v>
      </c>
      <c r="CB478" s="123">
        <f t="shared" ref="CB478" si="8544">T478/T498</f>
        <v>5.4520037278657965E-2</v>
      </c>
      <c r="CC478" s="124">
        <f t="shared" ref="CC478" si="8545">U478/U498</f>
        <v>0.13379073756432247</v>
      </c>
      <c r="CD478" s="125">
        <f t="shared" ref="CD478" si="8546">V478/V498</f>
        <v>4.8488129301678139E-2</v>
      </c>
      <c r="CE478" s="126">
        <f t="shared" ref="CE478" si="8547">W478/W498</f>
        <v>6.5538010743936184E-2</v>
      </c>
      <c r="CF478" s="123">
        <f t="shared" ref="CF478" si="8548">X478/X498</f>
        <v>5.6439615922102511E-2</v>
      </c>
      <c r="CG478" s="124">
        <f t="shared" ref="CG478" si="8549">Y478/Y498</f>
        <v>0.11193883552244657</v>
      </c>
      <c r="CH478" s="125">
        <f t="shared" ref="CH478" si="8550">Z478/Z498</f>
        <v>6.0103100835741621E-2</v>
      </c>
      <c r="CI478" s="123">
        <f t="shared" ref="CI478" si="8551">AA478/AA498</f>
        <v>5.4996868898957531E-2</v>
      </c>
      <c r="CJ478" s="129">
        <f t="shared" ref="CJ478" si="8552">AB478/AB498</f>
        <v>6.1537558513214081E-2</v>
      </c>
      <c r="CK478" s="130">
        <f t="shared" ref="CK478" si="8553">AC478/AC498</f>
        <v>6.3305940914847869E-2</v>
      </c>
    </row>
    <row r="479" spans="1:89" ht="13.8" thickBot="1" x14ac:dyDescent="0.3">
      <c r="A479" s="131" t="s">
        <v>21</v>
      </c>
      <c r="B479" s="273">
        <v>2081</v>
      </c>
      <c r="C479" s="274">
        <v>1379</v>
      </c>
      <c r="D479" s="275">
        <v>1086</v>
      </c>
      <c r="E479" s="276">
        <v>870</v>
      </c>
      <c r="F479" s="273">
        <v>1363</v>
      </c>
      <c r="G479" s="277">
        <v>1032</v>
      </c>
      <c r="H479" s="275">
        <v>2528</v>
      </c>
      <c r="I479" s="276">
        <v>2432</v>
      </c>
      <c r="J479" s="273">
        <v>209</v>
      </c>
      <c r="K479" s="277">
        <v>573</v>
      </c>
      <c r="L479" s="275">
        <v>791</v>
      </c>
      <c r="M479" s="273">
        <v>1500</v>
      </c>
      <c r="N479" s="278">
        <v>2180</v>
      </c>
      <c r="O479" s="279">
        <v>2545</v>
      </c>
      <c r="P479" s="273">
        <v>1291</v>
      </c>
      <c r="Q479" s="277">
        <v>1063</v>
      </c>
      <c r="R479" s="275">
        <v>2030</v>
      </c>
      <c r="S479" s="276">
        <v>1383</v>
      </c>
      <c r="T479" s="273">
        <v>250</v>
      </c>
      <c r="U479" s="277">
        <v>502</v>
      </c>
      <c r="V479" s="275">
        <v>1002</v>
      </c>
      <c r="W479" s="276">
        <v>2029</v>
      </c>
      <c r="X479" s="273">
        <v>1154</v>
      </c>
      <c r="Y479" s="277">
        <v>838</v>
      </c>
      <c r="Z479" s="275">
        <v>2897</v>
      </c>
      <c r="AA479" s="273">
        <v>2763</v>
      </c>
      <c r="AB479" s="162">
        <f t="shared" si="8413"/>
        <v>18862</v>
      </c>
      <c r="AC479" s="165">
        <f t="shared" si="8444"/>
        <v>18909</v>
      </c>
      <c r="AE479" t="s">
        <v>85</v>
      </c>
      <c r="BI479" s="131" t="s">
        <v>21</v>
      </c>
      <c r="BJ479" s="123">
        <f>B479/B498</f>
        <v>6.5041412720737615E-2</v>
      </c>
      <c r="BK479" s="124">
        <f t="shared" ref="BK479" si="8554">C479/C498</f>
        <v>3.8841788017913978E-2</v>
      </c>
      <c r="BL479" s="125">
        <f t="shared" ref="BL479" si="8555">D479/D498</f>
        <v>6.7709956979861582E-2</v>
      </c>
      <c r="BM479" s="126">
        <f t="shared" ref="BM479" si="8556">E479/E498</f>
        <v>5.5084209193364569E-2</v>
      </c>
      <c r="BN479" s="123">
        <f t="shared" ref="BN479" si="8557">F479/F498</f>
        <v>6.6293774319066148E-2</v>
      </c>
      <c r="BO479" s="124">
        <f t="shared" ref="BO479" si="8558">G479/G498</f>
        <v>4.0158767219238854E-2</v>
      </c>
      <c r="BP479" s="125">
        <f t="shared" ref="BP479" si="8559">H479/H498</f>
        <v>5.9219002553350983E-2</v>
      </c>
      <c r="BQ479" s="126">
        <f t="shared" ref="BQ479" si="8560">I479/I498</f>
        <v>4.8850055237521339E-2</v>
      </c>
      <c r="BR479" s="123">
        <f t="shared" ref="BR479" si="8561">J479/J498</f>
        <v>3.2094594594594593E-2</v>
      </c>
      <c r="BS479" s="124">
        <f t="shared" ref="BS479" si="8562">K479/K498</f>
        <v>9.069325735992402E-2</v>
      </c>
      <c r="BT479" s="125">
        <f t="shared" ref="BT479" si="8563">L479/L498</f>
        <v>4.1014207196930413E-2</v>
      </c>
      <c r="BU479" s="123">
        <f t="shared" ref="BU479" si="8564">M479/M498</f>
        <v>7.6351420136414536E-2</v>
      </c>
      <c r="BV479" s="127">
        <f t="shared" ref="BV479" si="8565">N479/N498</f>
        <v>5.1891171359881937E-2</v>
      </c>
      <c r="BW479" s="128">
        <f t="shared" ref="BW479" si="8566">O479/O498</f>
        <v>6.6341692299671545E-2</v>
      </c>
      <c r="BX479" s="123">
        <f t="shared" ref="BX479" si="8567">P479/P498</f>
        <v>5.406650473238965E-2</v>
      </c>
      <c r="BY479" s="124">
        <f t="shared" ref="BY479" si="8568">Q479/Q498</f>
        <v>5.5979777766075094E-2</v>
      </c>
      <c r="BZ479" s="125">
        <f t="shared" ref="BZ479" si="8569">R479/R498</f>
        <v>6.3299033364515117E-2</v>
      </c>
      <c r="CA479" s="126">
        <f t="shared" ref="CA479" si="8570">S479/S498</f>
        <v>4.8741805878621272E-2</v>
      </c>
      <c r="CB479" s="123">
        <f t="shared" ref="CB479" si="8571">T479/T498</f>
        <v>3.8831935383659519E-2</v>
      </c>
      <c r="CC479" s="124">
        <f t="shared" ref="CC479" si="8572">U479/U498</f>
        <v>8.6106346483704979E-2</v>
      </c>
      <c r="CD479" s="125">
        <f t="shared" ref="CD479" si="8573">V479/V498</f>
        <v>3.8744103317608844E-2</v>
      </c>
      <c r="CE479" s="126">
        <f t="shared" ref="CE479" si="8574">W479/W498</f>
        <v>6.605892886211949E-2</v>
      </c>
      <c r="CF479" s="123">
        <f t="shared" ref="CF479" si="8575">X479/X498</f>
        <v>5.2021818509669568E-2</v>
      </c>
      <c r="CG479" s="124">
        <f t="shared" ref="CG479" si="8576">Y479/Y498</f>
        <v>8.2140756714369725E-2</v>
      </c>
      <c r="CH479" s="125">
        <f t="shared" ref="CH479" si="8577">Z479/Z498</f>
        <v>5.6568772943841286E-2</v>
      </c>
      <c r="CI479" s="123">
        <f t="shared" ref="CI479" si="8578">AA479/AA498</f>
        <v>5.0889601060890709E-2</v>
      </c>
      <c r="CJ479" s="129">
        <f t="shared" ref="CJ479" si="8579">AB479/AB498</f>
        <v>5.5356802206993704E-2</v>
      </c>
      <c r="CK479" s="130">
        <f t="shared" ref="CK479" si="8580">AC479/AC498</f>
        <v>5.5694972165768311E-2</v>
      </c>
    </row>
    <row r="480" spans="1:89" ht="14.4" thickTop="1" thickBot="1" x14ac:dyDescent="0.3">
      <c r="A480" s="139" t="s">
        <v>22</v>
      </c>
      <c r="B480" s="187">
        <v>1970</v>
      </c>
      <c r="C480" s="188">
        <v>1607</v>
      </c>
      <c r="D480" s="189">
        <v>1055</v>
      </c>
      <c r="E480" s="190">
        <v>716</v>
      </c>
      <c r="F480" s="187">
        <v>1473</v>
      </c>
      <c r="G480" s="191">
        <v>814</v>
      </c>
      <c r="H480" s="189">
        <v>2561</v>
      </c>
      <c r="I480" s="190">
        <v>2176</v>
      </c>
      <c r="J480" s="187">
        <v>200</v>
      </c>
      <c r="K480" s="191">
        <v>672</v>
      </c>
      <c r="L480" s="189">
        <v>540</v>
      </c>
      <c r="M480" s="187">
        <v>1671</v>
      </c>
      <c r="N480" s="192">
        <v>1992</v>
      </c>
      <c r="O480" s="193">
        <v>2743</v>
      </c>
      <c r="P480" s="187">
        <v>1336</v>
      </c>
      <c r="Q480" s="191">
        <v>969</v>
      </c>
      <c r="R480" s="189">
        <v>2077</v>
      </c>
      <c r="S480" s="190">
        <v>1343</v>
      </c>
      <c r="T480" s="187">
        <v>208</v>
      </c>
      <c r="U480" s="191">
        <v>342</v>
      </c>
      <c r="V480" s="189">
        <v>936</v>
      </c>
      <c r="W480" s="190">
        <v>2397</v>
      </c>
      <c r="X480" s="187">
        <v>1088</v>
      </c>
      <c r="Y480" s="191">
        <v>529</v>
      </c>
      <c r="Z480" s="189">
        <v>3020</v>
      </c>
      <c r="AA480" s="187">
        <v>2649</v>
      </c>
      <c r="AB480" s="162">
        <f t="shared" si="8413"/>
        <v>18456</v>
      </c>
      <c r="AC480" s="165">
        <f t="shared" si="8444"/>
        <v>18628</v>
      </c>
      <c r="AE480" s="292" t="s">
        <v>0</v>
      </c>
      <c r="AF480" s="290" t="s">
        <v>1</v>
      </c>
      <c r="AG480" s="291"/>
      <c r="AH480" s="290" t="s">
        <v>2</v>
      </c>
      <c r="AI480" s="291"/>
      <c r="AJ480" s="290" t="s">
        <v>3</v>
      </c>
      <c r="AK480" s="291"/>
      <c r="AL480" s="290" t="s">
        <v>4</v>
      </c>
      <c r="AM480" s="291"/>
      <c r="AN480" s="290" t="s">
        <v>5</v>
      </c>
      <c r="AO480" s="291"/>
      <c r="AP480" s="290" t="s">
        <v>6</v>
      </c>
      <c r="AQ480" s="291"/>
      <c r="AR480" s="290" t="s">
        <v>7</v>
      </c>
      <c r="AS480" s="291"/>
      <c r="AT480" s="290" t="s">
        <v>8</v>
      </c>
      <c r="AU480" s="291"/>
      <c r="AV480" s="290" t="s">
        <v>9</v>
      </c>
      <c r="AW480" s="291"/>
      <c r="AX480" s="290" t="s">
        <v>10</v>
      </c>
      <c r="AY480" s="291"/>
      <c r="AZ480" s="290" t="s">
        <v>11</v>
      </c>
      <c r="BA480" s="291"/>
      <c r="BB480" s="290" t="s">
        <v>12</v>
      </c>
      <c r="BC480" s="291"/>
      <c r="BD480" s="297" t="s">
        <v>40</v>
      </c>
      <c r="BE480" s="298"/>
      <c r="BF480" s="295" t="s">
        <v>41</v>
      </c>
      <c r="BG480" s="296"/>
      <c r="BI480" s="139" t="s">
        <v>22</v>
      </c>
      <c r="BJ480" s="123">
        <f>B480/B498</f>
        <v>6.1572120643850599E-2</v>
      </c>
      <c r="BK480" s="124">
        <f t="shared" ref="BK480" si="8581">C480/C498</f>
        <v>4.5263780525589388E-2</v>
      </c>
      <c r="BL480" s="125">
        <f t="shared" ref="BL480" si="8582">D480/D498</f>
        <v>6.5777168152627963E-2</v>
      </c>
      <c r="BM480" s="126">
        <f t="shared" ref="BM480" si="8583">E480/E498</f>
        <v>4.5333671014309233E-2</v>
      </c>
      <c r="BN480" s="123">
        <f t="shared" ref="BN480" si="8584">F480/F498</f>
        <v>7.1643968871595326E-2</v>
      </c>
      <c r="BO480" s="124">
        <f t="shared" ref="BO480" si="8585">G480/G498</f>
        <v>3.1675616779515914E-2</v>
      </c>
      <c r="BP480" s="125">
        <f t="shared" ref="BP480" si="8586">H480/H498</f>
        <v>5.9992035418960386E-2</v>
      </c>
      <c r="BQ480" s="126">
        <f t="shared" ref="BQ480" si="8587">I480/I498</f>
        <v>4.3707944159887518E-2</v>
      </c>
      <c r="BR480" s="123">
        <f t="shared" ref="BR480" si="8588">J480/J498</f>
        <v>3.0712530712530713E-2</v>
      </c>
      <c r="BS480" s="124">
        <f t="shared" ref="BS480" si="8589">K480/K498</f>
        <v>0.10636277302943969</v>
      </c>
      <c r="BT480" s="125">
        <f t="shared" ref="BT480" si="8590">L480/L498</f>
        <v>2.79995851913305E-2</v>
      </c>
      <c r="BU480" s="123">
        <f t="shared" ref="BU480" si="8591">M480/M498</f>
        <v>8.5055482031965793E-2</v>
      </c>
      <c r="BV480" s="127">
        <f t="shared" ref="BV480" si="8592">N480/N498</f>
        <v>4.7416152912332483E-2</v>
      </c>
      <c r="BW480" s="128">
        <f t="shared" ref="BW480" si="8593">O480/O498</f>
        <v>7.1503049893123408E-2</v>
      </c>
      <c r="BX480" s="123">
        <f t="shared" ref="BX480" si="8594">P480/P498</f>
        <v>5.5951084680459E-2</v>
      </c>
      <c r="BY480" s="124">
        <f t="shared" ref="BY480" si="8595">Q480/Q498</f>
        <v>5.1029543419874666E-2</v>
      </c>
      <c r="BZ480" s="125">
        <f t="shared" ref="BZ480" si="8596">R480/R498</f>
        <v>6.4764577486747743E-2</v>
      </c>
      <c r="CA480" s="126">
        <f t="shared" ref="CA480" si="8597">S480/S498</f>
        <v>4.7332064566152111E-2</v>
      </c>
      <c r="CB480" s="123">
        <f t="shared" ref="CB480" si="8598">T480/T498</f>
        <v>3.2308170239204723E-2</v>
      </c>
      <c r="CC480" s="124">
        <f t="shared" ref="CC480" si="8599">U480/U498</f>
        <v>5.8662092624356774E-2</v>
      </c>
      <c r="CD480" s="125">
        <f t="shared" ref="CD480" si="8600">V480/V498</f>
        <v>3.6192096512257368E-2</v>
      </c>
      <c r="CE480" s="126">
        <f t="shared" ref="CE480" si="8601">W480/W498</f>
        <v>7.8040045580335338E-2</v>
      </c>
      <c r="CF480" s="123">
        <f t="shared" ref="CF480" si="8602">X480/X498</f>
        <v>4.904656719109228E-2</v>
      </c>
      <c r="CG480" s="124">
        <f t="shared" ref="CG480" si="8603">Y480/Y498</f>
        <v>5.1852577925896884E-2</v>
      </c>
      <c r="CH480" s="125">
        <f t="shared" ref="CH480" si="8604">Z480/Z498</f>
        <v>5.8970553776458642E-2</v>
      </c>
      <c r="CI480" s="123">
        <f t="shared" ref="CI480" si="8605">AA480/AA498</f>
        <v>4.8789921538291522E-2</v>
      </c>
      <c r="CJ480" s="129">
        <f t="shared" ref="CJ480" si="8606">AB480/AB498</f>
        <v>5.4165260392974014E-2</v>
      </c>
      <c r="CK480" s="130">
        <f t="shared" ref="CK480" si="8607">AC480/AC498</f>
        <v>5.4867308768519335E-2</v>
      </c>
    </row>
    <row r="481" spans="1:89" ht="15" thickTop="1" thickBot="1" x14ac:dyDescent="0.35">
      <c r="A481" s="131" t="s">
        <v>23</v>
      </c>
      <c r="B481" s="180">
        <v>1795</v>
      </c>
      <c r="C481" s="181">
        <v>1835</v>
      </c>
      <c r="D481" s="182">
        <v>922</v>
      </c>
      <c r="E481" s="183">
        <v>640</v>
      </c>
      <c r="F481" s="180">
        <v>1210</v>
      </c>
      <c r="G481" s="184">
        <v>651</v>
      </c>
      <c r="H481" s="182">
        <v>2363</v>
      </c>
      <c r="I481" s="183">
        <v>2186</v>
      </c>
      <c r="J481" s="180">
        <v>231</v>
      </c>
      <c r="K481" s="184">
        <v>478</v>
      </c>
      <c r="L481" s="182">
        <v>562</v>
      </c>
      <c r="M481" s="180">
        <v>1375</v>
      </c>
      <c r="N481" s="185">
        <v>1849</v>
      </c>
      <c r="O481" s="186">
        <v>1963</v>
      </c>
      <c r="P481" s="180">
        <v>1277</v>
      </c>
      <c r="Q481" s="184">
        <v>750</v>
      </c>
      <c r="R481" s="182">
        <v>1977</v>
      </c>
      <c r="S481" s="183">
        <v>1105</v>
      </c>
      <c r="T481" s="180">
        <v>239</v>
      </c>
      <c r="U481" s="184">
        <v>245</v>
      </c>
      <c r="V481" s="182">
        <v>852</v>
      </c>
      <c r="W481" s="183">
        <v>2163</v>
      </c>
      <c r="X481" s="180">
        <v>942</v>
      </c>
      <c r="Y481" s="184">
        <v>501</v>
      </c>
      <c r="Z481" s="182">
        <v>2662</v>
      </c>
      <c r="AA481" s="180">
        <v>2813</v>
      </c>
      <c r="AB481" s="162">
        <f t="shared" si="8413"/>
        <v>16881</v>
      </c>
      <c r="AC481" s="165">
        <f t="shared" si="8444"/>
        <v>16705</v>
      </c>
      <c r="AE481" s="293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68" t="s">
        <v>14</v>
      </c>
      <c r="BG481" s="169" t="s">
        <v>15</v>
      </c>
      <c r="BI481" s="131" t="s">
        <v>23</v>
      </c>
      <c r="BJ481" s="123">
        <f>B481/B498</f>
        <v>5.6102516018127831E-2</v>
      </c>
      <c r="BK481" s="124">
        <f t="shared" ref="BK481" si="8608">C481/C498</f>
        <v>5.1685773033264798E-2</v>
      </c>
      <c r="BL481" s="125">
        <f t="shared" ref="BL481" si="8609">D481/D498</f>
        <v>5.7484880603528896E-2</v>
      </c>
      <c r="BM481" s="126">
        <f t="shared" ref="BM481" si="8610">E481/E498</f>
        <v>4.0521717107762444E-2</v>
      </c>
      <c r="BN481" s="123">
        <f t="shared" ref="BN481" si="8611">F481/F498</f>
        <v>5.8852140077821011E-2</v>
      </c>
      <c r="BO481" s="124">
        <f t="shared" ref="BO481" si="8612">G481/G498</f>
        <v>2.5332710716787298E-2</v>
      </c>
      <c r="BP481" s="125">
        <f t="shared" ref="BP481" si="8613">H481/H498</f>
        <v>5.5353838225303945E-2</v>
      </c>
      <c r="BQ481" s="126">
        <f t="shared" ref="BQ481" si="8614">I481/I498</f>
        <v>4.3908807873857585E-2</v>
      </c>
      <c r="BR481" s="123">
        <f t="shared" ref="BR481" si="8615">J481/J498</f>
        <v>3.5472972972972971E-2</v>
      </c>
      <c r="BS481" s="124">
        <f t="shared" ref="BS481" si="8616">K481/K498</f>
        <v>7.5656853434631216E-2</v>
      </c>
      <c r="BT481" s="125">
        <f t="shared" ref="BT481" si="8617">L481/L498</f>
        <v>2.9140309032458778E-2</v>
      </c>
      <c r="BU481" s="123">
        <f t="shared" ref="BU481" si="8618">M481/M498</f>
        <v>6.9988801791713323E-2</v>
      </c>
      <c r="BV481" s="127">
        <f t="shared" ref="BV481" si="8619">N481/N498</f>
        <v>4.4012282497441144E-2</v>
      </c>
      <c r="BW481" s="128">
        <f t="shared" ref="BW481" si="8620">O481/O498</f>
        <v>5.1170429070434287E-2</v>
      </c>
      <c r="BX481" s="123">
        <f t="shared" ref="BX481" si="8621">P481/P498</f>
        <v>5.3480190970768074E-2</v>
      </c>
      <c r="BY481" s="124">
        <f t="shared" ref="BY481" si="8622">Q481/Q498</f>
        <v>3.9496550634577916E-2</v>
      </c>
      <c r="BZ481" s="125">
        <f t="shared" ref="BZ481" si="8623">R481/R498</f>
        <v>6.1646398503274087E-2</v>
      </c>
      <c r="CA481" s="126">
        <f t="shared" ref="CA481" si="8624">S481/S498</f>
        <v>3.8944103756960599E-2</v>
      </c>
      <c r="CB481" s="123">
        <f t="shared" ref="CB481" si="8625">T481/T498</f>
        <v>3.7123330226778502E-2</v>
      </c>
      <c r="CC481" s="124">
        <f t="shared" ref="CC481" si="8626">U481/U498</f>
        <v>4.2024013722126927E-2</v>
      </c>
      <c r="CD481" s="125">
        <f t="shared" ref="CD481" si="8627">V481/V498</f>
        <v>3.2944087850900937E-2</v>
      </c>
      <c r="CE481" s="126">
        <f t="shared" ref="CE481" si="8628">W481/W498</f>
        <v>7.0421618101904601E-2</v>
      </c>
      <c r="CF481" s="123">
        <f t="shared" ref="CF481" si="8629">X481/X498</f>
        <v>4.2464950637875851E-2</v>
      </c>
      <c r="CG481" s="124">
        <f t="shared" ref="CG481" si="8630">Y481/Y498</f>
        <v>4.9108018035679275E-2</v>
      </c>
      <c r="CH481" s="125">
        <f t="shared" ref="CH481" si="8631">Z481/Z498</f>
        <v>5.1980004686401626E-2</v>
      </c>
      <c r="CI481" s="123">
        <f t="shared" ref="CI481" si="8632">AA481/AA498</f>
        <v>5.1810513132206137E-2</v>
      </c>
      <c r="CJ481" s="129">
        <f t="shared" ref="CJ481" si="8633">AB481/AB498</f>
        <v>4.9542899907552791E-2</v>
      </c>
      <c r="CK481" s="130">
        <f t="shared" ref="CK481" si="8634">AC481/AC498</f>
        <v>4.9203263526847514E-2</v>
      </c>
    </row>
    <row r="482" spans="1:89" ht="13.8" thickTop="1" x14ac:dyDescent="0.25">
      <c r="A482" s="139" t="s">
        <v>24</v>
      </c>
      <c r="B482" s="194">
        <v>1973</v>
      </c>
      <c r="C482" s="188">
        <v>1780</v>
      </c>
      <c r="D482" s="189">
        <v>990</v>
      </c>
      <c r="E482" s="190">
        <v>648</v>
      </c>
      <c r="F482" s="187">
        <v>1268</v>
      </c>
      <c r="G482" s="191">
        <v>746</v>
      </c>
      <c r="H482" s="189">
        <v>2539</v>
      </c>
      <c r="I482" s="190">
        <v>2338</v>
      </c>
      <c r="J482" s="187">
        <v>286</v>
      </c>
      <c r="K482" s="191">
        <v>410</v>
      </c>
      <c r="L482" s="189">
        <v>592</v>
      </c>
      <c r="M482" s="187">
        <v>1508</v>
      </c>
      <c r="N482" s="192">
        <v>1738</v>
      </c>
      <c r="O482" s="195">
        <v>2393</v>
      </c>
      <c r="P482" s="187">
        <v>1328</v>
      </c>
      <c r="Q482" s="191">
        <v>840</v>
      </c>
      <c r="R482" s="189">
        <v>1879</v>
      </c>
      <c r="S482" s="190">
        <v>1246</v>
      </c>
      <c r="T482" s="187">
        <v>250</v>
      </c>
      <c r="U482" s="191">
        <v>276</v>
      </c>
      <c r="V482" s="189">
        <v>996</v>
      </c>
      <c r="W482" s="196">
        <v>2127</v>
      </c>
      <c r="X482" s="187">
        <v>1154</v>
      </c>
      <c r="Y482" s="191">
        <v>464</v>
      </c>
      <c r="Z482" s="189">
        <v>2789</v>
      </c>
      <c r="AA482" s="187">
        <v>2802</v>
      </c>
      <c r="AB482" s="162">
        <f t="shared" si="8413"/>
        <v>17782</v>
      </c>
      <c r="AC482" s="165">
        <f t="shared" si="8444"/>
        <v>17578</v>
      </c>
      <c r="AE482" s="254" t="str">
        <f>$AE$17</f>
        <v>17:00 - 17:59</v>
      </c>
      <c r="AF482" s="120">
        <f t="shared" ref="AF482:AO483" si="8635">SUMIF($A$9:$A$32,$AE482,B$474:B$497)</f>
        <v>2057</v>
      </c>
      <c r="AG482" s="177">
        <f t="shared" si="8635"/>
        <v>3221</v>
      </c>
      <c r="AH482" s="121">
        <f t="shared" si="8635"/>
        <v>1070</v>
      </c>
      <c r="AI482" s="172">
        <f t="shared" si="8635"/>
        <v>1542</v>
      </c>
      <c r="AJ482" s="120">
        <f t="shared" si="8635"/>
        <v>1183</v>
      </c>
      <c r="AK482" s="122">
        <f t="shared" si="8635"/>
        <v>3134</v>
      </c>
      <c r="AL482" s="121">
        <f t="shared" si="8635"/>
        <v>3005</v>
      </c>
      <c r="AM482" s="172">
        <f t="shared" si="8635"/>
        <v>4551</v>
      </c>
      <c r="AN482" s="120">
        <f t="shared" si="8635"/>
        <v>903</v>
      </c>
      <c r="AO482" s="122">
        <f t="shared" si="8635"/>
        <v>268</v>
      </c>
      <c r="AP482" s="121">
        <f t="shared" ref="AP482:AY483" si="8636">SUMIF($A$9:$A$32,$AE482,L$474:L$497)</f>
        <v>1974</v>
      </c>
      <c r="AQ482" s="120">
        <f t="shared" si="8636"/>
        <v>1012</v>
      </c>
      <c r="AR482" s="171">
        <f t="shared" si="8636"/>
        <v>3653</v>
      </c>
      <c r="AS482" s="173">
        <f t="shared" si="8636"/>
        <v>2548</v>
      </c>
      <c r="AT482" s="120">
        <f t="shared" si="8636"/>
        <v>1997</v>
      </c>
      <c r="AU482" s="122">
        <f t="shared" si="8636"/>
        <v>1323</v>
      </c>
      <c r="AV482" s="121">
        <f t="shared" si="8636"/>
        <v>2307</v>
      </c>
      <c r="AW482" s="172">
        <f t="shared" si="8636"/>
        <v>2569</v>
      </c>
      <c r="AX482" s="120">
        <f t="shared" si="8636"/>
        <v>826</v>
      </c>
      <c r="AY482" s="122">
        <f t="shared" si="8636"/>
        <v>257</v>
      </c>
      <c r="AZ482" s="121">
        <f t="shared" ref="AZ482:BE483" si="8637">SUMIF($A$9:$A$32,$AE482,V$474:V$497)</f>
        <v>2378</v>
      </c>
      <c r="BA482" s="172">
        <f t="shared" si="8637"/>
        <v>1853</v>
      </c>
      <c r="BB482" s="120">
        <f t="shared" si="8637"/>
        <v>2262</v>
      </c>
      <c r="BC482" s="122">
        <f t="shared" si="8637"/>
        <v>567</v>
      </c>
      <c r="BD482" s="21">
        <f t="shared" si="8637"/>
        <v>3985</v>
      </c>
      <c r="BE482" s="176">
        <f t="shared" si="8637"/>
        <v>4776</v>
      </c>
      <c r="BF482" s="162">
        <f>AF482+AH482+AJ482+AL482+AN482+AP482+AR482+AT482+AV482+AX482+AZ482+BB482+BD482</f>
        <v>27600</v>
      </c>
      <c r="BG482" s="163">
        <f>AG482+AI482+AK482+AM482+AO482+AQ482+AS482+AU482+AW482+AY482+BA482+BC482+BE482</f>
        <v>27621</v>
      </c>
      <c r="BI482" s="139" t="s">
        <v>24</v>
      </c>
      <c r="BJ482" s="123">
        <f>B482/B498</f>
        <v>6.1665885294577276E-2</v>
      </c>
      <c r="BK482" s="124">
        <f t="shared" ref="BK482" si="8638">C482/C498</f>
        <v>5.0136608173957133E-2</v>
      </c>
      <c r="BL482" s="125">
        <f t="shared" ref="BL482" si="8639">D482/D498</f>
        <v>6.1724546418105868E-2</v>
      </c>
      <c r="BM482" s="126">
        <f t="shared" ref="BM482" si="8640">E482/E498</f>
        <v>4.102823857160947E-2</v>
      </c>
      <c r="BN482" s="123">
        <f t="shared" ref="BN482" si="8641">F482/F498</f>
        <v>6.1673151750972766E-2</v>
      </c>
      <c r="BO482" s="124">
        <f t="shared" ref="BO482" si="8642">G482/G498</f>
        <v>2.9029496458868393E-2</v>
      </c>
      <c r="BP482" s="125">
        <f t="shared" ref="BP482" si="8643">H482/H498</f>
        <v>5.9476680175220786E-2</v>
      </c>
      <c r="BQ482" s="126">
        <f t="shared" ref="BQ482" si="8644">I482/I498</f>
        <v>4.6961936326202672E-2</v>
      </c>
      <c r="BR482" s="123">
        <f t="shared" ref="BR482" si="8645">J482/J498</f>
        <v>4.3918918918918921E-2</v>
      </c>
      <c r="BS482" s="124">
        <f t="shared" ref="BS482" si="8646">K482/K498</f>
        <v>6.489395378284267E-2</v>
      </c>
      <c r="BT482" s="125">
        <f t="shared" ref="BT482" si="8647">L482/L498</f>
        <v>3.0695841543088249E-2</v>
      </c>
      <c r="BU482" s="123">
        <f t="shared" ref="BU482" si="8648">M482/M498</f>
        <v>7.6758627710475411E-2</v>
      </c>
      <c r="BV482" s="127">
        <f t="shared" ref="BV482" si="8649">N482/N498</f>
        <v>4.1370117350217797E-2</v>
      </c>
      <c r="BW482" s="128">
        <f t="shared" ref="BW482" si="8650">O482/O498</f>
        <v>6.2379437985506492E-2</v>
      </c>
      <c r="BX482" s="123">
        <f t="shared" ref="BX482" si="8651">P482/P498</f>
        <v>5.5616048245246671E-2</v>
      </c>
      <c r="BY482" s="124">
        <f t="shared" ref="BY482" si="8652">Q482/Q498</f>
        <v>4.4236136710727264E-2</v>
      </c>
      <c r="BZ482" s="125">
        <f t="shared" ref="BZ482" si="8653">R482/R498</f>
        <v>5.8590583099469906E-2</v>
      </c>
      <c r="CA482" s="126">
        <f t="shared" ref="CA482" si="8654">S482/S498</f>
        <v>4.3913441883414395E-2</v>
      </c>
      <c r="CB482" s="123">
        <f t="shared" ref="CB482" si="8655">T482/T498</f>
        <v>3.8831935383659519E-2</v>
      </c>
      <c r="CC482" s="124">
        <f t="shared" ref="CC482" si="8656">U482/U498</f>
        <v>4.7341337907375644E-2</v>
      </c>
      <c r="CD482" s="125">
        <f t="shared" ref="CD482" si="8657">V482/V498</f>
        <v>3.851210269894053E-2</v>
      </c>
      <c r="CE482" s="126">
        <f t="shared" ref="CE482" si="8658">W482/W498</f>
        <v>6.9249552335992184E-2</v>
      </c>
      <c r="CF482" s="123">
        <f t="shared" ref="CF482" si="8659">X482/X498</f>
        <v>5.2021818509669568E-2</v>
      </c>
      <c r="CG482" s="124">
        <f t="shared" ref="CG482" si="8660">Y482/Y498</f>
        <v>4.5481278180748874E-2</v>
      </c>
      <c r="CH482" s="125">
        <f t="shared" ref="CH482" si="8661">Z482/Z498</f>
        <v>5.4459892212762637E-2</v>
      </c>
      <c r="CI482" s="123">
        <f t="shared" ref="CI482" si="8662">AA482/AA498</f>
        <v>5.1607912476516742E-2</v>
      </c>
      <c r="CJ482" s="129">
        <f t="shared" ref="CJ482" si="8663">AB482/AB498</f>
        <v>5.2187183588419152E-2</v>
      </c>
      <c r="CK482" s="130">
        <f t="shared" ref="CK482" si="8664">AC482/AC498</f>
        <v>5.1774616358870137E-2</v>
      </c>
    </row>
    <row r="483" spans="1:89" x14ac:dyDescent="0.25">
      <c r="A483" s="131" t="s">
        <v>25</v>
      </c>
      <c r="B483" s="197">
        <v>2054</v>
      </c>
      <c r="C483" s="181">
        <v>2244</v>
      </c>
      <c r="D483" s="182">
        <v>998</v>
      </c>
      <c r="E483" s="183">
        <v>706</v>
      </c>
      <c r="F483" s="180">
        <v>1203</v>
      </c>
      <c r="G483" s="184">
        <v>1023</v>
      </c>
      <c r="H483" s="182">
        <v>2856</v>
      </c>
      <c r="I483" s="183">
        <v>2529</v>
      </c>
      <c r="J483" s="180">
        <v>358</v>
      </c>
      <c r="K483" s="181">
        <v>366</v>
      </c>
      <c r="L483" s="182">
        <v>796</v>
      </c>
      <c r="M483" s="180">
        <v>1663</v>
      </c>
      <c r="N483" s="185">
        <v>2152</v>
      </c>
      <c r="O483" s="198">
        <v>2352</v>
      </c>
      <c r="P483" s="180">
        <v>1442</v>
      </c>
      <c r="Q483" s="181">
        <v>963</v>
      </c>
      <c r="R483" s="182">
        <v>1988</v>
      </c>
      <c r="S483" s="183">
        <v>1405</v>
      </c>
      <c r="T483" s="189">
        <v>246</v>
      </c>
      <c r="U483" s="180">
        <v>280</v>
      </c>
      <c r="V483" s="182">
        <v>1152</v>
      </c>
      <c r="W483" s="199">
        <v>2251</v>
      </c>
      <c r="X483" s="180">
        <v>1275</v>
      </c>
      <c r="Y483" s="184">
        <v>473</v>
      </c>
      <c r="Z483" s="182">
        <v>2887</v>
      </c>
      <c r="AA483" s="180">
        <v>3182</v>
      </c>
      <c r="AB483" s="162">
        <f t="shared" si="8413"/>
        <v>19407</v>
      </c>
      <c r="AC483" s="165">
        <f t="shared" si="8444"/>
        <v>19437</v>
      </c>
      <c r="AE483" s="256" t="str">
        <f>$AE$18</f>
        <v>18:00 - 18:59</v>
      </c>
      <c r="AF483" s="120">
        <f t="shared" si="8635"/>
        <v>1955</v>
      </c>
      <c r="AG483" s="181">
        <f t="shared" si="8635"/>
        <v>3031</v>
      </c>
      <c r="AH483" s="182">
        <f t="shared" si="8635"/>
        <v>835</v>
      </c>
      <c r="AI483" s="183">
        <f t="shared" si="8635"/>
        <v>1243</v>
      </c>
      <c r="AJ483" s="180">
        <f t="shared" si="8635"/>
        <v>1112</v>
      </c>
      <c r="AK483" s="184">
        <f t="shared" si="8635"/>
        <v>2832</v>
      </c>
      <c r="AL483" s="182">
        <f t="shared" si="8635"/>
        <v>2936</v>
      </c>
      <c r="AM483" s="183">
        <f t="shared" si="8635"/>
        <v>4322</v>
      </c>
      <c r="AN483" s="180">
        <f t="shared" si="8635"/>
        <v>639</v>
      </c>
      <c r="AO483" s="184">
        <f t="shared" si="8635"/>
        <v>217</v>
      </c>
      <c r="AP483" s="182">
        <f t="shared" si="8636"/>
        <v>1737</v>
      </c>
      <c r="AQ483" s="180">
        <f t="shared" si="8636"/>
        <v>855</v>
      </c>
      <c r="AR483" s="185">
        <f t="shared" si="8636"/>
        <v>3133</v>
      </c>
      <c r="AS483" s="186">
        <f t="shared" si="8636"/>
        <v>2431</v>
      </c>
      <c r="AT483" s="180">
        <f t="shared" si="8636"/>
        <v>1637</v>
      </c>
      <c r="AU483" s="184">
        <f t="shared" si="8636"/>
        <v>1349</v>
      </c>
      <c r="AV483" s="182">
        <f t="shared" si="8636"/>
        <v>1925</v>
      </c>
      <c r="AW483" s="183">
        <f t="shared" si="8636"/>
        <v>2365</v>
      </c>
      <c r="AX483" s="180">
        <f t="shared" si="8636"/>
        <v>565</v>
      </c>
      <c r="AY483" s="184">
        <f t="shared" si="8636"/>
        <v>278</v>
      </c>
      <c r="AZ483" s="182">
        <f t="shared" si="8637"/>
        <v>2183</v>
      </c>
      <c r="BA483" s="183">
        <f t="shared" si="8637"/>
        <v>1821</v>
      </c>
      <c r="BB483" s="180">
        <f t="shared" si="8637"/>
        <v>1969</v>
      </c>
      <c r="BC483" s="184">
        <f t="shared" si="8637"/>
        <v>636</v>
      </c>
      <c r="BD483" s="182">
        <f t="shared" si="8637"/>
        <v>3823</v>
      </c>
      <c r="BE483" s="180">
        <f t="shared" si="8637"/>
        <v>4095</v>
      </c>
      <c r="BF483" s="164">
        <f>SUM(AF483,AH483,AJ483,AL483,AN483,AP483,AR483,AT483,AV483,AX483,AZ483,BB483,BD483)</f>
        <v>24449</v>
      </c>
      <c r="BG483" s="165">
        <f>SUM(AG483,AI483,AK483,AM483,AO483,AQ483,AS483,AU483,AW483,AY483,BA483,BC483,BE483)</f>
        <v>25475</v>
      </c>
      <c r="BI483" s="131" t="s">
        <v>25</v>
      </c>
      <c r="BJ483" s="123">
        <f>B483/B498</f>
        <v>6.4197530864197536E-2</v>
      </c>
      <c r="BK483" s="124">
        <f t="shared" ref="BK483" si="8665">C483/C498</f>
        <v>6.3205926259752701E-2</v>
      </c>
      <c r="BL483" s="125">
        <f t="shared" ref="BL483" si="8666">D483/D498</f>
        <v>6.2223330631585513E-2</v>
      </c>
      <c r="BM483" s="126">
        <f t="shared" ref="BM483" si="8667">E483/E498</f>
        <v>4.4700519184500444E-2</v>
      </c>
      <c r="BN483" s="123">
        <f t="shared" ref="BN483" si="8668">F483/F498</f>
        <v>5.8511673151750973E-2</v>
      </c>
      <c r="BO483" s="124">
        <f t="shared" ref="BO483" si="8669">G483/G498</f>
        <v>3.9808545412094325E-2</v>
      </c>
      <c r="BP483" s="125">
        <f t="shared" ref="BP483" si="8670">H483/H498</f>
        <v>6.6902480732741451E-2</v>
      </c>
      <c r="BQ483" s="126">
        <f t="shared" ref="BQ483" si="8671">I483/I498</f>
        <v>5.0798433263031031E-2</v>
      </c>
      <c r="BR483" s="123">
        <f t="shared" ref="BR483" si="8672">J483/J498</f>
        <v>5.4975429975429972E-2</v>
      </c>
      <c r="BS483" s="124">
        <f t="shared" ref="BS483" si="8673">K483/K498</f>
        <v>5.7929724596391265E-2</v>
      </c>
      <c r="BT483" s="125">
        <f t="shared" ref="BT483" si="8674">L483/L498</f>
        <v>4.1273462615368663E-2</v>
      </c>
      <c r="BU483" s="123">
        <f t="shared" ref="BU483" si="8675">M483/M498</f>
        <v>8.4648274457904918E-2</v>
      </c>
      <c r="BV483" s="127">
        <f t="shared" ref="BV483" si="8676">N483/N498</f>
        <v>5.1224679250672443E-2</v>
      </c>
      <c r="BW483" s="128">
        <f t="shared" ref="BW483" si="8677">O483/O498</f>
        <v>6.131067201918565E-2</v>
      </c>
      <c r="BX483" s="123">
        <f t="shared" ref="BX483" si="8678">P483/P498</f>
        <v>6.0390317447022362E-2</v>
      </c>
      <c r="BY483" s="124">
        <f t="shared" ref="BY483" si="8679">Q483/Q498</f>
        <v>5.0713571014798044E-2</v>
      </c>
      <c r="BZ483" s="125">
        <f t="shared" ref="BZ483" si="8680">R483/R498</f>
        <v>6.1989398191456192E-2</v>
      </c>
      <c r="CA483" s="126">
        <f t="shared" ref="CA483" si="8681">S483/S498</f>
        <v>4.9517163600479315E-2</v>
      </c>
      <c r="CB483" s="123">
        <f t="shared" ref="CB483" si="8682">T483/T498</f>
        <v>3.8210624417520968E-2</v>
      </c>
      <c r="CC483" s="124">
        <f t="shared" ref="CC483" si="8683">U483/U498</f>
        <v>4.8027444253859346E-2</v>
      </c>
      <c r="CD483" s="125">
        <f t="shared" ref="CD483" si="8684">V483/V498</f>
        <v>4.4544118784316758E-2</v>
      </c>
      <c r="CE483" s="126">
        <f t="shared" ref="CE483" si="8685">W483/W498</f>
        <v>7.328666775191274E-2</v>
      </c>
      <c r="CF483" s="123">
        <f t="shared" ref="CF483" si="8686">X483/X498</f>
        <v>5.7476445927061262E-2</v>
      </c>
      <c r="CG483" s="124">
        <f t="shared" ref="CG483" si="8687">Y483/Y498</f>
        <v>4.6363458145461674E-2</v>
      </c>
      <c r="CH483" s="125">
        <f t="shared" ref="CH483" si="8688">Z483/Z498</f>
        <v>5.6373506209482151E-2</v>
      </c>
      <c r="CI483" s="123">
        <f t="shared" ref="CI483" si="8689">AA483/AA498</f>
        <v>5.8606844218514018E-2</v>
      </c>
      <c r="CJ483" s="129">
        <f t="shared" ref="CJ483" si="8690">AB483/AB498</f>
        <v>5.6956285676552157E-2</v>
      </c>
      <c r="CK483" s="130">
        <f t="shared" ref="CK483" si="8691">AC483/AC498</f>
        <v>5.7250154634620486E-2</v>
      </c>
    </row>
    <row r="484" spans="1:89" ht="13.8" thickBot="1" x14ac:dyDescent="0.3">
      <c r="A484" s="139" t="s">
        <v>26</v>
      </c>
      <c r="B484" s="194">
        <v>1990</v>
      </c>
      <c r="C484" s="188">
        <v>2010</v>
      </c>
      <c r="D484" s="189">
        <v>905</v>
      </c>
      <c r="E484" s="190">
        <v>720</v>
      </c>
      <c r="F484" s="187">
        <v>1078</v>
      </c>
      <c r="G484" s="191">
        <v>1002</v>
      </c>
      <c r="H484" s="189">
        <v>2604</v>
      </c>
      <c r="I484" s="190">
        <v>2526</v>
      </c>
      <c r="J484" s="187">
        <v>289</v>
      </c>
      <c r="K484" s="188">
        <v>331</v>
      </c>
      <c r="L484" s="189">
        <v>811</v>
      </c>
      <c r="M484" s="187">
        <v>1352</v>
      </c>
      <c r="N484" s="192">
        <v>2154</v>
      </c>
      <c r="O484" s="195">
        <v>2177</v>
      </c>
      <c r="P484" s="187">
        <v>1406</v>
      </c>
      <c r="Q484" s="188">
        <v>948</v>
      </c>
      <c r="R484" s="189">
        <v>1907</v>
      </c>
      <c r="S484" s="190">
        <v>1375</v>
      </c>
      <c r="T484" s="187">
        <v>295</v>
      </c>
      <c r="U484" s="191">
        <v>279</v>
      </c>
      <c r="V484" s="189">
        <v>1149</v>
      </c>
      <c r="W484" s="196">
        <v>2020</v>
      </c>
      <c r="X484" s="187">
        <v>1217</v>
      </c>
      <c r="Y484" s="191">
        <v>501</v>
      </c>
      <c r="Z484" s="189">
        <v>3005</v>
      </c>
      <c r="AA484" s="187">
        <v>3241</v>
      </c>
      <c r="AB484" s="162">
        <f t="shared" si="8413"/>
        <v>18810</v>
      </c>
      <c r="AC484" s="165">
        <f t="shared" si="8444"/>
        <v>18482</v>
      </c>
      <c r="AE484" s="254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26</v>
      </c>
      <c r="BJ484" s="123">
        <f>B484/B498</f>
        <v>6.2197218315361777E-2</v>
      </c>
      <c r="BK484" s="124">
        <f t="shared" ref="BK484" si="8692">C484/C498</f>
        <v>5.6614933949243725E-2</v>
      </c>
      <c r="BL484" s="125">
        <f t="shared" ref="BL484" si="8693">D484/D498</f>
        <v>5.6424964149884654E-2</v>
      </c>
      <c r="BM484" s="126">
        <f t="shared" ref="BM484" si="8694">E484/E498</f>
        <v>4.5586931746232746E-2</v>
      </c>
      <c r="BN484" s="123">
        <f t="shared" ref="BN484" si="8695">F484/F498</f>
        <v>5.2431906614785993E-2</v>
      </c>
      <c r="BO484" s="124">
        <f t="shared" ref="BO484" si="8696">G484/G498</f>
        <v>3.899136119542377E-2</v>
      </c>
      <c r="BP484" s="125">
        <f t="shared" ref="BP484" si="8697">H484/H498</f>
        <v>6.0999320668087796E-2</v>
      </c>
      <c r="BQ484" s="126">
        <f t="shared" ref="BQ484" si="8698">I484/I498</f>
        <v>5.0738174148840014E-2</v>
      </c>
      <c r="BR484" s="123">
        <f t="shared" ref="BR484" si="8699">J484/J498</f>
        <v>4.4379606879606882E-2</v>
      </c>
      <c r="BS484" s="124">
        <f t="shared" ref="BS484" si="8700">K484/K498</f>
        <v>5.2389996834441281E-2</v>
      </c>
      <c r="BT484" s="125">
        <f t="shared" ref="BT484" si="8701">L484/L498</f>
        <v>4.2051228870683396E-2</v>
      </c>
      <c r="BU484" s="123">
        <f t="shared" ref="BU484" si="8702">M484/M498</f>
        <v>6.8818080016288308E-2</v>
      </c>
      <c r="BV484" s="127">
        <f t="shared" ref="BV484" si="8703">N484/N498</f>
        <v>5.127228582990169E-2</v>
      </c>
      <c r="BW484" s="128">
        <f t="shared" ref="BW484" si="8704">O484/O498</f>
        <v>5.6748866065377199E-2</v>
      </c>
      <c r="BX484" s="123">
        <f t="shared" ref="BX484" si="8705">P484/P498</f>
        <v>5.8882653488566881E-2</v>
      </c>
      <c r="BY484" s="124">
        <f t="shared" ref="BY484" si="8706">Q484/Q498</f>
        <v>4.992364000210648E-2</v>
      </c>
      <c r="BZ484" s="125">
        <f t="shared" ref="BZ484" si="8707">R484/R498</f>
        <v>5.9463673214842534E-2</v>
      </c>
      <c r="CA484" s="126">
        <f t="shared" ref="CA484" si="8708">S484/S498</f>
        <v>4.8459857616127443E-2</v>
      </c>
      <c r="CB484" s="123">
        <f t="shared" ref="CB484" si="8709">T484/T498</f>
        <v>4.5821683752718237E-2</v>
      </c>
      <c r="CC484" s="124">
        <f t="shared" ref="CC484" si="8710">U484/U498</f>
        <v>4.7855917667238422E-2</v>
      </c>
      <c r="CD484" s="125">
        <f t="shared" ref="CD484" si="8711">V484/V498</f>
        <v>4.4428118474982597E-2</v>
      </c>
      <c r="CE484" s="126">
        <f t="shared" ref="CE484" si="8712">W484/W498</f>
        <v>6.5765912420641379E-2</v>
      </c>
      <c r="CF484" s="123">
        <f t="shared" ref="CF484" si="8713">X484/X498</f>
        <v>5.486183113194789E-2</v>
      </c>
      <c r="CG484" s="124">
        <f t="shared" ref="CG484" si="8714">Y484/Y498</f>
        <v>4.9108018035679275E-2</v>
      </c>
      <c r="CH484" s="125">
        <f t="shared" ref="CH484" si="8715">Z484/Z498</f>
        <v>5.8677653674919943E-2</v>
      </c>
      <c r="CI484" s="123">
        <f t="shared" ref="CI484" si="8716">AA484/AA498</f>
        <v>5.9693520462666225E-2</v>
      </c>
      <c r="CJ484" s="129">
        <f t="shared" ref="CJ484" si="8717">AB484/AB498</f>
        <v>5.5204190940173446E-2</v>
      </c>
      <c r="CK484" s="130">
        <f t="shared" ref="CK484" si="8718">AC484/AC498</f>
        <v>5.443727725251097E-2</v>
      </c>
    </row>
    <row r="485" spans="1:89" ht="14.4" thickTop="1" thickBot="1" x14ac:dyDescent="0.3">
      <c r="A485" s="131" t="s">
        <v>27</v>
      </c>
      <c r="B485" s="197">
        <v>1726</v>
      </c>
      <c r="C485" s="181">
        <v>2184</v>
      </c>
      <c r="D485" s="182">
        <v>751</v>
      </c>
      <c r="E485" s="183">
        <v>843</v>
      </c>
      <c r="F485" s="180">
        <v>878</v>
      </c>
      <c r="G485" s="184">
        <v>1187</v>
      </c>
      <c r="H485" s="182">
        <v>2479</v>
      </c>
      <c r="I485" s="183">
        <v>2936</v>
      </c>
      <c r="J485" s="180">
        <v>297</v>
      </c>
      <c r="K485" s="181">
        <v>312</v>
      </c>
      <c r="L485" s="182">
        <v>805</v>
      </c>
      <c r="M485" s="180">
        <v>980</v>
      </c>
      <c r="N485" s="185">
        <v>2071</v>
      </c>
      <c r="O485" s="198">
        <v>1978</v>
      </c>
      <c r="P485" s="180">
        <v>1481</v>
      </c>
      <c r="Q485" s="181">
        <v>1011</v>
      </c>
      <c r="R485" s="182">
        <v>1852</v>
      </c>
      <c r="S485" s="183">
        <v>1422</v>
      </c>
      <c r="T485" s="180">
        <v>314</v>
      </c>
      <c r="U485" s="184">
        <v>204</v>
      </c>
      <c r="V485" s="182">
        <v>1488</v>
      </c>
      <c r="W485" s="199">
        <v>1762</v>
      </c>
      <c r="X485" s="180">
        <v>1168</v>
      </c>
      <c r="Y485" s="184">
        <v>541</v>
      </c>
      <c r="Z485" s="182">
        <v>3044</v>
      </c>
      <c r="AA485" s="180">
        <v>3137</v>
      </c>
      <c r="AB485" s="162">
        <f t="shared" si="8413"/>
        <v>18354</v>
      </c>
      <c r="AC485" s="165">
        <f t="shared" si="8444"/>
        <v>18497</v>
      </c>
      <c r="AE485" s="251" t="s">
        <v>13</v>
      </c>
      <c r="AF485" s="14">
        <f t="shared" ref="AF485:BG485" si="8719">SUM(AF482:AF484)</f>
        <v>4012</v>
      </c>
      <c r="AG485" s="1">
        <f t="shared" si="8719"/>
        <v>6252</v>
      </c>
      <c r="AH485" s="14">
        <f t="shared" si="8719"/>
        <v>1905</v>
      </c>
      <c r="AI485" s="1">
        <f t="shared" si="8719"/>
        <v>2785</v>
      </c>
      <c r="AJ485" s="14">
        <f t="shared" si="8719"/>
        <v>2295</v>
      </c>
      <c r="AK485" s="1">
        <f t="shared" si="8719"/>
        <v>5966</v>
      </c>
      <c r="AL485" s="14">
        <f t="shared" si="8719"/>
        <v>5941</v>
      </c>
      <c r="AM485" s="1">
        <f t="shared" si="8719"/>
        <v>8873</v>
      </c>
      <c r="AN485" s="14">
        <f t="shared" si="8719"/>
        <v>1542</v>
      </c>
      <c r="AO485" s="1">
        <f t="shared" si="8719"/>
        <v>485</v>
      </c>
      <c r="AP485" s="14">
        <f t="shared" si="8719"/>
        <v>3711</v>
      </c>
      <c r="AQ485" s="1">
        <f t="shared" si="8719"/>
        <v>1867</v>
      </c>
      <c r="AR485" s="14">
        <f t="shared" si="8719"/>
        <v>6786</v>
      </c>
      <c r="AS485" s="1">
        <f t="shared" si="8719"/>
        <v>4979</v>
      </c>
      <c r="AT485" s="14">
        <f t="shared" si="8719"/>
        <v>3634</v>
      </c>
      <c r="AU485" s="1">
        <f t="shared" si="8719"/>
        <v>2672</v>
      </c>
      <c r="AV485" s="14">
        <f t="shared" si="8719"/>
        <v>4232</v>
      </c>
      <c r="AW485" s="1">
        <f t="shared" si="8719"/>
        <v>4934</v>
      </c>
      <c r="AX485" s="14">
        <f t="shared" si="8719"/>
        <v>1391</v>
      </c>
      <c r="AY485" s="1">
        <f t="shared" si="8719"/>
        <v>535</v>
      </c>
      <c r="AZ485" s="14">
        <f t="shared" si="8719"/>
        <v>4561</v>
      </c>
      <c r="BA485" s="1">
        <f t="shared" si="8719"/>
        <v>3674</v>
      </c>
      <c r="BB485" s="14">
        <f t="shared" si="8719"/>
        <v>4231</v>
      </c>
      <c r="BC485" s="1">
        <f t="shared" si="8719"/>
        <v>1203</v>
      </c>
      <c r="BD485" s="14">
        <f t="shared" si="8719"/>
        <v>7808</v>
      </c>
      <c r="BE485" s="1">
        <f t="shared" si="8719"/>
        <v>8871</v>
      </c>
      <c r="BF485" s="166">
        <f t="shared" si="8719"/>
        <v>52049</v>
      </c>
      <c r="BG485" s="167">
        <f t="shared" si="8719"/>
        <v>53096</v>
      </c>
      <c r="BI485" s="131" t="s">
        <v>27</v>
      </c>
      <c r="BJ485" s="123">
        <f>B485/B498</f>
        <v>5.3945929051414286E-2</v>
      </c>
      <c r="BK485" s="124">
        <f t="shared" ref="BK485" si="8720">C485/C498</f>
        <v>6.1515928231417064E-2</v>
      </c>
      <c r="BL485" s="125">
        <f t="shared" ref="BL485" si="8721">D485/D498</f>
        <v>4.682336804040152E-2</v>
      </c>
      <c r="BM485" s="126">
        <f t="shared" ref="BM485" si="8722">E485/E498</f>
        <v>5.3374699252880839E-2</v>
      </c>
      <c r="BN485" s="123">
        <f t="shared" ref="BN485" si="8723">F485/F498</f>
        <v>4.2704280155642024E-2</v>
      </c>
      <c r="BO485" s="124">
        <f t="shared" ref="BO485" si="8724">G485/G498</f>
        <v>4.6190365008950116E-2</v>
      </c>
      <c r="BP485" s="125">
        <f t="shared" ref="BP485" si="8725">H485/H498</f>
        <v>5.8071165874112769E-2</v>
      </c>
      <c r="BQ485" s="126">
        <f t="shared" ref="BQ485" si="8726">I485/I498</f>
        <v>5.8973586421612934E-2</v>
      </c>
      <c r="BR485" s="123">
        <f t="shared" ref="BR485" si="8727">J485/J498</f>
        <v>4.5608108108108107E-2</v>
      </c>
      <c r="BS485" s="124">
        <f t="shared" ref="BS485" si="8728">K485/K498</f>
        <v>4.9382716049382713E-2</v>
      </c>
      <c r="BT485" s="125">
        <f t="shared" ref="BT485" si="8729">L485/L498</f>
        <v>4.1740122368557502E-2</v>
      </c>
      <c r="BU485" s="123">
        <f t="shared" ref="BU485" si="8730">M485/M498</f>
        <v>4.9882927822457498E-2</v>
      </c>
      <c r="BV485" s="127">
        <f t="shared" ref="BV485" si="8731">N485/N498</f>
        <v>4.9296612791887837E-2</v>
      </c>
      <c r="BW485" s="128">
        <f t="shared" ref="BW485" si="8732">O485/O498</f>
        <v>5.1561441009332153E-2</v>
      </c>
      <c r="BX485" s="123">
        <f t="shared" ref="BX485" si="8733">P485/P498</f>
        <v>6.2023620068682471E-2</v>
      </c>
      <c r="BY485" s="124">
        <f t="shared" ref="BY485" si="8734">Q485/Q498</f>
        <v>5.3241350255411025E-2</v>
      </c>
      <c r="BZ485" s="125">
        <f t="shared" ref="BZ485" si="8735">R485/R498</f>
        <v>5.7748674773932022E-2</v>
      </c>
      <c r="CA485" s="126">
        <f t="shared" ref="CA485" si="8736">S485/S498</f>
        <v>5.0116303658278703E-2</v>
      </c>
      <c r="CB485" s="123">
        <f t="shared" ref="CB485" si="8737">T485/T498</f>
        <v>4.8772910841876356E-2</v>
      </c>
      <c r="CC485" s="124">
        <f t="shared" ref="CC485" si="8738">U485/U498</f>
        <v>3.4991423670668952E-2</v>
      </c>
      <c r="CD485" s="125">
        <f t="shared" ref="CD485" si="8739">V485/V498</f>
        <v>5.7536153429742477E-2</v>
      </c>
      <c r="CE485" s="126">
        <f t="shared" ref="CE485" si="8740">W485/W498</f>
        <v>5.7366107764935698E-2</v>
      </c>
      <c r="CF485" s="123">
        <f t="shared" ref="CF485" si="8741">X485/X498</f>
        <v>5.2652932425731415E-2</v>
      </c>
      <c r="CG485" s="124">
        <f t="shared" ref="CG485" si="8742">Y485/Y498</f>
        <v>5.3028817878847286E-2</v>
      </c>
      <c r="CH485" s="125">
        <f t="shared" ref="CH485" si="8743">Z485/Z498</f>
        <v>5.9439193938920568E-2</v>
      </c>
      <c r="CI485" s="123">
        <f t="shared" ref="CI485" si="8744">AA485/AA498</f>
        <v>5.7778023354330126E-2</v>
      </c>
      <c r="CJ485" s="129">
        <f t="shared" ref="CJ485" si="8745">AB485/AB498</f>
        <v>5.3865907523441968E-2</v>
      </c>
      <c r="CK485" s="130">
        <f t="shared" ref="CK485" si="8746">AC485/AC498</f>
        <v>5.4481458572648821E-2</v>
      </c>
    </row>
    <row r="486" spans="1:89" ht="13.8" thickTop="1" x14ac:dyDescent="0.25">
      <c r="A486" s="139" t="s">
        <v>28</v>
      </c>
      <c r="B486" s="194">
        <v>1960</v>
      </c>
      <c r="C486" s="188">
        <v>2249</v>
      </c>
      <c r="D486" s="189">
        <v>980</v>
      </c>
      <c r="E486" s="190">
        <v>992</v>
      </c>
      <c r="F486" s="187">
        <v>958</v>
      </c>
      <c r="G486" s="191">
        <v>1498</v>
      </c>
      <c r="H486" s="189">
        <v>2589</v>
      </c>
      <c r="I486" s="190">
        <v>3320</v>
      </c>
      <c r="J486" s="187">
        <v>516</v>
      </c>
      <c r="K486" s="188">
        <v>275</v>
      </c>
      <c r="L486" s="189">
        <v>1461</v>
      </c>
      <c r="M486" s="187">
        <v>1046</v>
      </c>
      <c r="N486" s="192">
        <v>2799</v>
      </c>
      <c r="O486" s="195">
        <v>1936</v>
      </c>
      <c r="P486" s="187">
        <v>1780</v>
      </c>
      <c r="Q486" s="188">
        <v>947</v>
      </c>
      <c r="R486" s="189">
        <v>1821</v>
      </c>
      <c r="S486" s="190">
        <v>1680</v>
      </c>
      <c r="T486" s="187">
        <v>533</v>
      </c>
      <c r="U486" s="191">
        <v>184</v>
      </c>
      <c r="V486" s="189">
        <v>1861</v>
      </c>
      <c r="W486" s="196">
        <v>1608</v>
      </c>
      <c r="X486" s="187">
        <v>1425</v>
      </c>
      <c r="Y486" s="191">
        <v>523</v>
      </c>
      <c r="Z486" s="189">
        <v>3196</v>
      </c>
      <c r="AA486" s="187">
        <v>3505</v>
      </c>
      <c r="AB486" s="162">
        <f t="shared" si="8413"/>
        <v>21879</v>
      </c>
      <c r="AC486" s="165">
        <f t="shared" si="8444"/>
        <v>19763</v>
      </c>
      <c r="BI486" s="139" t="s">
        <v>28</v>
      </c>
      <c r="BJ486" s="123">
        <f>B486/B498</f>
        <v>6.1259571808095013E-2</v>
      </c>
      <c r="BK486" s="124">
        <f t="shared" ref="BK486" si="8747">C486/C498</f>
        <v>6.3346759428780666E-2</v>
      </c>
      <c r="BL486" s="125">
        <f t="shared" ref="BL486" si="8748">D486/D498</f>
        <v>6.1101066151256316E-2</v>
      </c>
      <c r="BM486" s="126">
        <f t="shared" ref="BM486" si="8749">E486/E498</f>
        <v>6.280866151703178E-2</v>
      </c>
      <c r="BN486" s="123">
        <f t="shared" ref="BN486" si="8750">F486/F498</f>
        <v>4.6595330739299612E-2</v>
      </c>
      <c r="BO486" s="124">
        <f t="shared" ref="BO486" si="8751">G486/G498</f>
        <v>5.8292474122499806E-2</v>
      </c>
      <c r="BP486" s="125">
        <f t="shared" ref="BP486" si="8752">H486/H498</f>
        <v>6.0647942092810797E-2</v>
      </c>
      <c r="BQ486" s="126">
        <f t="shared" ref="BQ486" si="8753">I486/I498</f>
        <v>6.6686753038063679E-2</v>
      </c>
      <c r="BR486" s="123">
        <f t="shared" ref="BR486" si="8754">J486/J498</f>
        <v>7.9238329238329241E-2</v>
      </c>
      <c r="BS486" s="124">
        <f t="shared" ref="BS486" si="8755">K486/K498</f>
        <v>4.3526432415321302E-2</v>
      </c>
      <c r="BT486" s="125">
        <f t="shared" ref="BT486" si="8756">L486/L498</f>
        <v>7.5754433267655297E-2</v>
      </c>
      <c r="BU486" s="123">
        <f t="shared" ref="BU486" si="8757">M486/M498</f>
        <v>5.3242390308459737E-2</v>
      </c>
      <c r="BV486" s="127">
        <f t="shared" ref="BV486" si="8758">N486/N498</f>
        <v>6.6625407631334649E-2</v>
      </c>
      <c r="BW486" s="128">
        <f t="shared" ref="BW486" si="8759">O486/O498</f>
        <v>5.046660758041812E-2</v>
      </c>
      <c r="BX486" s="123">
        <f t="shared" ref="BX486" si="8760">P486/P498</f>
        <v>7.4545606834743275E-2</v>
      </c>
      <c r="BY486" s="124">
        <f t="shared" ref="BY486" si="8761">Q486/Q498</f>
        <v>4.9870977934593712E-2</v>
      </c>
      <c r="BZ486" s="125">
        <f t="shared" ref="BZ486" si="8762">R486/R498</f>
        <v>5.6782039289055189E-2</v>
      </c>
      <c r="CA486" s="126">
        <f t="shared" ref="CA486" si="8763">S486/S498</f>
        <v>5.9209135123704799E-2</v>
      </c>
      <c r="CB486" s="123">
        <f t="shared" ref="CB486" si="8764">T486/T498</f>
        <v>8.2789686237962096E-2</v>
      </c>
      <c r="CC486" s="124">
        <f t="shared" ref="CC486" si="8765">U486/U498</f>
        <v>3.1560891938250429E-2</v>
      </c>
      <c r="CD486" s="125">
        <f t="shared" ref="CD486" si="8766">V486/V498</f>
        <v>7.1958858556956148E-2</v>
      </c>
      <c r="CE486" s="126">
        <f t="shared" ref="CE486" si="8767">W486/W498</f>
        <v>5.2352270877421454E-2</v>
      </c>
      <c r="CF486" s="123">
        <f t="shared" ref="CF486" si="8768">X486/X498</f>
        <v>6.4238380742009646E-2</v>
      </c>
      <c r="CG486" s="124">
        <f t="shared" ref="CG486" si="8769">Y486/Y498</f>
        <v>5.126445794942168E-2</v>
      </c>
      <c r="CH486" s="125">
        <f t="shared" ref="CH486" si="8770">Z486/Z498</f>
        <v>6.2407248301179413E-2</v>
      </c>
      <c r="CI486" s="123">
        <f t="shared" ref="CI486" si="8771">AA486/AA498</f>
        <v>6.4555936199211697E-2</v>
      </c>
      <c r="CJ486" s="129">
        <f t="shared" ref="CJ486" si="8772">AB486/AB498</f>
        <v>6.4211190514622804E-2</v>
      </c>
      <c r="CK486" s="130">
        <f t="shared" ref="CK486" si="8773">AC486/AC498</f>
        <v>5.8210361992282994E-2</v>
      </c>
    </row>
    <row r="487" spans="1:89" x14ac:dyDescent="0.25">
      <c r="A487" s="131" t="s">
        <v>29</v>
      </c>
      <c r="B487" s="197">
        <v>2207</v>
      </c>
      <c r="C487" s="181">
        <v>2994</v>
      </c>
      <c r="D487" s="182">
        <v>1213</v>
      </c>
      <c r="E487" s="183">
        <v>1175</v>
      </c>
      <c r="F487" s="180">
        <v>1175</v>
      </c>
      <c r="G487" s="184">
        <v>2649</v>
      </c>
      <c r="H487" s="182">
        <v>2831</v>
      </c>
      <c r="I487" s="183">
        <v>4267</v>
      </c>
      <c r="J487" s="180">
        <v>817</v>
      </c>
      <c r="K487" s="181">
        <v>309</v>
      </c>
      <c r="L487" s="182">
        <v>1943</v>
      </c>
      <c r="M487" s="180">
        <v>939</v>
      </c>
      <c r="N487" s="185">
        <v>3710</v>
      </c>
      <c r="O487" s="198">
        <v>2349</v>
      </c>
      <c r="P487" s="180">
        <v>2272</v>
      </c>
      <c r="Q487" s="181">
        <v>1159</v>
      </c>
      <c r="R487" s="182">
        <v>2375</v>
      </c>
      <c r="S487" s="183">
        <v>2467</v>
      </c>
      <c r="T487" s="180">
        <v>963</v>
      </c>
      <c r="U487" s="184">
        <v>222</v>
      </c>
      <c r="V487" s="182">
        <v>2474</v>
      </c>
      <c r="W487" s="199">
        <v>2043</v>
      </c>
      <c r="X487" s="180">
        <v>2072</v>
      </c>
      <c r="Y487" s="184">
        <v>668</v>
      </c>
      <c r="Z487" s="182">
        <v>3261</v>
      </c>
      <c r="AA487" s="180">
        <v>4566</v>
      </c>
      <c r="AB487" s="162">
        <f t="shared" si="8413"/>
        <v>27313</v>
      </c>
      <c r="AC487" s="165">
        <f t="shared" si="8444"/>
        <v>25807</v>
      </c>
      <c r="BI487" s="131" t="s">
        <v>29</v>
      </c>
      <c r="BJ487" s="123">
        <f>B487/B498</f>
        <v>6.897952805125801E-2</v>
      </c>
      <c r="BK487" s="124">
        <f t="shared" ref="BK487" si="8774">C487/C498</f>
        <v>8.4330901613948114E-2</v>
      </c>
      <c r="BL487" s="125">
        <f t="shared" ref="BL487" si="8775">D487/D498</f>
        <v>7.5628156368850924E-2</v>
      </c>
      <c r="BM487" s="126">
        <f t="shared" ref="BM487" si="8776">E487/E498</f>
        <v>7.4395340002532603E-2</v>
      </c>
      <c r="BN487" s="123">
        <f t="shared" ref="BN487" si="8777">F487/F498</f>
        <v>5.7149805447470815E-2</v>
      </c>
      <c r="BO487" s="124">
        <f t="shared" ref="BO487" si="8778">G487/G498</f>
        <v>0.10308195190287182</v>
      </c>
      <c r="BP487" s="125">
        <f t="shared" ref="BP487" si="8779">H487/H498</f>
        <v>6.6316849773946446E-2</v>
      </c>
      <c r="BQ487" s="126">
        <f t="shared" ref="BQ487" si="8780">I487/I498</f>
        <v>8.570854675102943E-2</v>
      </c>
      <c r="BR487" s="123">
        <f t="shared" ref="BR487" si="8781">J487/J498</f>
        <v>0.12546068796068796</v>
      </c>
      <c r="BS487" s="124">
        <f t="shared" ref="BS487" si="8782">K487/K498</f>
        <v>4.8907882241215575E-2</v>
      </c>
      <c r="BT487" s="125">
        <f t="shared" ref="BT487" si="8783">L487/L498</f>
        <v>0.10074665560510215</v>
      </c>
      <c r="BU487" s="123">
        <f t="shared" ref="BU487" si="8784">M487/M498</f>
        <v>4.7795989005395501E-2</v>
      </c>
      <c r="BV487" s="127">
        <f t="shared" ref="BV487" si="8785">N487/N498</f>
        <v>8.8310204470257794E-2</v>
      </c>
      <c r="BW487" s="128">
        <f t="shared" ref="BW487" si="8786">O487/O498</f>
        <v>6.1232469631406078E-2</v>
      </c>
      <c r="BX487" s="123">
        <f t="shared" ref="BX487" si="8787">P487/P498</f>
        <v>9.5150347600301527E-2</v>
      </c>
      <c r="BY487" s="124">
        <f t="shared" ref="BY487" si="8788">Q487/Q498</f>
        <v>6.1035336247301071E-2</v>
      </c>
      <c r="BZ487" s="125">
        <f t="shared" ref="BZ487" si="8789">R487/R498</f>
        <v>7.4056750857499215E-2</v>
      </c>
      <c r="CA487" s="126">
        <f t="shared" ref="CA487" si="8790">S487/S498</f>
        <v>8.6945795446535565E-2</v>
      </c>
      <c r="CB487" s="123">
        <f t="shared" ref="CB487" si="8791">T487/T498</f>
        <v>0.14958061509785647</v>
      </c>
      <c r="CC487" s="124">
        <f t="shared" ref="CC487" si="8792">U487/U498</f>
        <v>3.8078902229845626E-2</v>
      </c>
      <c r="CD487" s="125">
        <f t="shared" ref="CD487" si="8793">V487/V498</f>
        <v>9.5661588430902486E-2</v>
      </c>
      <c r="CE487" s="126">
        <f t="shared" ref="CE487" si="8794">W487/W498</f>
        <v>6.6514732215529865E-2</v>
      </c>
      <c r="CF487" s="123">
        <f t="shared" ref="CF487" si="8795">X487/X498</f>
        <v>9.3404859577153679E-2</v>
      </c>
      <c r="CG487" s="124">
        <f t="shared" ref="CG487" si="8796">Y487/Y498</f>
        <v>6.547735738090571E-2</v>
      </c>
      <c r="CH487" s="125">
        <f t="shared" ref="CH487" si="8797">Z487/Z498</f>
        <v>6.367648207451379E-2</v>
      </c>
      <c r="CI487" s="123">
        <f t="shared" ref="CI487" si="8798">AA487/AA498</f>
        <v>8.4097690352525137E-2</v>
      </c>
      <c r="CJ487" s="129">
        <f t="shared" ref="CJ487" si="8799">AB487/AB498</f>
        <v>8.0159067897339578E-2</v>
      </c>
      <c r="CK487" s="130">
        <f t="shared" ref="CK487" si="8800">AC487/AC498</f>
        <v>7.6012488586492302E-2</v>
      </c>
    </row>
    <row r="488" spans="1:89" x14ac:dyDescent="0.25">
      <c r="A488" s="139" t="s">
        <v>30</v>
      </c>
      <c r="B488" s="280">
        <v>2057</v>
      </c>
      <c r="C488" s="267">
        <v>3221</v>
      </c>
      <c r="D488" s="268">
        <v>1070</v>
      </c>
      <c r="E488" s="269">
        <v>1542</v>
      </c>
      <c r="F488" s="266">
        <v>1183</v>
      </c>
      <c r="G488" s="270">
        <v>3134</v>
      </c>
      <c r="H488" s="268">
        <v>3005</v>
      </c>
      <c r="I488" s="269">
        <v>4551</v>
      </c>
      <c r="J488" s="266">
        <v>903</v>
      </c>
      <c r="K488" s="267">
        <v>268</v>
      </c>
      <c r="L488" s="268">
        <v>1974</v>
      </c>
      <c r="M488" s="266">
        <v>1012</v>
      </c>
      <c r="N488" s="271">
        <v>3653</v>
      </c>
      <c r="O488" s="281">
        <v>2548</v>
      </c>
      <c r="P488" s="266">
        <v>1997</v>
      </c>
      <c r="Q488" s="267">
        <v>1323</v>
      </c>
      <c r="R488" s="268">
        <v>2307</v>
      </c>
      <c r="S488" s="269">
        <v>2569</v>
      </c>
      <c r="T488" s="266">
        <v>826</v>
      </c>
      <c r="U488" s="270">
        <v>257</v>
      </c>
      <c r="V488" s="268">
        <v>2378</v>
      </c>
      <c r="W488" s="282">
        <v>1853</v>
      </c>
      <c r="X488" s="266">
        <v>2262</v>
      </c>
      <c r="Y488" s="270">
        <v>567</v>
      </c>
      <c r="Z488" s="268">
        <v>3985</v>
      </c>
      <c r="AA488" s="266">
        <v>4776</v>
      </c>
      <c r="AB488" s="162">
        <f t="shared" si="8413"/>
        <v>27600</v>
      </c>
      <c r="AC488" s="165">
        <f t="shared" si="8444"/>
        <v>27621</v>
      </c>
      <c r="BI488" s="139" t="s">
        <v>30</v>
      </c>
      <c r="BJ488" s="123">
        <f>B488/B498</f>
        <v>6.4291295514924213E-2</v>
      </c>
      <c r="BK488" s="124">
        <f t="shared" ref="BK488" si="8801">C488/C498</f>
        <v>9.072472748781793E-2</v>
      </c>
      <c r="BL488" s="125">
        <f t="shared" ref="BL488" si="8802">D488/D498</f>
        <v>6.6712388552902305E-2</v>
      </c>
      <c r="BM488" s="126">
        <f t="shared" ref="BM488" si="8803">E488/E498</f>
        <v>9.7632012156515138E-2</v>
      </c>
      <c r="BN488" s="123">
        <f t="shared" ref="BN488" si="8804">F488/F498</f>
        <v>5.7538910505836573E-2</v>
      </c>
      <c r="BO488" s="124">
        <f t="shared" ref="BO488" si="8805">G488/G498</f>
        <v>0.121955015954549</v>
      </c>
      <c r="BP488" s="125">
        <f t="shared" ref="BP488" si="8806">H488/H498</f>
        <v>7.0392841247159693E-2</v>
      </c>
      <c r="BQ488" s="126">
        <f t="shared" ref="BQ488" si="8807">I488/I498</f>
        <v>9.1413076227779458E-2</v>
      </c>
      <c r="BR488" s="123">
        <f t="shared" ref="BR488" si="8808">J488/J498</f>
        <v>0.13866707616707616</v>
      </c>
      <c r="BS488" s="124">
        <f t="shared" ref="BS488" si="8809">K488/K498</f>
        <v>4.2418486862931308E-2</v>
      </c>
      <c r="BT488" s="125">
        <f t="shared" ref="BT488" si="8810">L488/L498</f>
        <v>0.10235403919941927</v>
      </c>
      <c r="BU488" s="123">
        <f t="shared" ref="BU488" si="8811">M488/M498</f>
        <v>5.1511758118701005E-2</v>
      </c>
      <c r="BV488" s="127">
        <f t="shared" ref="BV488" si="8812">N488/N498</f>
        <v>8.6953416962224181E-2</v>
      </c>
      <c r="BW488" s="128">
        <f t="shared" ref="BW488" si="8813">O488/O498</f>
        <v>6.6419894687451117E-2</v>
      </c>
      <c r="BX488" s="123">
        <f t="shared" ref="BX488" si="8814">P488/P498</f>
        <v>8.3633470139877708E-2</v>
      </c>
      <c r="BY488" s="124">
        <f t="shared" ref="BY488" si="8815">Q488/Q498</f>
        <v>6.9671915319395442E-2</v>
      </c>
      <c r="BZ488" s="125">
        <f t="shared" ref="BZ488" si="8816">R488/R498</f>
        <v>7.1936389148737137E-2</v>
      </c>
      <c r="CA488" s="126">
        <f t="shared" ref="CA488" si="8817">S488/S498</f>
        <v>9.0540635793331922E-2</v>
      </c>
      <c r="CB488" s="123">
        <f t="shared" ref="CB488" si="8818">T488/T498</f>
        <v>0.12830071450761105</v>
      </c>
      <c r="CC488" s="124">
        <f t="shared" ref="CC488" si="8819">U488/U498</f>
        <v>4.4082332761578046E-2</v>
      </c>
      <c r="CD488" s="125">
        <f t="shared" ref="CD488" si="8820">V488/V498</f>
        <v>9.1949578532209419E-2</v>
      </c>
      <c r="CE488" s="126">
        <f t="shared" ref="CE488" si="8821">W488/W498</f>
        <v>6.0328829562103205E-2</v>
      </c>
      <c r="CF488" s="123">
        <f t="shared" ref="CF488" si="8822">X488/X498</f>
        <v>0.10196997700942163</v>
      </c>
      <c r="CG488" s="124">
        <f t="shared" ref="CG488" si="8823">Y488/Y498</f>
        <v>5.5577337776906488E-2</v>
      </c>
      <c r="CH488" s="125">
        <f t="shared" ref="CH488" si="8824">Z488/Z498</f>
        <v>7.7813793642115131E-2</v>
      </c>
      <c r="CI488" s="123">
        <f t="shared" ref="CI488" si="8825">AA488/AA498</f>
        <v>8.7965521052049953E-2</v>
      </c>
      <c r="CJ488" s="129">
        <f t="shared" ref="CJ488" si="8826">AB488/AB498</f>
        <v>8.100136469690522E-2</v>
      </c>
      <c r="CK488" s="130">
        <f t="shared" ref="CK488" si="8827">AC488/AC498</f>
        <v>8.1355482901829104E-2</v>
      </c>
    </row>
    <row r="489" spans="1:89" x14ac:dyDescent="0.25">
      <c r="A489" s="131" t="s">
        <v>31</v>
      </c>
      <c r="B489" s="283">
        <v>1955</v>
      </c>
      <c r="C489" s="274">
        <v>3031</v>
      </c>
      <c r="D489" s="275">
        <v>835</v>
      </c>
      <c r="E489" s="276">
        <v>1243</v>
      </c>
      <c r="F489" s="273">
        <v>1112</v>
      </c>
      <c r="G489" s="277">
        <v>2832</v>
      </c>
      <c r="H489" s="275">
        <v>2936</v>
      </c>
      <c r="I489" s="276">
        <v>4322</v>
      </c>
      <c r="J489" s="273">
        <v>639</v>
      </c>
      <c r="K489" s="274">
        <v>217</v>
      </c>
      <c r="L489" s="275">
        <v>1737</v>
      </c>
      <c r="M489" s="273">
        <v>855</v>
      </c>
      <c r="N489" s="278">
        <v>3133</v>
      </c>
      <c r="O489" s="284">
        <v>2431</v>
      </c>
      <c r="P489" s="273">
        <v>1637</v>
      </c>
      <c r="Q489" s="274">
        <v>1349</v>
      </c>
      <c r="R489" s="275">
        <v>1925</v>
      </c>
      <c r="S489" s="276">
        <v>2365</v>
      </c>
      <c r="T489" s="273">
        <v>565</v>
      </c>
      <c r="U489" s="277">
        <v>278</v>
      </c>
      <c r="V489" s="275">
        <v>2183</v>
      </c>
      <c r="W489" s="285">
        <v>1821</v>
      </c>
      <c r="X489" s="273">
        <v>1969</v>
      </c>
      <c r="Y489" s="277">
        <v>636</v>
      </c>
      <c r="Z489" s="275">
        <v>3823</v>
      </c>
      <c r="AA489" s="273">
        <v>4095</v>
      </c>
      <c r="AB489" s="162">
        <f t="shared" si="8413"/>
        <v>24449</v>
      </c>
      <c r="AC489" s="165">
        <f t="shared" si="8444"/>
        <v>25475</v>
      </c>
      <c r="BI489" s="131" t="s">
        <v>31</v>
      </c>
      <c r="BJ489" s="123">
        <f>B489/B498</f>
        <v>6.1103297390217221E-2</v>
      </c>
      <c r="BK489" s="124">
        <f t="shared" ref="BK489" si="8828">C489/C498</f>
        <v>8.5373067064755087E-2</v>
      </c>
      <c r="BL489" s="125">
        <f t="shared" ref="BL489" si="8829">D489/D498</f>
        <v>5.2060602281937776E-2</v>
      </c>
      <c r="BM489" s="126">
        <f t="shared" ref="BM489" si="8830">E489/E498</f>
        <v>7.8700772445232367E-2</v>
      </c>
      <c r="BN489" s="123">
        <f t="shared" ref="BN489" si="8831">F489/F498</f>
        <v>5.4085603112840469E-2</v>
      </c>
      <c r="BO489" s="124">
        <f t="shared" ref="BO489" si="8832">G489/G498</f>
        <v>0.11020312864814383</v>
      </c>
      <c r="BP489" s="125">
        <f t="shared" ref="BP489" si="8833">H489/H498</f>
        <v>6.8776499800885474E-2</v>
      </c>
      <c r="BQ489" s="126">
        <f t="shared" ref="BQ489" si="8834">I489/I498</f>
        <v>8.6813297177864818E-2</v>
      </c>
      <c r="BR489" s="123">
        <f t="shared" ref="BR489" si="8835">J489/J498</f>
        <v>9.812653562653563E-2</v>
      </c>
      <c r="BS489" s="124">
        <f t="shared" ref="BS489" si="8836">K489/K498</f>
        <v>3.4346312124089902E-2</v>
      </c>
      <c r="BT489" s="125">
        <f t="shared" ref="BT489" si="8837">L489/L498</f>
        <v>9.0065332365446435E-2</v>
      </c>
      <c r="BU489" s="123">
        <f t="shared" ref="BU489" si="8838">M489/M498</f>
        <v>4.3520309477756286E-2</v>
      </c>
      <c r="BV489" s="127">
        <f t="shared" ref="BV489" si="8839">N489/N498</f>
        <v>7.4575706362619315E-2</v>
      </c>
      <c r="BW489" s="128">
        <f t="shared" ref="BW489" si="8840">O489/O498</f>
        <v>6.3370001564047762E-2</v>
      </c>
      <c r="BX489" s="123">
        <f t="shared" ref="BX489" si="8841">P489/P498</f>
        <v>6.8556830555322898E-2</v>
      </c>
      <c r="BY489" s="124">
        <f t="shared" ref="BY489" si="8842">Q489/Q498</f>
        <v>7.1041129074727469E-2</v>
      </c>
      <c r="BZ489" s="125">
        <f t="shared" ref="BZ489" si="8843">R489/R498</f>
        <v>6.0024945431867788E-2</v>
      </c>
      <c r="CA489" s="126">
        <f t="shared" ref="CA489" si="8844">S489/S498</f>
        <v>8.3350955099739193E-2</v>
      </c>
      <c r="CB489" s="123">
        <f t="shared" ref="CB489" si="8845">T489/T498</f>
        <v>8.7760173967070518E-2</v>
      </c>
      <c r="CC489" s="124">
        <f t="shared" ref="CC489" si="8846">U489/U498</f>
        <v>4.7684391080617498E-2</v>
      </c>
      <c r="CD489" s="125">
        <f t="shared" ref="CD489" si="8847">V489/V498</f>
        <v>8.440955842548914E-2</v>
      </c>
      <c r="CE489" s="126">
        <f t="shared" ref="CE489" si="8848">W489/W498</f>
        <v>5.9286993325736607E-2</v>
      </c>
      <c r="CF489" s="123">
        <f t="shared" ref="CF489" si="8849">X489/X498</f>
        <v>8.8761664337555793E-2</v>
      </c>
      <c r="CG489" s="124">
        <f t="shared" ref="CG489" si="8850">Y489/Y498</f>
        <v>6.2340717506371303E-2</v>
      </c>
      <c r="CH489" s="125">
        <f t="shared" ref="CH489" si="8851">Z489/Z498</f>
        <v>7.4650472545497143E-2</v>
      </c>
      <c r="CI489" s="123">
        <f t="shared" ref="CI489" si="8852">AA489/AA498</f>
        <v>7.5422698640733782E-2</v>
      </c>
      <c r="CJ489" s="129">
        <f t="shared" ref="CJ489" si="8853">AB489/AB498</f>
        <v>7.1753708894008547E-2</v>
      </c>
      <c r="CK489" s="130">
        <f t="shared" ref="CK489" si="8854">AC489/AC498</f>
        <v>7.5034608700774649E-2</v>
      </c>
    </row>
    <row r="490" spans="1:89" x14ac:dyDescent="0.25">
      <c r="A490" s="139" t="s">
        <v>32</v>
      </c>
      <c r="B490" s="194">
        <v>2023</v>
      </c>
      <c r="C490" s="188">
        <v>2646</v>
      </c>
      <c r="D490" s="189">
        <v>707</v>
      </c>
      <c r="E490" s="190">
        <v>1226</v>
      </c>
      <c r="F490" s="187">
        <v>787</v>
      </c>
      <c r="G490" s="191">
        <v>2291</v>
      </c>
      <c r="H490" s="189">
        <v>2523</v>
      </c>
      <c r="I490" s="190">
        <v>3897</v>
      </c>
      <c r="J490" s="187">
        <v>510</v>
      </c>
      <c r="K490" s="188">
        <v>178</v>
      </c>
      <c r="L490" s="189">
        <v>1719</v>
      </c>
      <c r="M490" s="187">
        <v>690</v>
      </c>
      <c r="N490" s="192">
        <v>2891</v>
      </c>
      <c r="O490" s="195">
        <v>2112</v>
      </c>
      <c r="P490" s="187">
        <v>1095</v>
      </c>
      <c r="Q490" s="188">
        <v>1297</v>
      </c>
      <c r="R490" s="189">
        <v>1617</v>
      </c>
      <c r="S490" s="190">
        <v>2122</v>
      </c>
      <c r="T490" s="187">
        <v>398</v>
      </c>
      <c r="U490" s="191">
        <v>223</v>
      </c>
      <c r="V490" s="189">
        <v>2219</v>
      </c>
      <c r="W490" s="196">
        <v>1499</v>
      </c>
      <c r="X490" s="187">
        <v>1495</v>
      </c>
      <c r="Y490" s="191">
        <v>445</v>
      </c>
      <c r="Z490" s="189">
        <v>3370</v>
      </c>
      <c r="AA490" s="187">
        <v>3666</v>
      </c>
      <c r="AB490" s="162">
        <f t="shared" si="8413"/>
        <v>21354</v>
      </c>
      <c r="AC490" s="165">
        <f t="shared" si="8444"/>
        <v>22292</v>
      </c>
      <c r="BI490" s="139" t="s">
        <v>32</v>
      </c>
      <c r="BJ490" s="123">
        <f>B490/B498</f>
        <v>6.3228629473355211E-2</v>
      </c>
      <c r="BK490" s="124">
        <f t="shared" ref="BK490" si="8855">C490/C498</f>
        <v>7.4528913049601436E-2</v>
      </c>
      <c r="BL490" s="125">
        <f t="shared" ref="BL490" si="8856">D490/D498</f>
        <v>4.4080054866263485E-2</v>
      </c>
      <c r="BM490" s="126">
        <f t="shared" ref="BM490" si="8857">E490/E498</f>
        <v>7.7624414334557426E-2</v>
      </c>
      <c r="BN490" s="123">
        <f t="shared" ref="BN490" si="8858">F490/F498</f>
        <v>3.827821011673152E-2</v>
      </c>
      <c r="BO490" s="124">
        <f t="shared" ref="BO490" si="8859">G490/G498</f>
        <v>8.9150906685345158E-2</v>
      </c>
      <c r="BP490" s="125">
        <f t="shared" ref="BP490" si="8860">H490/H498</f>
        <v>5.9101876361591976E-2</v>
      </c>
      <c r="BQ490" s="126">
        <f t="shared" ref="BQ490" si="8861">I490/I498</f>
        <v>7.8276589334136781E-2</v>
      </c>
      <c r="BR490" s="123">
        <f t="shared" ref="BR490" si="8862">J490/J498</f>
        <v>7.8316953316953319E-2</v>
      </c>
      <c r="BS490" s="124">
        <f t="shared" ref="BS490" si="8863">K490/K498</f>
        <v>2.8173472617917063E-2</v>
      </c>
      <c r="BT490" s="125">
        <f t="shared" ref="BT490" si="8864">L490/L498</f>
        <v>8.9132012859068757E-2</v>
      </c>
      <c r="BU490" s="123">
        <f t="shared" ref="BU490" si="8865">M490/M498</f>
        <v>3.5121653262750685E-2</v>
      </c>
      <c r="BV490" s="127">
        <f t="shared" ref="BV490" si="8866">N490/N498</f>
        <v>6.8815310275880129E-2</v>
      </c>
      <c r="BW490" s="128">
        <f t="shared" ref="BW490" si="8867">O490/O498</f>
        <v>5.5054480996819768E-2</v>
      </c>
      <c r="BX490" s="123">
        <f t="shared" ref="BX490" si="8868">P490/P498</f>
        <v>4.5858112069687582E-2</v>
      </c>
      <c r="BY490" s="124">
        <f t="shared" ref="BY490" si="8869">Q490/Q498</f>
        <v>6.8302701564063401E-2</v>
      </c>
      <c r="BZ490" s="125">
        <f t="shared" ref="BZ490" si="8870">R490/R498</f>
        <v>5.0420954162768941E-2</v>
      </c>
      <c r="CA490" s="126">
        <f t="shared" ref="CA490" si="8871">S490/S498</f>
        <v>7.478677662648904E-2</v>
      </c>
      <c r="CB490" s="123">
        <f t="shared" ref="CB490" si="8872">T490/T498</f>
        <v>6.1820441130785955E-2</v>
      </c>
      <c r="CC490" s="124">
        <f t="shared" ref="CC490" si="8873">U490/U498</f>
        <v>3.825042881646655E-2</v>
      </c>
      <c r="CD490" s="125">
        <f t="shared" ref="CD490" si="8874">V490/V498</f>
        <v>8.5801562137499038E-2</v>
      </c>
      <c r="CE490" s="126">
        <f t="shared" ref="CE490" si="8875">W490/W498</f>
        <v>4.8803516197297739E-2</v>
      </c>
      <c r="CF490" s="123">
        <f t="shared" ref="CF490" si="8876">X490/X498</f>
        <v>6.7393950322318888E-2</v>
      </c>
      <c r="CG490" s="124">
        <f t="shared" ref="CG490" si="8877">Y490/Y498</f>
        <v>4.3618898255244072E-2</v>
      </c>
      <c r="CH490" s="125">
        <f t="shared" ref="CH490" si="8878">Z490/Z498</f>
        <v>6.580488947902835E-2</v>
      </c>
      <c r="CI490" s="123">
        <f t="shared" ref="CI490" si="8879">AA490/AA498</f>
        <v>6.7521273068847393E-2</v>
      </c>
      <c r="CJ490" s="129">
        <f t="shared" ref="CJ490" si="8880">AB490/AB498</f>
        <v>6.2670403686149054E-2</v>
      </c>
      <c r="CK490" s="130">
        <f t="shared" ref="CK490" si="8881">AC490/AC498</f>
        <v>6.5659332567523779E-2</v>
      </c>
    </row>
    <row r="491" spans="1:89" x14ac:dyDescent="0.25">
      <c r="A491" s="131" t="s">
        <v>33</v>
      </c>
      <c r="B491" s="197">
        <v>1827</v>
      </c>
      <c r="C491" s="181">
        <v>1939</v>
      </c>
      <c r="D491" s="182">
        <v>582</v>
      </c>
      <c r="E491" s="183">
        <v>988</v>
      </c>
      <c r="F491" s="180">
        <v>651</v>
      </c>
      <c r="G491" s="184">
        <v>1776</v>
      </c>
      <c r="H491" s="182">
        <v>2084</v>
      </c>
      <c r="I491" s="183">
        <v>3223</v>
      </c>
      <c r="J491" s="180">
        <v>436</v>
      </c>
      <c r="K491" s="181">
        <v>136</v>
      </c>
      <c r="L491" s="182">
        <v>1303</v>
      </c>
      <c r="M491" s="180">
        <v>574</v>
      </c>
      <c r="N491" s="185">
        <v>2268</v>
      </c>
      <c r="O491" s="198">
        <v>1817</v>
      </c>
      <c r="P491" s="180">
        <v>774</v>
      </c>
      <c r="Q491" s="181">
        <v>1181</v>
      </c>
      <c r="R491" s="182">
        <v>1262</v>
      </c>
      <c r="S491" s="183">
        <v>2053</v>
      </c>
      <c r="T491" s="180">
        <v>194</v>
      </c>
      <c r="U491" s="184">
        <v>256</v>
      </c>
      <c r="V491" s="182">
        <v>1862</v>
      </c>
      <c r="W491" s="199">
        <v>1231</v>
      </c>
      <c r="X491" s="180">
        <v>807</v>
      </c>
      <c r="Y491" s="184">
        <v>384</v>
      </c>
      <c r="Z491" s="182">
        <v>3062</v>
      </c>
      <c r="AA491" s="180">
        <v>3308</v>
      </c>
      <c r="AB491" s="162">
        <f t="shared" si="8413"/>
        <v>17112</v>
      </c>
      <c r="AC491" s="165">
        <f t="shared" si="8444"/>
        <v>18866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33</v>
      </c>
      <c r="BJ491" s="123">
        <f>B491/B498</f>
        <v>5.710267229254571E-2</v>
      </c>
      <c r="BK491" s="124">
        <f t="shared" ref="BK491" si="8882">C491/C498</f>
        <v>5.4615102949046562E-2</v>
      </c>
      <c r="BL491" s="125">
        <f t="shared" ref="BL491" si="8883">D491/D498</f>
        <v>3.6286551530644057E-2</v>
      </c>
      <c r="BM491" s="126">
        <f t="shared" ref="BM491" si="8884">E491/E498</f>
        <v>6.2555400785108267E-2</v>
      </c>
      <c r="BN491" s="123">
        <f t="shared" ref="BN491" si="8885">F491/F498</f>
        <v>3.1663424124513617E-2</v>
      </c>
      <c r="BO491" s="124">
        <f t="shared" ref="BO491" si="8886">G491/G498</f>
        <v>6.9110436609852902E-2</v>
      </c>
      <c r="BP491" s="125">
        <f t="shared" ref="BP491" si="8887">H491/H498</f>
        <v>4.8818196725151676E-2</v>
      </c>
      <c r="BQ491" s="126">
        <f t="shared" ref="BQ491" si="8888">I491/I498</f>
        <v>6.4738375012553986E-2</v>
      </c>
      <c r="BR491" s="123">
        <f t="shared" ref="BR491" si="8889">J491/J498</f>
        <v>6.6953316953316952E-2</v>
      </c>
      <c r="BS491" s="124">
        <f t="shared" ref="BS491" si="8890">K491/K498</f>
        <v>2.1525799303577082E-2</v>
      </c>
      <c r="BT491" s="125">
        <f t="shared" ref="BT491" si="8891">L491/L498</f>
        <v>6.7561962045006738E-2</v>
      </c>
      <c r="BU491" s="123">
        <f t="shared" ref="BU491" si="8892">M491/M498</f>
        <v>2.9217143438867964E-2</v>
      </c>
      <c r="BV491" s="127">
        <f t="shared" ref="BV491" si="8893">N491/N498</f>
        <v>5.398586084596891E-2</v>
      </c>
      <c r="BW491" s="128">
        <f t="shared" ref="BW491" si="8894">O491/O498</f>
        <v>4.736457953182837E-2</v>
      </c>
      <c r="BX491" s="123">
        <f t="shared" ref="BX491" si="8895">P491/P498</f>
        <v>3.2414775106792866E-2</v>
      </c>
      <c r="BY491" s="124">
        <f t="shared" ref="BY491" si="8896">Q491/Q498</f>
        <v>6.2193901732582019E-2</v>
      </c>
      <c r="BZ491" s="125">
        <f t="shared" ref="BZ491" si="8897">R491/R498</f>
        <v>3.9351418771437482E-2</v>
      </c>
      <c r="CA491" s="126">
        <f t="shared" ref="CA491" si="8898">S491/S498</f>
        <v>7.235497286247973E-2</v>
      </c>
      <c r="CB491" s="123">
        <f t="shared" ref="CB491" si="8899">T491/T498</f>
        <v>3.0133581857719787E-2</v>
      </c>
      <c r="CC491" s="124">
        <f t="shared" ref="CC491" si="8900">U491/U498</f>
        <v>4.3910806174957115E-2</v>
      </c>
      <c r="CD491" s="125">
        <f t="shared" ref="CD491" si="8901">V491/V498</f>
        <v>7.1997525326734202E-2</v>
      </c>
      <c r="CE491" s="126">
        <f t="shared" ref="CE491" si="8902">W491/W498</f>
        <v>4.0078137717727495E-2</v>
      </c>
      <c r="CF491" s="123">
        <f t="shared" ref="CF491" si="8903">X491/X498</f>
        <v>3.6379209304422302E-2</v>
      </c>
      <c r="CG491" s="124">
        <f t="shared" ref="CG491" si="8904">Y491/Y498</f>
        <v>3.7639678494412861E-2</v>
      </c>
      <c r="CH491" s="125">
        <f t="shared" ref="CH491" si="8905">Z491/Z498</f>
        <v>5.9790674060767005E-2</v>
      </c>
      <c r="CI491" s="123">
        <f t="shared" ref="CI491" si="8906">AA491/AA498</f>
        <v>6.0927542638228901E-2</v>
      </c>
      <c r="CJ491" s="129">
        <f t="shared" ref="CJ491" si="8907">AB491/AB498</f>
        <v>5.0220846112081233E-2</v>
      </c>
      <c r="CK491" s="130">
        <f t="shared" ref="CK491" si="8908">AC491/AC498</f>
        <v>5.556831904803982E-2</v>
      </c>
    </row>
    <row r="492" spans="1:89" x14ac:dyDescent="0.25">
      <c r="A492" s="139" t="s">
        <v>34</v>
      </c>
      <c r="B492" s="194">
        <v>700</v>
      </c>
      <c r="C492" s="188">
        <v>1565</v>
      </c>
      <c r="D492" s="189">
        <v>260</v>
      </c>
      <c r="E492" s="190">
        <v>730</v>
      </c>
      <c r="F492" s="187">
        <v>251</v>
      </c>
      <c r="G492" s="191">
        <v>1468</v>
      </c>
      <c r="H492" s="189">
        <v>1056</v>
      </c>
      <c r="I492" s="190">
        <v>2507</v>
      </c>
      <c r="J492" s="187">
        <v>303</v>
      </c>
      <c r="K492" s="188">
        <v>114</v>
      </c>
      <c r="L492" s="189">
        <v>1027</v>
      </c>
      <c r="M492" s="187">
        <v>427</v>
      </c>
      <c r="N492" s="192">
        <v>2004</v>
      </c>
      <c r="O492" s="195">
        <v>1612</v>
      </c>
      <c r="P492" s="187">
        <v>502</v>
      </c>
      <c r="Q492" s="188">
        <v>921</v>
      </c>
      <c r="R492" s="189">
        <v>942</v>
      </c>
      <c r="S492" s="190">
        <v>1467</v>
      </c>
      <c r="T492" s="187">
        <v>225</v>
      </c>
      <c r="U492" s="191">
        <v>225</v>
      </c>
      <c r="V492" s="189">
        <v>1614</v>
      </c>
      <c r="W492" s="196">
        <v>892</v>
      </c>
      <c r="X492" s="187">
        <v>583</v>
      </c>
      <c r="Y492" s="191">
        <v>345</v>
      </c>
      <c r="Z492" s="189">
        <v>2212</v>
      </c>
      <c r="AA492" s="187">
        <v>2102</v>
      </c>
      <c r="AB492" s="162">
        <f t="shared" si="8413"/>
        <v>11679</v>
      </c>
      <c r="AC492" s="165">
        <f t="shared" si="8444"/>
        <v>14375</v>
      </c>
      <c r="BI492" s="139" t="s">
        <v>34</v>
      </c>
      <c r="BJ492" s="123">
        <f>B492/B498</f>
        <v>2.1878418502891076E-2</v>
      </c>
      <c r="BK492" s="124">
        <f t="shared" ref="BK492" si="8909">C492/C498</f>
        <v>4.4080781905754443E-2</v>
      </c>
      <c r="BL492" s="125">
        <f t="shared" ref="BL492" si="8910">D492/D498</f>
        <v>1.6210486938088409E-2</v>
      </c>
      <c r="BM492" s="126">
        <f t="shared" ref="BM492" si="8911">E492/E498</f>
        <v>4.6220083576041536E-2</v>
      </c>
      <c r="BN492" s="123">
        <f t="shared" ref="BN492" si="8912">F492/F498</f>
        <v>1.2208171206225681E-2</v>
      </c>
      <c r="BO492" s="124">
        <f t="shared" ref="BO492" si="8913">G492/G498</f>
        <v>5.7125068098684721E-2</v>
      </c>
      <c r="BP492" s="125">
        <f t="shared" ref="BP492" si="8914">H492/H498</f>
        <v>2.4737051699501043E-2</v>
      </c>
      <c r="BQ492" s="126">
        <f t="shared" ref="BQ492" si="8915">I492/I498</f>
        <v>5.0356533092296873E-2</v>
      </c>
      <c r="BR492" s="123">
        <f t="shared" ref="BR492" si="8916">J492/J498</f>
        <v>4.6529484029484029E-2</v>
      </c>
      <c r="BS492" s="124">
        <f t="shared" ref="BS492" si="8917">K492/K498</f>
        <v>1.8043684710351376E-2</v>
      </c>
      <c r="BT492" s="125">
        <f t="shared" ref="BT492" si="8918">L492/L498</f>
        <v>5.3251062947215599E-2</v>
      </c>
      <c r="BU492" s="123">
        <f t="shared" ref="BU492" si="8919">M492/M498</f>
        <v>2.1734704265499338E-2</v>
      </c>
      <c r="BV492" s="127">
        <f t="shared" ref="BV492" si="8920">N492/N498</f>
        <v>4.7701792387707984E-2</v>
      </c>
      <c r="BW492" s="128">
        <f t="shared" ref="BW492" si="8921">O492/O498</f>
        <v>4.202074970022418E-2</v>
      </c>
      <c r="BX492" s="123">
        <f t="shared" ref="BX492" si="8922">P492/P498</f>
        <v>2.1023536309573668E-2</v>
      </c>
      <c r="BY492" s="124">
        <f t="shared" ref="BY492" si="8923">Q492/Q498</f>
        <v>4.8501764179261678E-2</v>
      </c>
      <c r="BZ492" s="125">
        <f t="shared" ref="BZ492" si="8924">R492/R498</f>
        <v>2.9373246024321797E-2</v>
      </c>
      <c r="CA492" s="126">
        <f t="shared" ref="CA492" si="8925">S492/S498</f>
        <v>5.1702262634806512E-2</v>
      </c>
      <c r="CB492" s="123">
        <f t="shared" ref="CB492" si="8926">T492/T498</f>
        <v>3.494874184529357E-2</v>
      </c>
      <c r="CC492" s="124">
        <f t="shared" ref="CC492" si="8927">U492/U498</f>
        <v>3.8593481989708404E-2</v>
      </c>
      <c r="CD492" s="125">
        <f t="shared" ref="CD492" si="8928">V492/V498</f>
        <v>6.2408166421777128E-2</v>
      </c>
      <c r="CE492" s="126">
        <f t="shared" ref="CE492" si="8929">W492/W498</f>
        <v>2.9041185088718866E-2</v>
      </c>
      <c r="CF492" s="123">
        <f t="shared" ref="CF492" si="8930">X492/X498</f>
        <v>2.6281386647432719E-2</v>
      </c>
      <c r="CG492" s="124">
        <f t="shared" ref="CG492" si="8931">Y492/Y498</f>
        <v>3.3816898647324053E-2</v>
      </c>
      <c r="CH492" s="125">
        <f t="shared" ref="CH492" si="8932">Z492/Z498</f>
        <v>4.3193001640240571E-2</v>
      </c>
      <c r="CI492" s="123">
        <f t="shared" ref="CI492" si="8933">AA492/AA498</f>
        <v>3.8715143478100712E-2</v>
      </c>
      <c r="CJ492" s="129">
        <f t="shared" ref="CJ492" si="8934">AB492/AB498</f>
        <v>3.42759035614187E-2</v>
      </c>
      <c r="CK492" s="130">
        <f t="shared" ref="CK492" si="8935">AC492/AC498</f>
        <v>4.2340431798768813E-2</v>
      </c>
    </row>
    <row r="493" spans="1:89" x14ac:dyDescent="0.25">
      <c r="A493" s="131" t="s">
        <v>35</v>
      </c>
      <c r="B493" s="197">
        <v>0</v>
      </c>
      <c r="C493" s="181">
        <v>864</v>
      </c>
      <c r="D493" s="182">
        <v>4</v>
      </c>
      <c r="E493" s="183">
        <v>526</v>
      </c>
      <c r="F493" s="180">
        <v>8</v>
      </c>
      <c r="G493" s="184">
        <v>763</v>
      </c>
      <c r="H493" s="182">
        <v>145</v>
      </c>
      <c r="I493" s="183">
        <v>1048</v>
      </c>
      <c r="J493" s="180">
        <v>73</v>
      </c>
      <c r="K493" s="181">
        <v>47</v>
      </c>
      <c r="L493" s="182">
        <v>717</v>
      </c>
      <c r="M493" s="180">
        <v>97</v>
      </c>
      <c r="N493" s="185">
        <v>406</v>
      </c>
      <c r="O493" s="198">
        <v>322</v>
      </c>
      <c r="P493" s="180">
        <v>98</v>
      </c>
      <c r="Q493" s="181">
        <v>220</v>
      </c>
      <c r="R493" s="182">
        <v>164</v>
      </c>
      <c r="S493" s="183">
        <v>185</v>
      </c>
      <c r="T493" s="180">
        <v>24</v>
      </c>
      <c r="U493" s="184">
        <v>3</v>
      </c>
      <c r="V493" s="182">
        <v>429</v>
      </c>
      <c r="W493" s="199">
        <v>18</v>
      </c>
      <c r="X493" s="180">
        <v>59</v>
      </c>
      <c r="Y493" s="184">
        <v>4</v>
      </c>
      <c r="Z493" s="182">
        <v>62</v>
      </c>
      <c r="AA493" s="180">
        <v>145</v>
      </c>
      <c r="AB493" s="162">
        <f t="shared" si="8413"/>
        <v>2189</v>
      </c>
      <c r="AC493" s="165">
        <f t="shared" si="8444"/>
        <v>4242</v>
      </c>
      <c r="BI493" s="131" t="s">
        <v>35</v>
      </c>
      <c r="BJ493" s="123">
        <f>B493/B498</f>
        <v>0</v>
      </c>
      <c r="BK493" s="124">
        <f t="shared" ref="BK493" si="8936">C493/C498</f>
        <v>2.4335971608033125E-2</v>
      </c>
      <c r="BL493" s="125">
        <f t="shared" ref="BL493" si="8937">D493/D498</f>
        <v>2.4939210673982171E-4</v>
      </c>
      <c r="BM493" s="126">
        <f t="shared" ref="BM493" si="8938">E493/E498</f>
        <v>3.3303786247942259E-2</v>
      </c>
      <c r="BN493" s="123">
        <f t="shared" ref="BN493" si="8939">F493/F498</f>
        <v>3.8910505836575878E-4</v>
      </c>
      <c r="BO493" s="124">
        <f t="shared" ref="BO493" si="8940">G493/G498</f>
        <v>2.9691026539030274E-2</v>
      </c>
      <c r="BP493" s="125">
        <f t="shared" ref="BP493" si="8941">H493/H498</f>
        <v>3.3966595610110334E-3</v>
      </c>
      <c r="BQ493" s="126">
        <f t="shared" ref="BQ493" si="8942">I493/I498</f>
        <v>2.1050517224063474E-2</v>
      </c>
      <c r="BR493" s="123">
        <f t="shared" ref="BR493" si="8943">J493/J498</f>
        <v>1.1210073710073711E-2</v>
      </c>
      <c r="BS493" s="124">
        <f t="shared" ref="BS493" si="8944">K493/K498</f>
        <v>7.4390629946185505E-3</v>
      </c>
      <c r="BT493" s="125">
        <f t="shared" ref="BT493" si="8945">L493/L498</f>
        <v>3.7177227004044383E-2</v>
      </c>
      <c r="BU493" s="123">
        <f t="shared" ref="BU493" si="8946">M493/M498</f>
        <v>4.9373918354881398E-3</v>
      </c>
      <c r="BV493" s="127">
        <f t="shared" ref="BV493" si="8947">N493/N498</f>
        <v>9.6641355835376443E-3</v>
      </c>
      <c r="BW493" s="128">
        <f t="shared" ref="BW493" si="8948">O493/O498</f>
        <v>8.3937229550075602E-3</v>
      </c>
      <c r="BX493" s="123">
        <f t="shared" ref="BX493" si="8949">P493/P498</f>
        <v>4.1041963313510343E-3</v>
      </c>
      <c r="BY493" s="124">
        <f t="shared" ref="BY493" si="8950">Q493/Q498</f>
        <v>1.1585654852809522E-2</v>
      </c>
      <c r="BZ493" s="125">
        <f t="shared" ref="BZ493" si="8951">R493/R498</f>
        <v>5.1138135328967884E-3</v>
      </c>
      <c r="CA493" s="126">
        <f t="shared" ref="CA493" si="8952">S493/S498</f>
        <v>6.5200535701698736E-3</v>
      </c>
      <c r="CB493" s="123">
        <f t="shared" ref="CB493" si="8953">T493/T498</f>
        <v>3.727865796831314E-3</v>
      </c>
      <c r="CC493" s="124">
        <f t="shared" ref="CC493" si="8954">U493/U498</f>
        <v>5.1457975986277874E-4</v>
      </c>
      <c r="CD493" s="125">
        <f t="shared" ref="CD493" si="8955">V493/V498</f>
        <v>1.6588044234784625E-2</v>
      </c>
      <c r="CE493" s="126">
        <f t="shared" ref="CE493" si="8956">W493/W498</f>
        <v>5.8603288295621032E-4</v>
      </c>
      <c r="CF493" s="123">
        <f t="shared" ref="CF493" si="8957">X493/X498</f>
        <v>2.6596943605463642E-3</v>
      </c>
      <c r="CG493" s="124">
        <f t="shared" ref="CG493" si="8958">Y493/Y498</f>
        <v>3.9207998431680063E-4</v>
      </c>
      <c r="CH493" s="125">
        <f t="shared" ref="CH493" si="8959">Z493/Z498</f>
        <v>1.2106537530266344E-3</v>
      </c>
      <c r="CI493" s="123">
        <f t="shared" ref="CI493" si="8960">AA493/AA498</f>
        <v>2.6706450068147494E-3</v>
      </c>
      <c r="CJ493" s="129">
        <f t="shared" ref="CJ493" si="8961">AB493/AB498</f>
        <v>6.4243473667219397E-3</v>
      </c>
      <c r="CK493" s="130">
        <f t="shared" ref="CK493" si="8962">AC493/AC498</f>
        <v>1.2494477334982769E-2</v>
      </c>
    </row>
    <row r="494" spans="1:89" x14ac:dyDescent="0.25">
      <c r="A494" s="139" t="s">
        <v>36</v>
      </c>
      <c r="B494" s="194"/>
      <c r="C494" s="188"/>
      <c r="D494" s="189"/>
      <c r="E494" s="190"/>
      <c r="F494" s="187"/>
      <c r="G494" s="191"/>
      <c r="H494" s="189"/>
      <c r="I494" s="190"/>
      <c r="J494" s="187"/>
      <c r="K494" s="191"/>
      <c r="L494" s="189"/>
      <c r="M494" s="187"/>
      <c r="N494" s="192"/>
      <c r="O494" s="195"/>
      <c r="P494" s="187"/>
      <c r="Q494" s="191"/>
      <c r="R494" s="189"/>
      <c r="S494" s="190"/>
      <c r="T494" s="187"/>
      <c r="U494" s="191"/>
      <c r="V494" s="189"/>
      <c r="W494" s="190"/>
      <c r="X494" s="187"/>
      <c r="Y494" s="191"/>
      <c r="Z494" s="189"/>
      <c r="AA494" s="187"/>
      <c r="AB494" s="162">
        <f t="shared" si="8413"/>
        <v>0</v>
      </c>
      <c r="AC494" s="165">
        <f t="shared" si="8444"/>
        <v>0</v>
      </c>
      <c r="BI494" s="139" t="s">
        <v>36</v>
      </c>
      <c r="BJ494" s="123">
        <f>B494/B498</f>
        <v>0</v>
      </c>
      <c r="BK494" s="124">
        <f t="shared" ref="BK494" si="8963">C494/C498</f>
        <v>0</v>
      </c>
      <c r="BL494" s="125">
        <f t="shared" ref="BL494" si="8964">D494/D498</f>
        <v>0</v>
      </c>
      <c r="BM494" s="126">
        <f t="shared" ref="BM494" si="8965">E494/E498</f>
        <v>0</v>
      </c>
      <c r="BN494" s="123">
        <f t="shared" ref="BN494" si="8966">F494/F498</f>
        <v>0</v>
      </c>
      <c r="BO494" s="124">
        <f t="shared" ref="BO494" si="8967">G494/G498</f>
        <v>0</v>
      </c>
      <c r="BP494" s="125">
        <f t="shared" ref="BP494" si="8968">H494/H498</f>
        <v>0</v>
      </c>
      <c r="BQ494" s="126">
        <f t="shared" ref="BQ494" si="8969">I494/I498</f>
        <v>0</v>
      </c>
      <c r="BR494" s="123">
        <f t="shared" ref="BR494" si="8970">J494/J498</f>
        <v>0</v>
      </c>
      <c r="BS494" s="124">
        <f t="shared" ref="BS494" si="8971">K494/K498</f>
        <v>0</v>
      </c>
      <c r="BT494" s="125">
        <f t="shared" ref="BT494" si="8972">L494/L498</f>
        <v>0</v>
      </c>
      <c r="BU494" s="123">
        <f t="shared" ref="BU494" si="8973">M494/M498</f>
        <v>0</v>
      </c>
      <c r="BV494" s="127">
        <f t="shared" ref="BV494" si="8974">N494/N498</f>
        <v>0</v>
      </c>
      <c r="BW494" s="128">
        <f t="shared" ref="BW494" si="8975">O494/O498</f>
        <v>0</v>
      </c>
      <c r="BX494" s="123">
        <f t="shared" ref="BX494" si="8976">P494/P498</f>
        <v>0</v>
      </c>
      <c r="BY494" s="124">
        <f t="shared" ref="BY494" si="8977">Q494/Q498</f>
        <v>0</v>
      </c>
      <c r="BZ494" s="125">
        <f t="shared" ref="BZ494" si="8978">R494/R498</f>
        <v>0</v>
      </c>
      <c r="CA494" s="126">
        <f t="shared" ref="CA494" si="8979">S494/S498</f>
        <v>0</v>
      </c>
      <c r="CB494" s="123">
        <f t="shared" ref="CB494" si="8980">T494/T498</f>
        <v>0</v>
      </c>
      <c r="CC494" s="124">
        <f t="shared" ref="CC494" si="8981">U494/U498</f>
        <v>0</v>
      </c>
      <c r="CD494" s="125">
        <f t="shared" ref="CD494" si="8982">V494/V498</f>
        <v>0</v>
      </c>
      <c r="CE494" s="126">
        <f t="shared" ref="CE494" si="8983">W494/W498</f>
        <v>0</v>
      </c>
      <c r="CF494" s="123">
        <f t="shared" ref="CF494" si="8984">X494/X498</f>
        <v>0</v>
      </c>
      <c r="CG494" s="124">
        <f t="shared" ref="CG494" si="8985">Y494/Y498</f>
        <v>0</v>
      </c>
      <c r="CH494" s="125">
        <f t="shared" ref="CH494" si="8986">Z494/Z498</f>
        <v>0</v>
      </c>
      <c r="CI494" s="123">
        <f t="shared" ref="CI494" si="8987">AA494/AA498</f>
        <v>0</v>
      </c>
      <c r="CJ494" s="129">
        <f t="shared" ref="CJ494" si="8988">AB494/AB498</f>
        <v>0</v>
      </c>
      <c r="CK494" s="130">
        <f t="shared" ref="CK494" si="8989">AC494/AC498</f>
        <v>0</v>
      </c>
    </row>
    <row r="495" spans="1:89" x14ac:dyDescent="0.25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2">
        <f t="shared" si="8413"/>
        <v>0</v>
      </c>
      <c r="AC495" s="165">
        <f t="shared" si="8444"/>
        <v>0</v>
      </c>
      <c r="BI495" s="131" t="s">
        <v>37</v>
      </c>
      <c r="BJ495" s="123">
        <f>B495/B498</f>
        <v>0</v>
      </c>
      <c r="BK495" s="124">
        <f t="shared" ref="BK495" si="8990">C495/C498</f>
        <v>0</v>
      </c>
      <c r="BL495" s="125">
        <f t="shared" ref="BL495" si="8991">D495/D498</f>
        <v>0</v>
      </c>
      <c r="BM495" s="126">
        <f t="shared" ref="BM495" si="8992">E495/E498</f>
        <v>0</v>
      </c>
      <c r="BN495" s="123">
        <f t="shared" ref="BN495" si="8993">F495/F498</f>
        <v>0</v>
      </c>
      <c r="BO495" s="124">
        <f t="shared" ref="BO495" si="8994">G495/G498</f>
        <v>0</v>
      </c>
      <c r="BP495" s="125">
        <f t="shared" ref="BP495" si="8995">H495/H498</f>
        <v>0</v>
      </c>
      <c r="BQ495" s="126">
        <f t="shared" ref="BQ495" si="8996">I495/I498</f>
        <v>0</v>
      </c>
      <c r="BR495" s="123">
        <f t="shared" ref="BR495" si="8997">J495/J498</f>
        <v>0</v>
      </c>
      <c r="BS495" s="124">
        <f t="shared" ref="BS495" si="8998">K495/K498</f>
        <v>0</v>
      </c>
      <c r="BT495" s="125">
        <f t="shared" ref="BT495" si="8999">L495/L498</f>
        <v>0</v>
      </c>
      <c r="BU495" s="123">
        <f t="shared" ref="BU495" si="9000">M495/M498</f>
        <v>0</v>
      </c>
      <c r="BV495" s="127">
        <f t="shared" ref="BV495" si="9001">N495/N498</f>
        <v>0</v>
      </c>
      <c r="BW495" s="128">
        <f t="shared" ref="BW495" si="9002">O495/O498</f>
        <v>0</v>
      </c>
      <c r="BX495" s="123">
        <f t="shared" ref="BX495" si="9003">P495/P498</f>
        <v>0</v>
      </c>
      <c r="BY495" s="124">
        <f t="shared" ref="BY495" si="9004">Q495/Q498</f>
        <v>0</v>
      </c>
      <c r="BZ495" s="125">
        <f t="shared" ref="BZ495" si="9005">R495/R498</f>
        <v>0</v>
      </c>
      <c r="CA495" s="126">
        <f t="shared" ref="CA495" si="9006">S495/S498</f>
        <v>0</v>
      </c>
      <c r="CB495" s="123">
        <f t="shared" ref="CB495" si="9007">T495/T498</f>
        <v>0</v>
      </c>
      <c r="CC495" s="124">
        <f t="shared" ref="CC495" si="9008">U495/U498</f>
        <v>0</v>
      </c>
      <c r="CD495" s="125">
        <f t="shared" ref="CD495" si="9009">V495/V498</f>
        <v>0</v>
      </c>
      <c r="CE495" s="126">
        <f t="shared" ref="CE495" si="9010">W495/W498</f>
        <v>0</v>
      </c>
      <c r="CF495" s="123">
        <f t="shared" ref="CF495" si="9011">X495/X498</f>
        <v>0</v>
      </c>
      <c r="CG495" s="124">
        <f t="shared" ref="CG495" si="9012">Y495/Y498</f>
        <v>0</v>
      </c>
      <c r="CH495" s="125">
        <f t="shared" ref="CH495" si="9013">Z495/Z498</f>
        <v>0</v>
      </c>
      <c r="CI495" s="123">
        <f t="shared" ref="CI495" si="9014">AA495/AA498</f>
        <v>0</v>
      </c>
      <c r="CJ495" s="129">
        <f t="shared" ref="CJ495" si="9015">AB495/AB498</f>
        <v>0</v>
      </c>
      <c r="CK495" s="130">
        <f t="shared" ref="CK495" si="9016">AC495/AC498</f>
        <v>0</v>
      </c>
    </row>
    <row r="496" spans="1:89" x14ac:dyDescent="0.25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2">
        <f t="shared" si="8413"/>
        <v>0</v>
      </c>
      <c r="AC496" s="165">
        <f t="shared" si="8444"/>
        <v>0</v>
      </c>
      <c r="BI496" s="139" t="s">
        <v>38</v>
      </c>
      <c r="BJ496" s="123">
        <f>B496/B498</f>
        <v>0</v>
      </c>
      <c r="BK496" s="124">
        <f t="shared" ref="BK496" si="9017">C496/C498</f>
        <v>0</v>
      </c>
      <c r="BL496" s="125">
        <f t="shared" ref="BL496" si="9018">D496/D498</f>
        <v>0</v>
      </c>
      <c r="BM496" s="126">
        <f t="shared" ref="BM496" si="9019">E496/E498</f>
        <v>0</v>
      </c>
      <c r="BN496" s="123">
        <f t="shared" ref="BN496" si="9020">F496/F498</f>
        <v>0</v>
      </c>
      <c r="BO496" s="124">
        <f t="shared" ref="BO496" si="9021">G496/G498</f>
        <v>0</v>
      </c>
      <c r="BP496" s="125">
        <f t="shared" ref="BP496" si="9022">H496/H498</f>
        <v>0</v>
      </c>
      <c r="BQ496" s="126">
        <f t="shared" ref="BQ496" si="9023">I496/I498</f>
        <v>0</v>
      </c>
      <c r="BR496" s="123">
        <f t="shared" ref="BR496" si="9024">J496/J498</f>
        <v>0</v>
      </c>
      <c r="BS496" s="124">
        <f t="shared" ref="BS496" si="9025">K496/K498</f>
        <v>0</v>
      </c>
      <c r="BT496" s="125">
        <f t="shared" ref="BT496" si="9026">L496/L498</f>
        <v>0</v>
      </c>
      <c r="BU496" s="123">
        <f t="shared" ref="BU496" si="9027">M496/M498</f>
        <v>0</v>
      </c>
      <c r="BV496" s="127">
        <f t="shared" ref="BV496" si="9028">N496/N498</f>
        <v>0</v>
      </c>
      <c r="BW496" s="128">
        <f t="shared" ref="BW496" si="9029">O496/O498</f>
        <v>0</v>
      </c>
      <c r="BX496" s="123">
        <f t="shared" ref="BX496" si="9030">P496/P498</f>
        <v>0</v>
      </c>
      <c r="BY496" s="124">
        <f t="shared" ref="BY496" si="9031">Q496/Q498</f>
        <v>0</v>
      </c>
      <c r="BZ496" s="125">
        <f t="shared" ref="BZ496" si="9032">R496/R498</f>
        <v>0</v>
      </c>
      <c r="CA496" s="126">
        <f t="shared" ref="CA496" si="9033">S496/S498</f>
        <v>0</v>
      </c>
      <c r="CB496" s="123">
        <f t="shared" ref="CB496" si="9034">T496/T498</f>
        <v>0</v>
      </c>
      <c r="CC496" s="124">
        <f t="shared" ref="CC496" si="9035">U496/U498</f>
        <v>0</v>
      </c>
      <c r="CD496" s="125">
        <f t="shared" ref="CD496" si="9036">V496/V498</f>
        <v>0</v>
      </c>
      <c r="CE496" s="126">
        <f t="shared" ref="CE496" si="9037">W496/W498</f>
        <v>0</v>
      </c>
      <c r="CF496" s="123">
        <f t="shared" ref="CF496" si="9038">X496/X498</f>
        <v>0</v>
      </c>
      <c r="CG496" s="124">
        <f t="shared" ref="CG496" si="9039">Y496/Y498</f>
        <v>0</v>
      </c>
      <c r="CH496" s="125">
        <f t="shared" ref="CH496" si="9040">Z496/Z498</f>
        <v>0</v>
      </c>
      <c r="CI496" s="123">
        <f t="shared" ref="CI496" si="9041">AA496/AA498</f>
        <v>0</v>
      </c>
      <c r="CJ496" s="129">
        <f t="shared" ref="CJ496" si="9042">AB496/AB498</f>
        <v>0</v>
      </c>
      <c r="CK496" s="130">
        <f t="shared" ref="CK496" si="9043">AC496/AC498</f>
        <v>0</v>
      </c>
    </row>
    <row r="497" spans="1:89" ht="13.8" thickBot="1" x14ac:dyDescent="0.3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2">
        <f t="shared" si="8413"/>
        <v>0</v>
      </c>
      <c r="AC497" s="165">
        <f t="shared" si="8444"/>
        <v>0</v>
      </c>
      <c r="BI497" s="131" t="s">
        <v>39</v>
      </c>
      <c r="BJ497" s="123">
        <f>B497/B498</f>
        <v>0</v>
      </c>
      <c r="BK497" s="124">
        <f t="shared" ref="BK497" si="9044">C497/C498</f>
        <v>0</v>
      </c>
      <c r="BL497" s="125">
        <f t="shared" ref="BL497" si="9045">D497/D498</f>
        <v>0</v>
      </c>
      <c r="BM497" s="126">
        <f t="shared" ref="BM497" si="9046">E497/E498</f>
        <v>0</v>
      </c>
      <c r="BN497" s="123">
        <f t="shared" ref="BN497" si="9047">F497/F498</f>
        <v>0</v>
      </c>
      <c r="BO497" s="124">
        <f t="shared" ref="BO497" si="9048">G497/G498</f>
        <v>0</v>
      </c>
      <c r="BP497" s="125">
        <f t="shared" ref="BP497" si="9049">H497/H498</f>
        <v>0</v>
      </c>
      <c r="BQ497" s="126">
        <f t="shared" ref="BQ497" si="9050">I497/I498</f>
        <v>0</v>
      </c>
      <c r="BR497" s="123">
        <f t="shared" ref="BR497" si="9051">J497/J498</f>
        <v>0</v>
      </c>
      <c r="BS497" s="124">
        <f t="shared" ref="BS497" si="9052">K497/K498</f>
        <v>0</v>
      </c>
      <c r="BT497" s="125">
        <f t="shared" ref="BT497" si="9053">L497/L498</f>
        <v>0</v>
      </c>
      <c r="BU497" s="123">
        <f t="shared" ref="BU497" si="9054">M497/M498</f>
        <v>0</v>
      </c>
      <c r="BV497" s="127">
        <f t="shared" ref="BV497" si="9055">N497/N498</f>
        <v>0</v>
      </c>
      <c r="BW497" s="128">
        <f t="shared" ref="BW497" si="9056">O497/O498</f>
        <v>0</v>
      </c>
      <c r="BX497" s="123">
        <f t="shared" ref="BX497" si="9057">P497/P498</f>
        <v>0</v>
      </c>
      <c r="BY497" s="124">
        <f t="shared" ref="BY497" si="9058">Q497/Q498</f>
        <v>0</v>
      </c>
      <c r="BZ497" s="125">
        <f t="shared" ref="BZ497" si="9059">R497/R498</f>
        <v>0</v>
      </c>
      <c r="CA497" s="126">
        <f t="shared" ref="CA497" si="9060">S497/S498</f>
        <v>0</v>
      </c>
      <c r="CB497" s="123">
        <f t="shared" ref="CB497" si="9061">T497/T498</f>
        <v>0</v>
      </c>
      <c r="CC497" s="124">
        <f t="shared" ref="CC497" si="9062">U497/U498</f>
        <v>0</v>
      </c>
      <c r="CD497" s="125">
        <f t="shared" ref="CD497" si="9063">V497/V498</f>
        <v>0</v>
      </c>
      <c r="CE497" s="126">
        <f t="shared" ref="CE497" si="9064">W497/W498</f>
        <v>0</v>
      </c>
      <c r="CF497" s="123">
        <f t="shared" ref="CF497" si="9065">X497/X498</f>
        <v>0</v>
      </c>
      <c r="CG497" s="124">
        <f t="shared" ref="CG497" si="9066">Y497/Y498</f>
        <v>0</v>
      </c>
      <c r="CH497" s="125">
        <f t="shared" ref="CH497" si="9067">Z497/Z498</f>
        <v>0</v>
      </c>
      <c r="CI497" s="123">
        <f t="shared" ref="CI497" si="9068">AA497/AA498</f>
        <v>0</v>
      </c>
      <c r="CJ497" s="129">
        <f t="shared" ref="CJ497" si="9069">AB497/AB498</f>
        <v>0</v>
      </c>
      <c r="CK497" s="130">
        <f t="shared" ref="CK497" si="9070">AC497/AC498</f>
        <v>0</v>
      </c>
    </row>
    <row r="498" spans="1:89" ht="14.4" thickTop="1" thickBot="1" x14ac:dyDescent="0.3">
      <c r="A498" s="251" t="s">
        <v>13</v>
      </c>
      <c r="B498" s="14">
        <f t="shared" ref="B498:AA498" si="9071">SUM(B475:B497)</f>
        <v>31995</v>
      </c>
      <c r="C498" s="1">
        <f t="shared" si="9071"/>
        <v>35503</v>
      </c>
      <c r="D498" s="14">
        <f t="shared" si="9071"/>
        <v>16039</v>
      </c>
      <c r="E498" s="1">
        <f t="shared" si="9071"/>
        <v>15794</v>
      </c>
      <c r="F498" s="14">
        <f t="shared" si="9071"/>
        <v>20560</v>
      </c>
      <c r="G498" s="1">
        <f t="shared" si="9071"/>
        <v>25698</v>
      </c>
      <c r="H498" s="14">
        <f t="shared" si="9071"/>
        <v>42689</v>
      </c>
      <c r="I498" s="1">
        <f t="shared" si="9071"/>
        <v>49785</v>
      </c>
      <c r="J498" s="14">
        <f t="shared" si="9071"/>
        <v>6512</v>
      </c>
      <c r="K498" s="1">
        <f t="shared" si="9071"/>
        <v>6318</v>
      </c>
      <c r="L498" s="14">
        <f t="shared" si="9071"/>
        <v>19286</v>
      </c>
      <c r="M498" s="1">
        <f t="shared" si="9071"/>
        <v>19646</v>
      </c>
      <c r="N498" s="14">
        <f t="shared" si="9071"/>
        <v>42011</v>
      </c>
      <c r="O498" s="1">
        <f t="shared" si="9071"/>
        <v>38362</v>
      </c>
      <c r="P498" s="14">
        <f t="shared" si="9071"/>
        <v>23878</v>
      </c>
      <c r="Q498" s="1">
        <f t="shared" si="9071"/>
        <v>18989</v>
      </c>
      <c r="R498" s="14">
        <f t="shared" si="9071"/>
        <v>32070</v>
      </c>
      <c r="S498" s="1">
        <f t="shared" si="9071"/>
        <v>28374</v>
      </c>
      <c r="T498" s="14">
        <f t="shared" si="9071"/>
        <v>6438</v>
      </c>
      <c r="U498" s="1">
        <f t="shared" si="9071"/>
        <v>5830</v>
      </c>
      <c r="V498" s="14">
        <f t="shared" si="9071"/>
        <v>25862</v>
      </c>
      <c r="W498" s="1">
        <f t="shared" si="9071"/>
        <v>30715</v>
      </c>
      <c r="X498" s="14">
        <f t="shared" si="9071"/>
        <v>22183</v>
      </c>
      <c r="Y498" s="1">
        <f t="shared" si="9071"/>
        <v>10202</v>
      </c>
      <c r="Z498" s="14">
        <f t="shared" si="9071"/>
        <v>51212</v>
      </c>
      <c r="AA498" s="1">
        <f t="shared" si="9071"/>
        <v>54294</v>
      </c>
      <c r="AB498" s="166">
        <f t="shared" ref="AB498:AC498" si="9072">SUM(AB474:AB497)</f>
        <v>340735</v>
      </c>
      <c r="AC498" s="167">
        <f t="shared" si="9072"/>
        <v>339510</v>
      </c>
      <c r="BI498" s="251" t="s">
        <v>13</v>
      </c>
      <c r="BJ498" s="147">
        <f>SUM(BJ474:BJ497)</f>
        <v>1</v>
      </c>
      <c r="BK498" s="148">
        <f t="shared" ref="BK498:CK498" si="9073">SUM(BK474:BK497)</f>
        <v>1</v>
      </c>
      <c r="BL498" s="147">
        <f t="shared" si="9073"/>
        <v>0.99999999999999989</v>
      </c>
      <c r="BM498" s="148">
        <f t="shared" si="9073"/>
        <v>1</v>
      </c>
      <c r="BN498" s="147">
        <f t="shared" si="9073"/>
        <v>1</v>
      </c>
      <c r="BO498" s="148">
        <f t="shared" si="9073"/>
        <v>1.0000000000000002</v>
      </c>
      <c r="BP498" s="147">
        <f t="shared" si="9073"/>
        <v>0.99999999999999989</v>
      </c>
      <c r="BQ498" s="148">
        <f t="shared" si="9073"/>
        <v>1</v>
      </c>
      <c r="BR498" s="147">
        <f t="shared" si="9073"/>
        <v>1</v>
      </c>
      <c r="BS498" s="148">
        <f t="shared" si="9073"/>
        <v>0.99999999999999978</v>
      </c>
      <c r="BT498" s="147">
        <f t="shared" si="9073"/>
        <v>1.0000000000000002</v>
      </c>
      <c r="BU498" s="148">
        <f t="shared" si="9073"/>
        <v>1.0000000000000002</v>
      </c>
      <c r="BV498" s="147">
        <f t="shared" si="9073"/>
        <v>1</v>
      </c>
      <c r="BW498" s="148">
        <f t="shared" si="9073"/>
        <v>0.99999999999999989</v>
      </c>
      <c r="BX498" s="147">
        <f t="shared" si="9073"/>
        <v>1.0000000000000002</v>
      </c>
      <c r="BY498" s="148">
        <f t="shared" si="9073"/>
        <v>0.99999999999999989</v>
      </c>
      <c r="BZ498" s="147">
        <f t="shared" si="9073"/>
        <v>0.99999999999999989</v>
      </c>
      <c r="CA498" s="148">
        <f t="shared" si="9073"/>
        <v>0.99999999999999989</v>
      </c>
      <c r="CB498" s="147">
        <f t="shared" si="9073"/>
        <v>1</v>
      </c>
      <c r="CC498" s="148">
        <f t="shared" si="9073"/>
        <v>0.99999999999999989</v>
      </c>
      <c r="CD498" s="147">
        <f t="shared" si="9073"/>
        <v>1</v>
      </c>
      <c r="CE498" s="148">
        <f t="shared" si="9073"/>
        <v>0.99999999999999989</v>
      </c>
      <c r="CF498" s="147">
        <f t="shared" si="9073"/>
        <v>1.0000000000000002</v>
      </c>
      <c r="CG498" s="148">
        <f t="shared" si="9073"/>
        <v>1</v>
      </c>
      <c r="CH498" s="147">
        <f t="shared" si="9073"/>
        <v>1</v>
      </c>
      <c r="CI498" s="148">
        <f t="shared" si="9073"/>
        <v>1</v>
      </c>
      <c r="CJ498" s="147">
        <f t="shared" si="9073"/>
        <v>1</v>
      </c>
      <c r="CK498" s="148">
        <f t="shared" si="9073"/>
        <v>1</v>
      </c>
    </row>
    <row r="499" spans="1:89" ht="13.8" thickTop="1" x14ac:dyDescent="0.25">
      <c r="A499" s="178"/>
    </row>
    <row r="501" spans="1:89" x14ac:dyDescent="0.25">
      <c r="A501" s="294">
        <f>+A470+1</f>
        <v>45186</v>
      </c>
      <c r="B501" s="294"/>
      <c r="C501" s="294"/>
      <c r="D501" s="294"/>
      <c r="BI501" s="299">
        <f>+BI470+1</f>
        <v>45186</v>
      </c>
      <c r="BJ501" s="299"/>
      <c r="BK501" s="299"/>
      <c r="BL501" s="299"/>
    </row>
    <row r="502" spans="1:89" ht="13.8" thickBot="1" x14ac:dyDescent="0.3">
      <c r="AE502" t="s">
        <v>84</v>
      </c>
    </row>
    <row r="503" spans="1:89" ht="14.4" thickTop="1" thickBot="1" x14ac:dyDescent="0.3">
      <c r="A503" s="292" t="s">
        <v>0</v>
      </c>
      <c r="B503" s="290" t="s">
        <v>1</v>
      </c>
      <c r="C503" s="291"/>
      <c r="D503" s="290" t="s">
        <v>2</v>
      </c>
      <c r="E503" s="291"/>
      <c r="F503" s="290" t="s">
        <v>3</v>
      </c>
      <c r="G503" s="291"/>
      <c r="H503" s="290" t="s">
        <v>4</v>
      </c>
      <c r="I503" s="291"/>
      <c r="J503" s="290" t="s">
        <v>5</v>
      </c>
      <c r="K503" s="291"/>
      <c r="L503" s="290" t="s">
        <v>6</v>
      </c>
      <c r="M503" s="291"/>
      <c r="N503" s="290" t="s">
        <v>7</v>
      </c>
      <c r="O503" s="291"/>
      <c r="P503" s="290" t="s">
        <v>8</v>
      </c>
      <c r="Q503" s="291"/>
      <c r="R503" s="290" t="s">
        <v>9</v>
      </c>
      <c r="S503" s="291"/>
      <c r="T503" s="290" t="s">
        <v>10</v>
      </c>
      <c r="U503" s="291"/>
      <c r="V503" s="290" t="s">
        <v>11</v>
      </c>
      <c r="W503" s="291"/>
      <c r="X503" s="290" t="s">
        <v>12</v>
      </c>
      <c r="Y503" s="291"/>
      <c r="Z503" s="297" t="s">
        <v>40</v>
      </c>
      <c r="AA503" s="298"/>
      <c r="AB503" s="295" t="s">
        <v>41</v>
      </c>
      <c r="AC503" s="296"/>
      <c r="AE503" s="292" t="s">
        <v>0</v>
      </c>
      <c r="AF503" s="290" t="s">
        <v>1</v>
      </c>
      <c r="AG503" s="291"/>
      <c r="AH503" s="290" t="s">
        <v>2</v>
      </c>
      <c r="AI503" s="291"/>
      <c r="AJ503" s="290" t="s">
        <v>3</v>
      </c>
      <c r="AK503" s="291"/>
      <c r="AL503" s="290" t="s">
        <v>4</v>
      </c>
      <c r="AM503" s="291"/>
      <c r="AN503" s="290" t="s">
        <v>5</v>
      </c>
      <c r="AO503" s="291"/>
      <c r="AP503" s="290" t="s">
        <v>6</v>
      </c>
      <c r="AQ503" s="291"/>
      <c r="AR503" s="290" t="s">
        <v>7</v>
      </c>
      <c r="AS503" s="291"/>
      <c r="AT503" s="290" t="s">
        <v>8</v>
      </c>
      <c r="AU503" s="291"/>
      <c r="AV503" s="290" t="s">
        <v>9</v>
      </c>
      <c r="AW503" s="291"/>
      <c r="AX503" s="290" t="s">
        <v>10</v>
      </c>
      <c r="AY503" s="291"/>
      <c r="AZ503" s="290" t="s">
        <v>11</v>
      </c>
      <c r="BA503" s="291"/>
      <c r="BB503" s="290" t="s">
        <v>12</v>
      </c>
      <c r="BC503" s="291"/>
      <c r="BD503" s="297" t="s">
        <v>40</v>
      </c>
      <c r="BE503" s="298"/>
      <c r="BF503" s="295" t="s">
        <v>41</v>
      </c>
      <c r="BG503" s="296"/>
      <c r="BI503" s="292" t="s">
        <v>0</v>
      </c>
      <c r="BJ503" s="290" t="s">
        <v>1</v>
      </c>
      <c r="BK503" s="291"/>
      <c r="BL503" s="290" t="s">
        <v>2</v>
      </c>
      <c r="BM503" s="291"/>
      <c r="BN503" s="290" t="s">
        <v>3</v>
      </c>
      <c r="BO503" s="291"/>
      <c r="BP503" s="290" t="s">
        <v>4</v>
      </c>
      <c r="BQ503" s="291"/>
      <c r="BR503" s="290" t="s">
        <v>5</v>
      </c>
      <c r="BS503" s="291"/>
      <c r="BT503" s="290" t="s">
        <v>6</v>
      </c>
      <c r="BU503" s="291"/>
      <c r="BV503" s="290" t="s">
        <v>7</v>
      </c>
      <c r="BW503" s="291"/>
      <c r="BX503" s="290" t="s">
        <v>8</v>
      </c>
      <c r="BY503" s="291"/>
      <c r="BZ503" s="290" t="s">
        <v>9</v>
      </c>
      <c r="CA503" s="291"/>
      <c r="CB503" s="290" t="s">
        <v>10</v>
      </c>
      <c r="CC503" s="291"/>
      <c r="CD503" s="290" t="s">
        <v>11</v>
      </c>
      <c r="CE503" s="291"/>
      <c r="CF503" s="290" t="s">
        <v>12</v>
      </c>
      <c r="CG503" s="291"/>
      <c r="CH503" s="297" t="s">
        <v>40</v>
      </c>
      <c r="CI503" s="298"/>
      <c r="CJ503" s="290" t="s">
        <v>41</v>
      </c>
      <c r="CK503" s="291"/>
    </row>
    <row r="504" spans="1:89" ht="15" thickTop="1" thickBot="1" x14ac:dyDescent="0.35">
      <c r="A504" s="293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68" t="s">
        <v>14</v>
      </c>
      <c r="AC504" s="169" t="s">
        <v>15</v>
      </c>
      <c r="AE504" s="293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68" t="s">
        <v>14</v>
      </c>
      <c r="BG504" s="169" t="s">
        <v>15</v>
      </c>
      <c r="BI504" s="293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8" thickTop="1" x14ac:dyDescent="0.25">
      <c r="A505" s="119" t="s">
        <v>16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1"/>
      <c r="AA505" s="176"/>
      <c r="AB505" s="162">
        <f t="shared" ref="AB505:AB528" si="9074">B505+D505+F505+H505+J505+L505+N505+P505+R505+T505+V505+X505+Z505</f>
        <v>0</v>
      </c>
      <c r="AC505" s="163">
        <f>C505+E505+G505+I505+K505+M505+O505+Q505+S505+U505+W505+Y505+AA505</f>
        <v>0</v>
      </c>
      <c r="AE505" s="254" t="str">
        <f>$AE$9</f>
        <v>07:00 - 07:59</v>
      </c>
      <c r="AF505" s="120">
        <f t="shared" ref="AF505:AO506" si="9075">SUMIF($A$9:$A$32,$AE505,B$505:B$528)</f>
        <v>1006</v>
      </c>
      <c r="AG505" s="177">
        <f t="shared" si="9075"/>
        <v>810</v>
      </c>
      <c r="AH505" s="121">
        <f t="shared" si="9075"/>
        <v>628</v>
      </c>
      <c r="AI505" s="172">
        <f t="shared" si="9075"/>
        <v>554</v>
      </c>
      <c r="AJ505" s="120">
        <f t="shared" si="9075"/>
        <v>963</v>
      </c>
      <c r="AK505" s="122">
        <f t="shared" si="9075"/>
        <v>806</v>
      </c>
      <c r="AL505" s="121">
        <f t="shared" si="9075"/>
        <v>1525</v>
      </c>
      <c r="AM505" s="172">
        <f t="shared" si="9075"/>
        <v>1389</v>
      </c>
      <c r="AN505" s="120">
        <f t="shared" si="9075"/>
        <v>109</v>
      </c>
      <c r="AO505" s="122">
        <f t="shared" si="9075"/>
        <v>225</v>
      </c>
      <c r="AP505" s="121">
        <f t="shared" ref="AP505:AY506" si="9076">SUMIF($A$9:$A$32,$AE505,L$505:L$528)</f>
        <v>447</v>
      </c>
      <c r="AQ505" s="120">
        <f t="shared" si="9076"/>
        <v>794</v>
      </c>
      <c r="AR505" s="171">
        <f t="shared" si="9076"/>
        <v>1398</v>
      </c>
      <c r="AS505" s="173">
        <f t="shared" si="9076"/>
        <v>1428</v>
      </c>
      <c r="AT505" s="120">
        <f t="shared" si="9076"/>
        <v>732</v>
      </c>
      <c r="AU505" s="122">
        <f t="shared" si="9076"/>
        <v>811</v>
      </c>
      <c r="AV505" s="121">
        <f t="shared" si="9076"/>
        <v>1357</v>
      </c>
      <c r="AW505" s="172">
        <f t="shared" si="9076"/>
        <v>909</v>
      </c>
      <c r="AX505" s="120">
        <f t="shared" si="9076"/>
        <v>239</v>
      </c>
      <c r="AY505" s="122">
        <f t="shared" si="9076"/>
        <v>226</v>
      </c>
      <c r="AZ505" s="121">
        <f t="shared" ref="AZ505:BE506" si="9077">SUMIF($A$9:$A$32,$AE505,V$505:V$528)</f>
        <v>648</v>
      </c>
      <c r="BA505" s="172">
        <f t="shared" si="9077"/>
        <v>1154</v>
      </c>
      <c r="BB505" s="120">
        <f t="shared" si="9077"/>
        <v>705</v>
      </c>
      <c r="BC505" s="122">
        <f t="shared" si="9077"/>
        <v>400</v>
      </c>
      <c r="BD505" s="21">
        <f t="shared" si="9077"/>
        <v>1944</v>
      </c>
      <c r="BE505" s="176">
        <f t="shared" si="9077"/>
        <v>1882</v>
      </c>
      <c r="BF505" s="162">
        <f>AF505+AH505+AJ505+AL505+AN505+AP505+AR505+AT505+AV505+AX505+AZ505+BB505+BD505</f>
        <v>11701</v>
      </c>
      <c r="BG505" s="163">
        <f>AG505+AI505+AK505+AM505+AO505+AQ505+AS505+AU505+AW505+AY505+BA505+BC505+BE505</f>
        <v>11388</v>
      </c>
      <c r="BI505" s="119" t="s">
        <v>16</v>
      </c>
      <c r="BJ505" s="123">
        <f>B505/B529</f>
        <v>0</v>
      </c>
      <c r="BK505" s="124">
        <f t="shared" ref="BK505" si="9078">C505/C529</f>
        <v>0</v>
      </c>
      <c r="BL505" s="125">
        <f t="shared" ref="BL505" si="9079">D505/D529</f>
        <v>0</v>
      </c>
      <c r="BM505" s="126">
        <f t="shared" ref="BM505" si="9080">E505/E529</f>
        <v>0</v>
      </c>
      <c r="BN505" s="123">
        <f t="shared" ref="BN505" si="9081">F505/F529</f>
        <v>0</v>
      </c>
      <c r="BO505" s="124">
        <f t="shared" ref="BO505" si="9082">G505/G529</f>
        <v>0</v>
      </c>
      <c r="BP505" s="125">
        <f t="shared" ref="BP505" si="9083">H505/H529</f>
        <v>0</v>
      </c>
      <c r="BQ505" s="126">
        <f t="shared" ref="BQ505" si="9084">I505/I529</f>
        <v>0</v>
      </c>
      <c r="BR505" s="123">
        <f t="shared" ref="BR505" si="9085">J505/J529</f>
        <v>0</v>
      </c>
      <c r="BS505" s="124">
        <f t="shared" ref="BS505" si="9086">K505/K529</f>
        <v>0</v>
      </c>
      <c r="BT505" s="125">
        <f t="shared" ref="BT505" si="9087">L505/L529</f>
        <v>0</v>
      </c>
      <c r="BU505" s="123">
        <f t="shared" ref="BU505" si="9088">M505/M529</f>
        <v>0</v>
      </c>
      <c r="BV505" s="127">
        <f t="shared" ref="BV505" si="9089">N505/N529</f>
        <v>0</v>
      </c>
      <c r="BW505" s="128">
        <f t="shared" ref="BW505" si="9090">O505/O529</f>
        <v>0</v>
      </c>
      <c r="BX505" s="123">
        <f t="shared" ref="BX505" si="9091">P505/P529</f>
        <v>0</v>
      </c>
      <c r="BY505" s="124">
        <f t="shared" ref="BY505" si="9092">Q505/Q529</f>
        <v>0</v>
      </c>
      <c r="BZ505" s="125">
        <f t="shared" ref="BZ505" si="9093">R505/R529</f>
        <v>0</v>
      </c>
      <c r="CA505" s="126">
        <f t="shared" ref="CA505" si="9094">S505/S529</f>
        <v>0</v>
      </c>
      <c r="CB505" s="123">
        <f t="shared" ref="CB505" si="9095">T505/T529</f>
        <v>0</v>
      </c>
      <c r="CC505" s="124">
        <f t="shared" ref="CC505" si="9096">U505/U529</f>
        <v>0</v>
      </c>
      <c r="CD505" s="125">
        <f t="shared" ref="CD505" si="9097">V505/V529</f>
        <v>0</v>
      </c>
      <c r="CE505" s="126">
        <f t="shared" ref="CE505" si="9098">W505/W529</f>
        <v>0</v>
      </c>
      <c r="CF505" s="123">
        <f t="shared" ref="CF505" si="9099">X505/X529</f>
        <v>0</v>
      </c>
      <c r="CG505" s="124">
        <f t="shared" ref="CG505" si="9100">Y505/Y529</f>
        <v>0</v>
      </c>
      <c r="CH505" s="125">
        <f t="shared" ref="CH505" si="9101">Z505/Z529</f>
        <v>0</v>
      </c>
      <c r="CI505" s="123">
        <f t="shared" ref="CI505" si="9102">AA505/AA529</f>
        <v>0</v>
      </c>
      <c r="CJ505" s="129">
        <f t="shared" ref="CJ505" si="9103">AB505/AB529</f>
        <v>0</v>
      </c>
      <c r="CK505" s="130">
        <f t="shared" ref="CK505" si="9104">AC505/AC529</f>
        <v>0</v>
      </c>
    </row>
    <row r="506" spans="1:89" x14ac:dyDescent="0.25">
      <c r="A506" s="131" t="s">
        <v>17</v>
      </c>
      <c r="B506" s="180">
        <v>190</v>
      </c>
      <c r="C506" s="181">
        <v>0</v>
      </c>
      <c r="D506" s="182">
        <v>171</v>
      </c>
      <c r="E506" s="183">
        <v>0</v>
      </c>
      <c r="F506" s="180">
        <v>293</v>
      </c>
      <c r="G506" s="184">
        <v>2</v>
      </c>
      <c r="H506" s="182">
        <v>235</v>
      </c>
      <c r="I506" s="183">
        <v>13</v>
      </c>
      <c r="J506" s="180">
        <v>10</v>
      </c>
      <c r="K506" s="184">
        <v>17</v>
      </c>
      <c r="L506" s="182">
        <v>29</v>
      </c>
      <c r="M506" s="180">
        <v>38</v>
      </c>
      <c r="N506" s="185">
        <v>118</v>
      </c>
      <c r="O506" s="186">
        <v>67</v>
      </c>
      <c r="P506" s="180">
        <v>52</v>
      </c>
      <c r="Q506" s="184">
        <v>28</v>
      </c>
      <c r="R506" s="182">
        <v>40</v>
      </c>
      <c r="S506" s="183">
        <v>53</v>
      </c>
      <c r="T506" s="180">
        <v>1</v>
      </c>
      <c r="U506" s="184">
        <v>22</v>
      </c>
      <c r="V506" s="182">
        <v>11</v>
      </c>
      <c r="W506" s="183">
        <v>0</v>
      </c>
      <c r="X506" s="180">
        <v>2</v>
      </c>
      <c r="Y506" s="184">
        <v>0</v>
      </c>
      <c r="Z506" s="182">
        <v>0</v>
      </c>
      <c r="AA506" s="180">
        <v>0</v>
      </c>
      <c r="AB506" s="162">
        <f t="shared" si="9074"/>
        <v>1152</v>
      </c>
      <c r="AC506" s="165">
        <f t="shared" ref="AC506:AC528" si="9105">SUM(C506,E506,G506,I506,K506,M506,O506,Q506,S506,U506,W506,Y506,AA506)</f>
        <v>240</v>
      </c>
      <c r="AE506" s="256" t="str">
        <f>$AE$10</f>
        <v>08:00 - 08:59</v>
      </c>
      <c r="AF506" s="120">
        <f t="shared" si="9075"/>
        <v>1505</v>
      </c>
      <c r="AG506" s="181">
        <f t="shared" si="9075"/>
        <v>931</v>
      </c>
      <c r="AH506" s="182">
        <f t="shared" si="9075"/>
        <v>786</v>
      </c>
      <c r="AI506" s="183">
        <f t="shared" si="9075"/>
        <v>544</v>
      </c>
      <c r="AJ506" s="180">
        <f t="shared" si="9075"/>
        <v>1061</v>
      </c>
      <c r="AK506" s="184">
        <f t="shared" si="9075"/>
        <v>712</v>
      </c>
      <c r="AL506" s="182">
        <f t="shared" si="9075"/>
        <v>1881</v>
      </c>
      <c r="AM506" s="183">
        <f t="shared" si="9075"/>
        <v>1632</v>
      </c>
      <c r="AN506" s="180">
        <f t="shared" si="9075"/>
        <v>120</v>
      </c>
      <c r="AO506" s="184">
        <f t="shared" si="9075"/>
        <v>252</v>
      </c>
      <c r="AP506" s="182">
        <f t="shared" si="9076"/>
        <v>399</v>
      </c>
      <c r="AQ506" s="180">
        <f t="shared" si="9076"/>
        <v>994</v>
      </c>
      <c r="AR506" s="185">
        <f t="shared" si="9076"/>
        <v>1569</v>
      </c>
      <c r="AS506" s="186">
        <f t="shared" si="9076"/>
        <v>1811</v>
      </c>
      <c r="AT506" s="180">
        <f t="shared" si="9076"/>
        <v>943</v>
      </c>
      <c r="AU506" s="184">
        <f t="shared" si="9076"/>
        <v>628</v>
      </c>
      <c r="AV506" s="182">
        <f t="shared" si="9076"/>
        <v>1427</v>
      </c>
      <c r="AW506" s="183">
        <f t="shared" si="9076"/>
        <v>1040</v>
      </c>
      <c r="AX506" s="180">
        <f t="shared" si="9076"/>
        <v>209</v>
      </c>
      <c r="AY506" s="184">
        <f t="shared" si="9076"/>
        <v>210</v>
      </c>
      <c r="AZ506" s="182">
        <f t="shared" si="9077"/>
        <v>518</v>
      </c>
      <c r="BA506" s="183">
        <f t="shared" si="9077"/>
        <v>1412</v>
      </c>
      <c r="BB506" s="180">
        <f t="shared" si="9077"/>
        <v>755</v>
      </c>
      <c r="BC506" s="184">
        <f t="shared" si="9077"/>
        <v>369</v>
      </c>
      <c r="BD506" s="182">
        <f t="shared" si="9077"/>
        <v>2307</v>
      </c>
      <c r="BE506" s="180">
        <f t="shared" si="9077"/>
        <v>2106</v>
      </c>
      <c r="BF506" s="164">
        <f>SUM(AF506,AH506,AJ506,AL506,AN506,AP506,AR506,AT506,AV506,AX506,AZ506,BB506,BD506)</f>
        <v>13480</v>
      </c>
      <c r="BG506" s="165">
        <f>SUM(AG506,AI506,AK506,AM506,AO506,AQ506,AS506,AU506,AW506,AY506,BA506,BC506,BE506)</f>
        <v>12641</v>
      </c>
      <c r="BI506" s="131" t="s">
        <v>17</v>
      </c>
      <c r="BJ506" s="123">
        <f>B506/B529</f>
        <v>7.0357341233104982E-3</v>
      </c>
      <c r="BK506" s="124">
        <f t="shared" ref="BK506" si="9106">C506/C529</f>
        <v>0</v>
      </c>
      <c r="BL506" s="125">
        <f t="shared" ref="BL506" si="9107">D506/D529</f>
        <v>1.4736297828335057E-2</v>
      </c>
      <c r="BM506" s="126">
        <f t="shared" ref="BM506" si="9108">E506/E529</f>
        <v>0</v>
      </c>
      <c r="BN506" s="123">
        <f t="shared" ref="BN506" si="9109">F506/F529</f>
        <v>1.8698149329929803E-2</v>
      </c>
      <c r="BO506" s="124">
        <f t="shared" ref="BO506" si="9110">G506/G529</f>
        <v>1.3893713094824593E-4</v>
      </c>
      <c r="BP506" s="125">
        <f t="shared" ref="BP506" si="9111">H506/H529</f>
        <v>6.6357937538826456E-3</v>
      </c>
      <c r="BQ506" s="126">
        <f t="shared" ref="BQ506" si="9112">I506/I529</f>
        <v>3.7617917703570806E-4</v>
      </c>
      <c r="BR506" s="123">
        <f t="shared" ref="BR506" si="9113">J506/J529</f>
        <v>2.4515812699190979E-3</v>
      </c>
      <c r="BS506" s="124">
        <f t="shared" ref="BS506" si="9114">K506/K529</f>
        <v>4.0208136234626303E-3</v>
      </c>
      <c r="BT506" s="125">
        <f t="shared" ref="BT506" si="9115">L506/L529</f>
        <v>2.3797800754964712E-3</v>
      </c>
      <c r="BU506" s="123">
        <f t="shared" ref="BU506" si="9116">M506/M529</f>
        <v>2.6268491635559241E-3</v>
      </c>
      <c r="BV506" s="127">
        <f t="shared" ref="BV506" si="9117">N506/N529</f>
        <v>3.9649205335842213E-3</v>
      </c>
      <c r="BW506" s="128">
        <f t="shared" ref="BW506" si="9118">O506/O529</f>
        <v>2.210710396938001E-3</v>
      </c>
      <c r="BX506" s="123">
        <f t="shared" ref="BX506" si="9119">P506/P529</f>
        <v>3.2479700187382885E-3</v>
      </c>
      <c r="BY506" s="124">
        <f t="shared" ref="BY506" si="9120">Q506/Q529</f>
        <v>1.790166869126015E-3</v>
      </c>
      <c r="BZ506" s="125">
        <f t="shared" ref="BZ506" si="9121">R506/R529</f>
        <v>1.7877094972067039E-3</v>
      </c>
      <c r="CA506" s="126">
        <f t="shared" ref="CA506" si="9122">S506/S529</f>
        <v>2.2697100766562459E-3</v>
      </c>
      <c r="CB506" s="123">
        <f t="shared" ref="CB506" si="9123">T506/T529</f>
        <v>3.3760972316002703E-4</v>
      </c>
      <c r="CC506" s="124">
        <f t="shared" ref="CC506" si="9124">U506/U529</f>
        <v>6.2660210766163488E-3</v>
      </c>
      <c r="CD506" s="125">
        <f t="shared" ref="CD506" si="9125">V506/V529</f>
        <v>6.1353115064978524E-4</v>
      </c>
      <c r="CE506" s="126">
        <f t="shared" ref="CE506" si="9126">W506/W529</f>
        <v>0</v>
      </c>
      <c r="CF506" s="123">
        <f t="shared" ref="CF506" si="9127">X506/X529</f>
        <v>1.5998720102391808E-4</v>
      </c>
      <c r="CG506" s="124">
        <f t="shared" ref="CG506" si="9128">Y506/Y529</f>
        <v>0</v>
      </c>
      <c r="CH506" s="125">
        <f t="shared" ref="CH506" si="9129">Z506/Z529</f>
        <v>0</v>
      </c>
      <c r="CI506" s="123">
        <f t="shared" ref="CI506" si="9130">AA506/AA529</f>
        <v>0</v>
      </c>
      <c r="CJ506" s="129">
        <f t="shared" ref="CJ506" si="9131">AB506/AB529</f>
        <v>4.6041509298226681E-3</v>
      </c>
      <c r="CK506" s="130">
        <f t="shared" ref="CK506" si="9132">AC506/AC529</f>
        <v>9.6224781088623018E-4</v>
      </c>
    </row>
    <row r="507" spans="1:89" ht="13.8" thickBot="1" x14ac:dyDescent="0.3">
      <c r="A507" s="139" t="s">
        <v>18</v>
      </c>
      <c r="B507" s="187">
        <v>685</v>
      </c>
      <c r="C507" s="188">
        <v>223</v>
      </c>
      <c r="D507" s="189">
        <v>484</v>
      </c>
      <c r="E507" s="190">
        <v>168</v>
      </c>
      <c r="F507" s="187">
        <v>774</v>
      </c>
      <c r="G507" s="191">
        <v>320</v>
      </c>
      <c r="H507" s="189">
        <v>1075</v>
      </c>
      <c r="I507" s="190">
        <v>593</v>
      </c>
      <c r="J507" s="187">
        <v>60</v>
      </c>
      <c r="K507" s="191">
        <v>157</v>
      </c>
      <c r="L507" s="189">
        <v>187</v>
      </c>
      <c r="M507" s="187">
        <v>403</v>
      </c>
      <c r="N507" s="192">
        <v>977</v>
      </c>
      <c r="O507" s="193">
        <v>791</v>
      </c>
      <c r="P507" s="187">
        <v>399</v>
      </c>
      <c r="Q507" s="191">
        <v>434</v>
      </c>
      <c r="R507" s="189">
        <v>732</v>
      </c>
      <c r="S507" s="190">
        <v>502</v>
      </c>
      <c r="T507" s="187">
        <v>76</v>
      </c>
      <c r="U507" s="191">
        <v>231</v>
      </c>
      <c r="V507" s="189">
        <v>381</v>
      </c>
      <c r="W507" s="190">
        <v>638</v>
      </c>
      <c r="X507" s="187">
        <v>407</v>
      </c>
      <c r="Y507" s="191">
        <v>321</v>
      </c>
      <c r="Z507" s="189">
        <v>1347</v>
      </c>
      <c r="AA507" s="187">
        <v>1038</v>
      </c>
      <c r="AB507" s="162">
        <f t="shared" si="9074"/>
        <v>7584</v>
      </c>
      <c r="AC507" s="165">
        <f t="shared" si="9105"/>
        <v>5819</v>
      </c>
      <c r="AE507" s="254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18</v>
      </c>
      <c r="BJ507" s="123">
        <f>B507/B529</f>
        <v>2.5365673023514165E-2</v>
      </c>
      <c r="BK507" s="124">
        <f t="shared" ref="BK507" si="9133">C507/C529</f>
        <v>9.0341921892724032E-3</v>
      </c>
      <c r="BL507" s="125">
        <f t="shared" ref="BL507" si="9134">D507/D529</f>
        <v>4.1709755256808E-2</v>
      </c>
      <c r="BM507" s="126">
        <f t="shared" ref="BM507" si="9135">E507/E529</f>
        <v>1.5150148796104247E-2</v>
      </c>
      <c r="BN507" s="123">
        <f t="shared" ref="BN507" si="9136">F507/F529</f>
        <v>4.9393746011486918E-2</v>
      </c>
      <c r="BO507" s="124">
        <f t="shared" ref="BO507" si="9137">G507/G529</f>
        <v>2.2229940951719346E-2</v>
      </c>
      <c r="BP507" s="125">
        <f t="shared" ref="BP507" si="9138">H507/H529</f>
        <v>3.0355226746484443E-2</v>
      </c>
      <c r="BQ507" s="126">
        <f t="shared" ref="BQ507" si="9139">I507/I529</f>
        <v>1.7159557844782684E-2</v>
      </c>
      <c r="BR507" s="123">
        <f t="shared" ref="BR507" si="9140">J507/J529</f>
        <v>1.4709487619514587E-2</v>
      </c>
      <c r="BS507" s="124">
        <f t="shared" ref="BS507" si="9141">K507/K529</f>
        <v>3.7133396404919583E-2</v>
      </c>
      <c r="BT507" s="125">
        <f t="shared" ref="BT507" si="9142">L507/L529</f>
        <v>1.5345478417856556E-2</v>
      </c>
      <c r="BU507" s="123">
        <f t="shared" ref="BU507" si="9143">M507/M529</f>
        <v>2.7858426655606248E-2</v>
      </c>
      <c r="BV507" s="127">
        <f t="shared" ref="BV507" si="9144">N507/N529</f>
        <v>3.2828197977218511E-2</v>
      </c>
      <c r="BW507" s="128">
        <f t="shared" ref="BW507" si="9145">O507/O529</f>
        <v>2.609958095489491E-2</v>
      </c>
      <c r="BX507" s="123">
        <f t="shared" ref="BX507" si="9146">P507/P529</f>
        <v>2.4921923797626484E-2</v>
      </c>
      <c r="BY507" s="124">
        <f t="shared" ref="BY507" si="9147">Q507/Q529</f>
        <v>2.7747586471453232E-2</v>
      </c>
      <c r="BZ507" s="125">
        <f t="shared" ref="BZ507" si="9148">R507/R529</f>
        <v>3.2715083798882681E-2</v>
      </c>
      <c r="CA507" s="126">
        <f t="shared" ref="CA507" si="9149">S507/S529</f>
        <v>2.1498008650593124E-2</v>
      </c>
      <c r="CB507" s="123">
        <f t="shared" ref="CB507" si="9150">T507/T529</f>
        <v>2.5658338960162053E-2</v>
      </c>
      <c r="CC507" s="124">
        <f t="shared" ref="CC507" si="9151">U507/U529</f>
        <v>6.5793221304471655E-2</v>
      </c>
      <c r="CD507" s="125">
        <f t="shared" ref="CD507" si="9152">V507/V529</f>
        <v>2.1250488036142563E-2</v>
      </c>
      <c r="CE507" s="126">
        <f t="shared" ref="CE507" si="9153">W507/W529</f>
        <v>2.7234696491078288E-2</v>
      </c>
      <c r="CF507" s="123">
        <f t="shared" ref="CF507" si="9154">X507/X529</f>
        <v>3.2557395408367329E-2</v>
      </c>
      <c r="CG507" s="124">
        <f t="shared" ref="CG507" si="9155">Y507/Y529</f>
        <v>4.7760749888409462E-2</v>
      </c>
      <c r="CH507" s="125">
        <f t="shared" ref="CH507" si="9156">Z507/Z529</f>
        <v>3.1536066302999086E-2</v>
      </c>
      <c r="CI507" s="123">
        <f t="shared" ref="CI507" si="9157">AA507/AA529</f>
        <v>2.4117660726317991E-2</v>
      </c>
      <c r="CJ507" s="129">
        <f t="shared" ref="CJ507" si="9158">AB507/AB529</f>
        <v>3.0310660287999232E-2</v>
      </c>
      <c r="CK507" s="130">
        <f t="shared" ref="CK507" si="9159">AC507/AC529</f>
        <v>2.333050004811239E-2</v>
      </c>
    </row>
    <row r="508" spans="1:89" ht="14.4" thickTop="1" thickBot="1" x14ac:dyDescent="0.3">
      <c r="A508" s="131" t="s">
        <v>19</v>
      </c>
      <c r="B508" s="180">
        <v>923</v>
      </c>
      <c r="C508" s="181">
        <v>905</v>
      </c>
      <c r="D508" s="182">
        <v>583</v>
      </c>
      <c r="E508" s="183">
        <v>462</v>
      </c>
      <c r="F508" s="180">
        <v>972</v>
      </c>
      <c r="G508" s="184">
        <v>671</v>
      </c>
      <c r="H508" s="182">
        <v>1591</v>
      </c>
      <c r="I508" s="183">
        <v>1162</v>
      </c>
      <c r="J508" s="180">
        <v>111</v>
      </c>
      <c r="K508" s="184">
        <v>252</v>
      </c>
      <c r="L508" s="182">
        <v>380</v>
      </c>
      <c r="M508" s="180">
        <v>651</v>
      </c>
      <c r="N508" s="185">
        <v>1263</v>
      </c>
      <c r="O508" s="186">
        <v>1216</v>
      </c>
      <c r="P508" s="180">
        <v>718</v>
      </c>
      <c r="Q508" s="184">
        <v>959</v>
      </c>
      <c r="R508" s="182">
        <v>1115</v>
      </c>
      <c r="S508" s="183">
        <v>834</v>
      </c>
      <c r="T508" s="180">
        <v>229</v>
      </c>
      <c r="U508" s="184">
        <v>277</v>
      </c>
      <c r="V508" s="182">
        <v>540</v>
      </c>
      <c r="W508" s="183">
        <v>932</v>
      </c>
      <c r="X508" s="180">
        <v>766</v>
      </c>
      <c r="Y508" s="184">
        <v>445</v>
      </c>
      <c r="Z508" s="182">
        <v>1773</v>
      </c>
      <c r="AA508" s="180">
        <v>1658</v>
      </c>
      <c r="AB508" s="162">
        <f t="shared" si="9074"/>
        <v>10964</v>
      </c>
      <c r="AC508" s="165">
        <f t="shared" si="9105"/>
        <v>10424</v>
      </c>
      <c r="AE508" s="251" t="s">
        <v>13</v>
      </c>
      <c r="AF508" s="14">
        <f t="shared" ref="AF508:BG508" si="9160">SUM(AF505:AF507)</f>
        <v>2511</v>
      </c>
      <c r="AG508" s="1">
        <f t="shared" si="9160"/>
        <v>1741</v>
      </c>
      <c r="AH508" s="14">
        <f t="shared" si="9160"/>
        <v>1414</v>
      </c>
      <c r="AI508" s="1">
        <f t="shared" si="9160"/>
        <v>1098</v>
      </c>
      <c r="AJ508" s="14">
        <f t="shared" si="9160"/>
        <v>2024</v>
      </c>
      <c r="AK508" s="1">
        <f t="shared" si="9160"/>
        <v>1518</v>
      </c>
      <c r="AL508" s="14">
        <f t="shared" si="9160"/>
        <v>3406</v>
      </c>
      <c r="AM508" s="1">
        <f t="shared" si="9160"/>
        <v>3021</v>
      </c>
      <c r="AN508" s="14">
        <f t="shared" si="9160"/>
        <v>229</v>
      </c>
      <c r="AO508" s="1">
        <f t="shared" si="9160"/>
        <v>477</v>
      </c>
      <c r="AP508" s="14">
        <f t="shared" si="9160"/>
        <v>846</v>
      </c>
      <c r="AQ508" s="1">
        <f t="shared" si="9160"/>
        <v>1788</v>
      </c>
      <c r="AR508" s="14">
        <f t="shared" si="9160"/>
        <v>2967</v>
      </c>
      <c r="AS508" s="1">
        <f t="shared" si="9160"/>
        <v>3239</v>
      </c>
      <c r="AT508" s="14">
        <f t="shared" si="9160"/>
        <v>1675</v>
      </c>
      <c r="AU508" s="1">
        <f t="shared" si="9160"/>
        <v>1439</v>
      </c>
      <c r="AV508" s="14">
        <f t="shared" si="9160"/>
        <v>2784</v>
      </c>
      <c r="AW508" s="1">
        <f t="shared" si="9160"/>
        <v>1949</v>
      </c>
      <c r="AX508" s="14">
        <f t="shared" si="9160"/>
        <v>448</v>
      </c>
      <c r="AY508" s="1">
        <f t="shared" si="9160"/>
        <v>436</v>
      </c>
      <c r="AZ508" s="14">
        <f t="shared" si="9160"/>
        <v>1166</v>
      </c>
      <c r="BA508" s="1">
        <f t="shared" si="9160"/>
        <v>2566</v>
      </c>
      <c r="BB508" s="14">
        <f t="shared" si="9160"/>
        <v>1460</v>
      </c>
      <c r="BC508" s="1">
        <f t="shared" si="9160"/>
        <v>769</v>
      </c>
      <c r="BD508" s="14">
        <f t="shared" si="9160"/>
        <v>4251</v>
      </c>
      <c r="BE508" s="1">
        <f t="shared" si="9160"/>
        <v>3988</v>
      </c>
      <c r="BF508" s="166">
        <f t="shared" si="9160"/>
        <v>25181</v>
      </c>
      <c r="BG508" s="167">
        <f t="shared" si="9160"/>
        <v>24029</v>
      </c>
      <c r="BI508" s="131" t="s">
        <v>19</v>
      </c>
      <c r="BJ508" s="123">
        <f>B508/B529</f>
        <v>3.4178855767450472E-2</v>
      </c>
      <c r="BK508" s="124">
        <f t="shared" ref="BK508" si="9161">C508/C529</f>
        <v>3.6663425700858857E-2</v>
      </c>
      <c r="BL508" s="125">
        <f t="shared" ref="BL508" si="9162">D508/D529</f>
        <v>5.0241296104791451E-2</v>
      </c>
      <c r="BM508" s="126">
        <f t="shared" ref="BM508" si="9163">E508/E529</f>
        <v>4.1662909189286682E-2</v>
      </c>
      <c r="BN508" s="123">
        <f t="shared" ref="BN508" si="9164">F508/F529</f>
        <v>6.2029355456285899E-2</v>
      </c>
      <c r="BO508" s="124">
        <f t="shared" ref="BO508" si="9165">G508/G529</f>
        <v>4.6613407433136508E-2</v>
      </c>
      <c r="BP508" s="125">
        <f t="shared" ref="BP508" si="9166">H508/H529</f>
        <v>4.4925735584796976E-2</v>
      </c>
      <c r="BQ508" s="126">
        <f t="shared" ref="BQ508" si="9167">I508/I529</f>
        <v>3.3624631055037907E-2</v>
      </c>
      <c r="BR508" s="123">
        <f t="shared" ref="BR508" si="9168">J508/J529</f>
        <v>2.7212552096101985E-2</v>
      </c>
      <c r="BS508" s="124">
        <f t="shared" ref="BS508" si="9169">K508/K529</f>
        <v>5.9602649006622516E-2</v>
      </c>
      <c r="BT508" s="125">
        <f t="shared" ref="BT508" si="9170">L508/L529</f>
        <v>3.1183325127195141E-2</v>
      </c>
      <c r="BU508" s="123">
        <f t="shared" ref="BU508" si="9171">M508/M529</f>
        <v>4.5002073828287019E-2</v>
      </c>
      <c r="BV508" s="127">
        <f t="shared" ref="BV508" si="9172">N508/N529</f>
        <v>4.2438090117939586E-2</v>
      </c>
      <c r="BW508" s="128">
        <f t="shared" ref="BW508" si="9173">O508/O529</f>
        <v>4.0122743920546405E-2</v>
      </c>
      <c r="BX508" s="123">
        <f t="shared" ref="BX508" si="9174">P508/P529</f>
        <v>4.484697064334791E-2</v>
      </c>
      <c r="BY508" s="124">
        <f t="shared" ref="BY508" si="9175">Q508/Q529</f>
        <v>6.1313215267566015E-2</v>
      </c>
      <c r="BZ508" s="125">
        <f t="shared" ref="BZ508" si="9176">R508/R529</f>
        <v>4.983240223463687E-2</v>
      </c>
      <c r="CA508" s="126">
        <f t="shared" ref="CA508" si="9177">S508/S529</f>
        <v>3.5715815168515269E-2</v>
      </c>
      <c r="CB508" s="123">
        <f t="shared" ref="CB508" si="9178">T508/T529</f>
        <v>7.7312626603646184E-2</v>
      </c>
      <c r="CC508" s="124">
        <f t="shared" ref="CC508" si="9179">U508/U529</f>
        <v>7.8894901737396758E-2</v>
      </c>
      <c r="CD508" s="125">
        <f t="shared" ref="CD508" si="9180">V508/V529</f>
        <v>3.0118801940989457E-2</v>
      </c>
      <c r="CE508" s="126">
        <f t="shared" ref="CE508" si="9181">W508/W529</f>
        <v>3.9784854435242892E-2</v>
      </c>
      <c r="CF508" s="123">
        <f t="shared" ref="CF508" si="9182">X508/X529</f>
        <v>6.1275097992160625E-2</v>
      </c>
      <c r="CG508" s="124">
        <f t="shared" ref="CG508" si="9183">Y508/Y529</f>
        <v>6.6210385359321527E-2</v>
      </c>
      <c r="CH508" s="125">
        <f t="shared" ref="CH508" si="9184">Z508/Z529</f>
        <v>4.1509610657176975E-2</v>
      </c>
      <c r="CI508" s="123">
        <f t="shared" ref="CI508" si="9185">AA508/AA529</f>
        <v>3.8523199888473247E-2</v>
      </c>
      <c r="CJ508" s="129">
        <f t="shared" ref="CJ508" si="9186">AB508/AB529</f>
        <v>4.3819367009180328E-2</v>
      </c>
      <c r="CK508" s="130">
        <f t="shared" ref="CK508" si="9187">AC508/AC529</f>
        <v>4.1793629919491933E-2</v>
      </c>
    </row>
    <row r="509" spans="1:89" ht="13.8" thickTop="1" x14ac:dyDescent="0.25">
      <c r="A509" s="139" t="s">
        <v>20</v>
      </c>
      <c r="B509" s="266">
        <v>1006</v>
      </c>
      <c r="C509" s="267">
        <v>810</v>
      </c>
      <c r="D509" s="268">
        <v>628</v>
      </c>
      <c r="E509" s="269">
        <v>554</v>
      </c>
      <c r="F509" s="266">
        <v>963</v>
      </c>
      <c r="G509" s="270">
        <v>806</v>
      </c>
      <c r="H509" s="268">
        <v>1525</v>
      </c>
      <c r="I509" s="269">
        <v>1389</v>
      </c>
      <c r="J509" s="266">
        <v>109</v>
      </c>
      <c r="K509" s="270">
        <v>225</v>
      </c>
      <c r="L509" s="268">
        <v>447</v>
      </c>
      <c r="M509" s="266">
        <v>794</v>
      </c>
      <c r="N509" s="271">
        <v>1398</v>
      </c>
      <c r="O509" s="272">
        <v>1428</v>
      </c>
      <c r="P509" s="266">
        <v>732</v>
      </c>
      <c r="Q509" s="270">
        <v>811</v>
      </c>
      <c r="R509" s="268">
        <v>1357</v>
      </c>
      <c r="S509" s="269">
        <v>909</v>
      </c>
      <c r="T509" s="266">
        <v>239</v>
      </c>
      <c r="U509" s="270">
        <v>226</v>
      </c>
      <c r="V509" s="268">
        <v>648</v>
      </c>
      <c r="W509" s="269">
        <v>1154</v>
      </c>
      <c r="X509" s="266">
        <v>705</v>
      </c>
      <c r="Y509" s="270">
        <v>400</v>
      </c>
      <c r="Z509" s="268">
        <v>1944</v>
      </c>
      <c r="AA509" s="266">
        <v>1882</v>
      </c>
      <c r="AB509" s="162">
        <f t="shared" si="9074"/>
        <v>11701</v>
      </c>
      <c r="AC509" s="165">
        <f t="shared" si="9105"/>
        <v>11388</v>
      </c>
      <c r="BI509" s="139" t="s">
        <v>20</v>
      </c>
      <c r="BJ509" s="123">
        <f>B509/B529</f>
        <v>3.725236067394927E-2</v>
      </c>
      <c r="BK509" s="124">
        <f t="shared" ref="BK509" si="9188">C509/C529</f>
        <v>3.2814778804083615E-2</v>
      </c>
      <c r="BL509" s="125">
        <f t="shared" ref="BL509" si="9189">D509/D529</f>
        <v>5.4119269217511201E-2</v>
      </c>
      <c r="BM509" s="126">
        <f t="shared" ref="BM509" si="9190">E509/E529</f>
        <v>4.9959419244296151E-2</v>
      </c>
      <c r="BN509" s="123">
        <f t="shared" ref="BN509" si="9191">F509/F529</f>
        <v>6.1455009572431399E-2</v>
      </c>
      <c r="BO509" s="124">
        <f t="shared" ref="BO509" si="9192">G509/G529</f>
        <v>5.5991663772143103E-2</v>
      </c>
      <c r="BP509" s="125">
        <f t="shared" ref="BP509" si="9193">H509/H529</f>
        <v>4.3062065849663975E-2</v>
      </c>
      <c r="BQ509" s="126">
        <f t="shared" ref="BQ509" si="9194">I509/I529</f>
        <v>4.0193298223276809E-2</v>
      </c>
      <c r="BR509" s="123">
        <f t="shared" ref="BR509" si="9195">J509/J529</f>
        <v>2.6722235842118167E-2</v>
      </c>
      <c r="BS509" s="124">
        <f t="shared" ref="BS509" si="9196">K509/K529</f>
        <v>5.3216650898770104E-2</v>
      </c>
      <c r="BT509" s="125">
        <f t="shared" ref="BT509" si="9197">L509/L529</f>
        <v>3.668143771541113E-2</v>
      </c>
      <c r="BU509" s="123">
        <f t="shared" ref="BU509" si="9198">M509/M529</f>
        <v>5.4887321996405364E-2</v>
      </c>
      <c r="BV509" s="127">
        <f t="shared" ref="BV509" si="9199">N509/N529</f>
        <v>4.6974228016531699E-2</v>
      </c>
      <c r="BW509" s="128">
        <f t="shared" ref="BW509" si="9200">O509/O529</f>
        <v>4.7117827564589036E-2</v>
      </c>
      <c r="BX509" s="123">
        <f t="shared" ref="BX509" si="9201">P509/P529</f>
        <v>4.572142410993129E-2</v>
      </c>
      <c r="BY509" s="124">
        <f t="shared" ref="BY509" si="9202">Q509/Q529</f>
        <v>5.1850904673614216E-2</v>
      </c>
      <c r="BZ509" s="125">
        <f t="shared" ref="BZ509" si="9203">R509/R529</f>
        <v>6.0648044692737428E-2</v>
      </c>
      <c r="CA509" s="126">
        <f t="shared" ref="CA509" si="9204">S509/S529</f>
        <v>3.8927669050575993E-2</v>
      </c>
      <c r="CB509" s="123">
        <f t="shared" ref="CB509" si="9205">T509/T529</f>
        <v>8.0688723835246459E-2</v>
      </c>
      <c r="CC509" s="124">
        <f t="shared" ref="CC509" si="9206">U509/U529</f>
        <v>6.4369125605240676E-2</v>
      </c>
      <c r="CD509" s="125">
        <f t="shared" ref="CD509" si="9207">V509/V529</f>
        <v>3.6142562329187347E-2</v>
      </c>
      <c r="CE509" s="126">
        <f t="shared" ref="CE509" si="9208">W509/W529</f>
        <v>4.9261504311448816E-2</v>
      </c>
      <c r="CF509" s="123">
        <f t="shared" ref="CF509" si="9209">X509/X529</f>
        <v>5.6395488360931126E-2</v>
      </c>
      <c r="CG509" s="124">
        <f t="shared" ref="CG509" si="9210">Y509/Y529</f>
        <v>5.9514953131974406E-2</v>
      </c>
      <c r="CH509" s="125">
        <f t="shared" ref="CH509" si="9211">Z509/Z529</f>
        <v>4.5513075644417388E-2</v>
      </c>
      <c r="CI509" s="123">
        <f t="shared" ref="CI509" si="9212">AA509/AA529</f>
        <v>4.3727781779316431E-2</v>
      </c>
      <c r="CJ509" s="129">
        <f t="shared" ref="CJ509" si="9213">AB509/AB529</f>
        <v>4.6764904539804725E-2</v>
      </c>
      <c r="CK509" s="130">
        <f t="shared" ref="CK509" si="9214">AC509/AC529</f>
        <v>4.5658658626551628E-2</v>
      </c>
    </row>
    <row r="510" spans="1:89" ht="13.8" thickBot="1" x14ac:dyDescent="0.3">
      <c r="A510" s="131" t="s">
        <v>21</v>
      </c>
      <c r="B510" s="273">
        <v>1505</v>
      </c>
      <c r="C510" s="274">
        <v>931</v>
      </c>
      <c r="D510" s="275">
        <v>786</v>
      </c>
      <c r="E510" s="276">
        <v>544</v>
      </c>
      <c r="F510" s="273">
        <v>1061</v>
      </c>
      <c r="G510" s="277">
        <v>712</v>
      </c>
      <c r="H510" s="275">
        <v>1881</v>
      </c>
      <c r="I510" s="276">
        <v>1632</v>
      </c>
      <c r="J510" s="273">
        <v>120</v>
      </c>
      <c r="K510" s="277">
        <v>252</v>
      </c>
      <c r="L510" s="275">
        <v>399</v>
      </c>
      <c r="M510" s="273">
        <v>994</v>
      </c>
      <c r="N510" s="278">
        <v>1569</v>
      </c>
      <c r="O510" s="279">
        <v>1811</v>
      </c>
      <c r="P510" s="273">
        <v>943</v>
      </c>
      <c r="Q510" s="277">
        <v>628</v>
      </c>
      <c r="R510" s="275">
        <v>1427</v>
      </c>
      <c r="S510" s="276">
        <v>1040</v>
      </c>
      <c r="T510" s="273">
        <v>209</v>
      </c>
      <c r="U510" s="277">
        <v>210</v>
      </c>
      <c r="V510" s="275">
        <v>518</v>
      </c>
      <c r="W510" s="276">
        <v>1412</v>
      </c>
      <c r="X510" s="273">
        <v>755</v>
      </c>
      <c r="Y510" s="277">
        <v>369</v>
      </c>
      <c r="Z510" s="275">
        <v>2307</v>
      </c>
      <c r="AA510" s="273">
        <v>2106</v>
      </c>
      <c r="AB510" s="162">
        <f t="shared" si="9074"/>
        <v>13480</v>
      </c>
      <c r="AC510" s="165">
        <f t="shared" si="9105"/>
        <v>12641</v>
      </c>
      <c r="AE510" t="s">
        <v>85</v>
      </c>
      <c r="BI510" s="131" t="s">
        <v>21</v>
      </c>
      <c r="BJ510" s="123">
        <f>B510/B529</f>
        <v>5.573042029253842E-2</v>
      </c>
      <c r="BK510" s="124">
        <f t="shared" ref="BK510" si="9215">C510/C529</f>
        <v>3.7716739588397344E-2</v>
      </c>
      <c r="BL510" s="125">
        <f t="shared" ref="BL510" si="9216">D510/D529</f>
        <v>6.7735263702171658E-2</v>
      </c>
      <c r="BM510" s="126">
        <f t="shared" ref="BM510" si="9217">E510/E529</f>
        <v>4.9057624673099466E-2</v>
      </c>
      <c r="BN510" s="123">
        <f t="shared" ref="BN510" si="9218">F510/F529</f>
        <v>6.7708998085513714E-2</v>
      </c>
      <c r="BO510" s="124">
        <f t="shared" ref="BO510" si="9219">G510/G529</f>
        <v>4.9461618617575545E-2</v>
      </c>
      <c r="BP510" s="125">
        <f t="shared" ref="BP510" si="9220">H510/H529</f>
        <v>5.3114587451290447E-2</v>
      </c>
      <c r="BQ510" s="126">
        <f t="shared" ref="BQ510" si="9221">I510/I529</f>
        <v>4.7224955147867356E-2</v>
      </c>
      <c r="BR510" s="123">
        <f t="shared" ref="BR510" si="9222">J510/J529</f>
        <v>2.9418975239029175E-2</v>
      </c>
      <c r="BS510" s="124">
        <f t="shared" ref="BS510" si="9223">K510/K529</f>
        <v>5.9602649006622516E-2</v>
      </c>
      <c r="BT510" s="125">
        <f t="shared" ref="BT510" si="9224">L510/L529</f>
        <v>3.2742491383554902E-2</v>
      </c>
      <c r="BU510" s="123">
        <f t="shared" ref="BU510" si="9225">M510/M529</f>
        <v>6.8712843909857602E-2</v>
      </c>
      <c r="BV510" s="127">
        <f t="shared" ref="BV510" si="9226">N510/N529</f>
        <v>5.2720002688081719E-2</v>
      </c>
      <c r="BW510" s="128">
        <f t="shared" ref="BW510" si="9227">O510/O529</f>
        <v>5.9755172072458507E-2</v>
      </c>
      <c r="BX510" s="123">
        <f t="shared" ref="BX510" si="9228">P510/P529</f>
        <v>5.8900687070580889E-2</v>
      </c>
      <c r="BY510" s="124">
        <f t="shared" ref="BY510" si="9229">Q510/Q529</f>
        <v>4.0150885493254906E-2</v>
      </c>
      <c r="BZ510" s="125">
        <f t="shared" ref="BZ510" si="9230">R510/R529</f>
        <v>6.3776536312849158E-2</v>
      </c>
      <c r="CA510" s="126">
        <f t="shared" ref="CA510" si="9231">S510/S529</f>
        <v>4.4537707164575391E-2</v>
      </c>
      <c r="CB510" s="123">
        <f t="shared" ref="CB510" si="9232">T510/T529</f>
        <v>7.0560432140445647E-2</v>
      </c>
      <c r="CC510" s="124">
        <f t="shared" ref="CC510" si="9233">U510/U529</f>
        <v>5.9812019367701509E-2</v>
      </c>
      <c r="CD510" s="125">
        <f t="shared" ref="CD510" si="9234">V510/V529</f>
        <v>2.8891739639689887E-2</v>
      </c>
      <c r="CE510" s="126">
        <f t="shared" ref="CE510" si="9235">W510/W529</f>
        <v>6.0274908221634081E-2</v>
      </c>
      <c r="CF510" s="123">
        <f t="shared" ref="CF510" si="9236">X510/X529</f>
        <v>6.0395168386529079E-2</v>
      </c>
      <c r="CG510" s="124">
        <f t="shared" ref="CG510" si="9237">Y510/Y529</f>
        <v>5.4902544264246393E-2</v>
      </c>
      <c r="CH510" s="125">
        <f t="shared" ref="CH510" si="9238">Z510/Z529</f>
        <v>5.4011659213822491E-2</v>
      </c>
      <c r="CI510" s="123">
        <f t="shared" ref="CI510" si="9239">AA510/AA529</f>
        <v>4.8932363670159622E-2</v>
      </c>
      <c r="CJ510" s="129">
        <f t="shared" ref="CJ510" si="9240">AB510/AB529</f>
        <v>5.3874960532994419E-2</v>
      </c>
      <c r="CK510" s="130">
        <f t="shared" ref="CK510" si="9241">AC510/AC529</f>
        <v>5.0682394072553483E-2</v>
      </c>
    </row>
    <row r="511" spans="1:89" ht="14.4" thickTop="1" thickBot="1" x14ac:dyDescent="0.3">
      <c r="A511" s="139" t="s">
        <v>22</v>
      </c>
      <c r="B511" s="187">
        <v>1656</v>
      </c>
      <c r="C511" s="188">
        <v>1068</v>
      </c>
      <c r="D511" s="189">
        <v>919</v>
      </c>
      <c r="E511" s="190">
        <v>531</v>
      </c>
      <c r="F511" s="187">
        <v>1145</v>
      </c>
      <c r="G511" s="191">
        <v>607</v>
      </c>
      <c r="H511" s="189">
        <v>2357</v>
      </c>
      <c r="I511" s="190">
        <v>1729</v>
      </c>
      <c r="J511" s="187">
        <v>171</v>
      </c>
      <c r="K511" s="191">
        <v>453</v>
      </c>
      <c r="L511" s="189">
        <v>343</v>
      </c>
      <c r="M511" s="187">
        <v>1305</v>
      </c>
      <c r="N511" s="192">
        <v>1461</v>
      </c>
      <c r="O511" s="193">
        <v>2222</v>
      </c>
      <c r="P511" s="187">
        <v>1008</v>
      </c>
      <c r="Q511" s="191">
        <v>727</v>
      </c>
      <c r="R511" s="189">
        <v>1794</v>
      </c>
      <c r="S511" s="190">
        <v>1103</v>
      </c>
      <c r="T511" s="187">
        <v>132</v>
      </c>
      <c r="U511" s="191">
        <v>179</v>
      </c>
      <c r="V511" s="189">
        <v>541</v>
      </c>
      <c r="W511" s="190">
        <v>2001</v>
      </c>
      <c r="X511" s="187">
        <v>814</v>
      </c>
      <c r="Y511" s="191">
        <v>380</v>
      </c>
      <c r="Z511" s="189">
        <v>2505</v>
      </c>
      <c r="AA511" s="187">
        <v>2509</v>
      </c>
      <c r="AB511" s="162">
        <f t="shared" si="9074"/>
        <v>14846</v>
      </c>
      <c r="AC511" s="165">
        <f t="shared" si="9105"/>
        <v>14814</v>
      </c>
      <c r="AE511" s="292" t="s">
        <v>0</v>
      </c>
      <c r="AF511" s="290" t="s">
        <v>1</v>
      </c>
      <c r="AG511" s="291"/>
      <c r="AH511" s="290" t="s">
        <v>2</v>
      </c>
      <c r="AI511" s="291"/>
      <c r="AJ511" s="290" t="s">
        <v>3</v>
      </c>
      <c r="AK511" s="291"/>
      <c r="AL511" s="290" t="s">
        <v>4</v>
      </c>
      <c r="AM511" s="291"/>
      <c r="AN511" s="290" t="s">
        <v>5</v>
      </c>
      <c r="AO511" s="291"/>
      <c r="AP511" s="290" t="s">
        <v>6</v>
      </c>
      <c r="AQ511" s="291"/>
      <c r="AR511" s="290" t="s">
        <v>7</v>
      </c>
      <c r="AS511" s="291"/>
      <c r="AT511" s="290" t="s">
        <v>8</v>
      </c>
      <c r="AU511" s="291"/>
      <c r="AV511" s="290" t="s">
        <v>9</v>
      </c>
      <c r="AW511" s="291"/>
      <c r="AX511" s="290" t="s">
        <v>10</v>
      </c>
      <c r="AY511" s="291"/>
      <c r="AZ511" s="290" t="s">
        <v>11</v>
      </c>
      <c r="BA511" s="291"/>
      <c r="BB511" s="290" t="s">
        <v>12</v>
      </c>
      <c r="BC511" s="291"/>
      <c r="BD511" s="297" t="s">
        <v>40</v>
      </c>
      <c r="BE511" s="298"/>
      <c r="BF511" s="295" t="s">
        <v>41</v>
      </c>
      <c r="BG511" s="296"/>
      <c r="BI511" s="139" t="s">
        <v>22</v>
      </c>
      <c r="BJ511" s="123">
        <f>B511/B529</f>
        <v>6.1321977411590449E-2</v>
      </c>
      <c r="BK511" s="124">
        <f t="shared" ref="BK511" si="9242">C511/C529</f>
        <v>4.3266893534273217E-2</v>
      </c>
      <c r="BL511" s="125">
        <f t="shared" ref="BL511" si="9243">D511/D529</f>
        <v>7.9196828679765602E-2</v>
      </c>
      <c r="BM511" s="126">
        <f t="shared" ref="BM511" si="9244">E511/E529</f>
        <v>4.7885291730543782E-2</v>
      </c>
      <c r="BN511" s="123">
        <f t="shared" ref="BN511" si="9245">F511/F529</f>
        <v>7.3069559668155717E-2</v>
      </c>
      <c r="BO511" s="124">
        <f t="shared" ref="BO511" si="9246">G511/G529</f>
        <v>4.2167419242792638E-2</v>
      </c>
      <c r="BP511" s="125">
        <f t="shared" ref="BP511" si="9247">H511/H529</f>
        <v>6.6555599480431465E-2</v>
      </c>
      <c r="BQ511" s="126">
        <f t="shared" ref="BQ511" si="9248">I511/I529</f>
        <v>5.0031830545749174E-2</v>
      </c>
      <c r="BR511" s="123">
        <f t="shared" ref="BR511" si="9249">J511/J529</f>
        <v>4.1922039715616574E-2</v>
      </c>
      <c r="BS511" s="124">
        <f t="shared" ref="BS511" si="9250">K511/K529</f>
        <v>0.10714285714285714</v>
      </c>
      <c r="BT511" s="125">
        <f t="shared" ref="BT511" si="9251">L511/L529</f>
        <v>2.8147053996389299E-2</v>
      </c>
      <c r="BU511" s="123">
        <f t="shared" ref="BU511" si="9252">M511/M529</f>
        <v>9.0211530485275818E-2</v>
      </c>
      <c r="BV511" s="127">
        <f t="shared" ref="BV511" si="9253">N511/N529</f>
        <v>4.9091092369208021E-2</v>
      </c>
      <c r="BW511" s="128">
        <f t="shared" ref="BW511" si="9254">O511/O529</f>
        <v>7.3316395552182667E-2</v>
      </c>
      <c r="BX511" s="123">
        <f t="shared" ref="BX511" si="9255">P511/P529</f>
        <v>6.2960649594003743E-2</v>
      </c>
      <c r="BY511" s="124">
        <f t="shared" ref="BY511" si="9256">Q511/Q529</f>
        <v>4.6480404066236172E-2</v>
      </c>
      <c r="BZ511" s="125">
        <f t="shared" ref="BZ511" si="9257">R511/R529</f>
        <v>8.0178770949720674E-2</v>
      </c>
      <c r="CA511" s="126">
        <f t="shared" ref="CA511" si="9258">S511/S529</f>
        <v>4.7235664425506405E-2</v>
      </c>
      <c r="CB511" s="123">
        <f t="shared" ref="CB511" si="9259">T511/T529</f>
        <v>4.4564483457123563E-2</v>
      </c>
      <c r="CC511" s="124">
        <f t="shared" ref="CC511" si="9260">U511/U529</f>
        <v>5.0982626032469384E-2</v>
      </c>
      <c r="CD511" s="125">
        <f t="shared" ref="CD511" si="9261">V511/V529</f>
        <v>3.0174577500139438E-2</v>
      </c>
      <c r="CE511" s="126">
        <f t="shared" ref="CE511" si="9262">W511/W529</f>
        <v>8.5417911722018264E-2</v>
      </c>
      <c r="CF511" s="123">
        <f t="shared" ref="CF511" si="9263">X511/X529</f>
        <v>6.5114790816734658E-2</v>
      </c>
      <c r="CG511" s="124">
        <f t="shared" ref="CG511" si="9264">Y511/Y529</f>
        <v>5.6539205475375685E-2</v>
      </c>
      <c r="CH511" s="125">
        <f t="shared" ref="CH511" si="9265">Z511/Z529</f>
        <v>5.8647250251679814E-2</v>
      </c>
      <c r="CI511" s="123">
        <f t="shared" ref="CI511" si="9266">AA511/AA529</f>
        <v>5.829596412556054E-2</v>
      </c>
      <c r="CJ511" s="129">
        <f t="shared" ref="CJ511" si="9267">AB511/AB529</f>
        <v>5.9334396444572335E-2</v>
      </c>
      <c r="CK511" s="130">
        <f t="shared" ref="CK511" si="9268">AC511/AC529</f>
        <v>5.9394746126952558E-2</v>
      </c>
    </row>
    <row r="512" spans="1:89" ht="15" thickTop="1" thickBot="1" x14ac:dyDescent="0.35">
      <c r="A512" s="131" t="s">
        <v>23</v>
      </c>
      <c r="B512" s="180">
        <v>1650</v>
      </c>
      <c r="C512" s="181">
        <v>1406</v>
      </c>
      <c r="D512" s="182">
        <v>756</v>
      </c>
      <c r="E512" s="183">
        <v>434</v>
      </c>
      <c r="F512" s="180">
        <v>972</v>
      </c>
      <c r="G512" s="184">
        <v>578</v>
      </c>
      <c r="H512" s="182">
        <v>2197</v>
      </c>
      <c r="I512" s="183">
        <v>1693</v>
      </c>
      <c r="J512" s="180">
        <v>135</v>
      </c>
      <c r="K512" s="184">
        <v>401</v>
      </c>
      <c r="L512" s="182">
        <v>372</v>
      </c>
      <c r="M512" s="180">
        <v>1084</v>
      </c>
      <c r="N512" s="185">
        <v>1377</v>
      </c>
      <c r="O512" s="186">
        <v>1830</v>
      </c>
      <c r="P512" s="180">
        <v>1183</v>
      </c>
      <c r="Q512" s="184">
        <v>669</v>
      </c>
      <c r="R512" s="182">
        <v>1572</v>
      </c>
      <c r="S512" s="183">
        <v>1035</v>
      </c>
      <c r="T512" s="180">
        <v>138</v>
      </c>
      <c r="U512" s="184">
        <v>144</v>
      </c>
      <c r="V512" s="182">
        <v>521</v>
      </c>
      <c r="W512" s="183">
        <v>1771</v>
      </c>
      <c r="X512" s="180">
        <v>711</v>
      </c>
      <c r="Y512" s="184">
        <v>301</v>
      </c>
      <c r="Z512" s="182">
        <v>2396</v>
      </c>
      <c r="AA512" s="180">
        <v>2519</v>
      </c>
      <c r="AB512" s="162">
        <f t="shared" si="9074"/>
        <v>13980</v>
      </c>
      <c r="AC512" s="165">
        <f t="shared" si="9105"/>
        <v>13865</v>
      </c>
      <c r="AE512" s="293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68" t="s">
        <v>14</v>
      </c>
      <c r="BG512" s="169" t="s">
        <v>15</v>
      </c>
      <c r="BI512" s="131" t="s">
        <v>23</v>
      </c>
      <c r="BJ512" s="123">
        <f>B512/B529</f>
        <v>6.1099796334012219E-2</v>
      </c>
      <c r="BK512" s="124">
        <f t="shared" ref="BK512" si="9269">C512/C529</f>
        <v>5.6959974072273538E-2</v>
      </c>
      <c r="BL512" s="125">
        <f t="shared" ref="BL512" si="9270">D512/D529</f>
        <v>6.5149948293691834E-2</v>
      </c>
      <c r="BM512" s="126">
        <f t="shared" ref="BM512" si="9271">E512/E529</f>
        <v>3.913788438993597E-2</v>
      </c>
      <c r="BN512" s="123">
        <f t="shared" ref="BN512" si="9272">F512/F529</f>
        <v>6.2029355456285899E-2</v>
      </c>
      <c r="BO512" s="124">
        <f t="shared" ref="BO512" si="9273">G512/G529</f>
        <v>4.0152830844043072E-2</v>
      </c>
      <c r="BP512" s="125">
        <f t="shared" ref="BP512" si="9274">H512/H529</f>
        <v>6.2037612243745412E-2</v>
      </c>
      <c r="BQ512" s="126">
        <f t="shared" ref="BQ512" si="9275">I512/I529</f>
        <v>4.8990103593957987E-2</v>
      </c>
      <c r="BR512" s="123">
        <f t="shared" ref="BR512" si="9276">J512/J529</f>
        <v>3.3096347143907821E-2</v>
      </c>
      <c r="BS512" s="124">
        <f t="shared" ref="BS512" si="9277">K512/K529</f>
        <v>9.4843897824030271E-2</v>
      </c>
      <c r="BT512" s="125">
        <f t="shared" ref="BT512" si="9278">L512/L529</f>
        <v>3.0526834071885771E-2</v>
      </c>
      <c r="BU512" s="123">
        <f t="shared" ref="BU512" si="9279">M512/M529</f>
        <v>7.4934328770911107E-2</v>
      </c>
      <c r="BV512" s="127">
        <f t="shared" ref="BV512" si="9280">N512/N529</f>
        <v>4.6268606565639595E-2</v>
      </c>
      <c r="BW512" s="128">
        <f t="shared" ref="BW512" si="9281">O512/O529</f>
        <v>6.0382089946217042E-2</v>
      </c>
      <c r="BX512" s="123">
        <f t="shared" ref="BX512" si="9282">P512/P529</f>
        <v>7.3891317926296066E-2</v>
      </c>
      <c r="BY512" s="124">
        <f t="shared" ref="BY512" si="9283">Q512/Q529</f>
        <v>4.2772201265903712E-2</v>
      </c>
      <c r="BZ512" s="125">
        <f t="shared" ref="BZ512" si="9284">R512/R529</f>
        <v>7.0256983240223461E-2</v>
      </c>
      <c r="CA512" s="126">
        <f t="shared" ref="CA512" si="9285">S512/S529</f>
        <v>4.4323583572438013E-2</v>
      </c>
      <c r="CB512" s="123">
        <f t="shared" ref="CB512" si="9286">T512/T529</f>
        <v>4.6590141796083728E-2</v>
      </c>
      <c r="CC512" s="124">
        <f t="shared" ref="CC512" si="9287">U512/U529</f>
        <v>4.1013956137852463E-2</v>
      </c>
      <c r="CD512" s="125">
        <f t="shared" ref="CD512" si="9288">V512/V529</f>
        <v>2.905906631713983E-2</v>
      </c>
      <c r="CE512" s="126">
        <f t="shared" ref="CE512" si="9289">W512/W529</f>
        <v>7.5599760949372485E-2</v>
      </c>
      <c r="CF512" s="123">
        <f t="shared" ref="CF512" si="9290">X512/X529</f>
        <v>5.6875449964002879E-2</v>
      </c>
      <c r="CG512" s="124">
        <f t="shared" ref="CG512" si="9291">Y512/Y529</f>
        <v>4.4785002231810742E-2</v>
      </c>
      <c r="CH512" s="125">
        <f t="shared" ref="CH512" si="9292">Z512/Z529</f>
        <v>5.6095333973263412E-2</v>
      </c>
      <c r="CI512" s="123">
        <f t="shared" ref="CI512" si="9293">AA512/AA529</f>
        <v>5.8528311531401749E-2</v>
      </c>
      <c r="CJ512" s="129">
        <f t="shared" ref="CJ512" si="9294">AB512/AB529</f>
        <v>5.587328992961884E-2</v>
      </c>
      <c r="CK512" s="130">
        <f t="shared" ref="CK512" si="9295">AC512/AC529</f>
        <v>5.5589857908073262E-2</v>
      </c>
    </row>
    <row r="513" spans="1:89" ht="13.8" thickTop="1" x14ac:dyDescent="0.25">
      <c r="A513" s="139" t="s">
        <v>24</v>
      </c>
      <c r="B513" s="194">
        <v>1750</v>
      </c>
      <c r="C513" s="188">
        <v>1520</v>
      </c>
      <c r="D513" s="189">
        <v>818</v>
      </c>
      <c r="E513" s="190">
        <v>520</v>
      </c>
      <c r="F513" s="187">
        <v>1108</v>
      </c>
      <c r="G513" s="191">
        <v>526</v>
      </c>
      <c r="H513" s="189">
        <v>2541</v>
      </c>
      <c r="I513" s="190">
        <v>1821</v>
      </c>
      <c r="J513" s="187">
        <v>192</v>
      </c>
      <c r="K513" s="191">
        <v>364</v>
      </c>
      <c r="L513" s="189">
        <v>390</v>
      </c>
      <c r="M513" s="187">
        <v>1241</v>
      </c>
      <c r="N513" s="192">
        <v>1709</v>
      </c>
      <c r="O513" s="195">
        <v>2171</v>
      </c>
      <c r="P513" s="187">
        <v>1287</v>
      </c>
      <c r="Q513" s="191">
        <v>502</v>
      </c>
      <c r="R513" s="189">
        <v>1576</v>
      </c>
      <c r="S513" s="190">
        <v>1101</v>
      </c>
      <c r="T513" s="187">
        <v>116</v>
      </c>
      <c r="U513" s="191">
        <v>199</v>
      </c>
      <c r="V513" s="189">
        <v>671</v>
      </c>
      <c r="W513" s="196">
        <v>1948</v>
      </c>
      <c r="X513" s="187">
        <v>758</v>
      </c>
      <c r="Y513" s="191">
        <v>326</v>
      </c>
      <c r="Z513" s="189">
        <v>2470</v>
      </c>
      <c r="AA513" s="187">
        <v>2745</v>
      </c>
      <c r="AB513" s="162">
        <f t="shared" si="9074"/>
        <v>15386</v>
      </c>
      <c r="AC513" s="165">
        <f t="shared" si="9105"/>
        <v>14984</v>
      </c>
      <c r="AE513" s="254" t="str">
        <f>$AE$17</f>
        <v>17:00 - 17:59</v>
      </c>
      <c r="AF513" s="120">
        <f t="shared" ref="AF513:AO514" si="9296">SUMIF($A$9:$A$32,$AE513,B$505:B$528)</f>
        <v>2007</v>
      </c>
      <c r="AG513" s="177">
        <f t="shared" si="9296"/>
        <v>1828</v>
      </c>
      <c r="AH513" s="121">
        <f t="shared" si="9296"/>
        <v>768</v>
      </c>
      <c r="AI513" s="172">
        <f t="shared" si="9296"/>
        <v>807</v>
      </c>
      <c r="AJ513" s="120">
        <f t="shared" si="9296"/>
        <v>1012</v>
      </c>
      <c r="AK513" s="122">
        <f t="shared" si="9296"/>
        <v>1043</v>
      </c>
      <c r="AL513" s="121">
        <f t="shared" si="9296"/>
        <v>2430</v>
      </c>
      <c r="AM513" s="172">
        <f t="shared" si="9296"/>
        <v>2632</v>
      </c>
      <c r="AN513" s="120">
        <f t="shared" si="9296"/>
        <v>337</v>
      </c>
      <c r="AO513" s="122">
        <f t="shared" si="9296"/>
        <v>201</v>
      </c>
      <c r="AP513" s="121">
        <f t="shared" ref="AP513:AY514" si="9297">SUMIF($A$9:$A$32,$AE513,L$505:L$528)</f>
        <v>1039</v>
      </c>
      <c r="AQ513" s="120">
        <f t="shared" si="9297"/>
        <v>785</v>
      </c>
      <c r="AR513" s="171">
        <f t="shared" si="9297"/>
        <v>2110</v>
      </c>
      <c r="AS513" s="173">
        <f t="shared" si="9297"/>
        <v>1999</v>
      </c>
      <c r="AT513" s="120">
        <f t="shared" si="9297"/>
        <v>1198</v>
      </c>
      <c r="AU513" s="122">
        <f t="shared" si="9297"/>
        <v>1248</v>
      </c>
      <c r="AV513" s="121">
        <f t="shared" si="9297"/>
        <v>1343</v>
      </c>
      <c r="AW513" s="172">
        <f t="shared" si="9297"/>
        <v>2032</v>
      </c>
      <c r="AX513" s="120">
        <f t="shared" si="9297"/>
        <v>244</v>
      </c>
      <c r="AY513" s="122">
        <f t="shared" si="9297"/>
        <v>271</v>
      </c>
      <c r="AZ513" s="121">
        <f t="shared" ref="AZ513:BE514" si="9298">SUMIF($A$9:$A$32,$AE513,V$505:V$528)</f>
        <v>1545</v>
      </c>
      <c r="BA513" s="172">
        <f t="shared" si="9298"/>
        <v>1430</v>
      </c>
      <c r="BB513" s="120">
        <f t="shared" si="9298"/>
        <v>880</v>
      </c>
      <c r="BC513" s="122">
        <f t="shared" si="9298"/>
        <v>488</v>
      </c>
      <c r="BD513" s="21">
        <f t="shared" si="9298"/>
        <v>3327</v>
      </c>
      <c r="BE513" s="176">
        <f t="shared" si="9298"/>
        <v>2999</v>
      </c>
      <c r="BF513" s="162">
        <f>AF513+AH513+AJ513+AL513+AN513+AP513+AR513+AT513+AV513+AX513+AZ513+BB513+BD513</f>
        <v>18240</v>
      </c>
      <c r="BG513" s="163">
        <f>AG513+AI513+AK513+AM513+AO513+AQ513+AS513+AU513+AW513+AY513+BA513+BC513+BE513</f>
        <v>17763</v>
      </c>
      <c r="BI513" s="139" t="s">
        <v>24</v>
      </c>
      <c r="BJ513" s="123">
        <f>B513/B529</f>
        <v>6.4802814293649327E-2</v>
      </c>
      <c r="BK513" s="124">
        <f t="shared" ref="BK513" si="9299">C513/C529</f>
        <v>6.1578350348403824E-2</v>
      </c>
      <c r="BL513" s="125">
        <f t="shared" ref="BL513" si="9300">D513/D529</f>
        <v>7.0492933471216823E-2</v>
      </c>
      <c r="BM513" s="126">
        <f t="shared" ref="BM513" si="9301">E513/E529</f>
        <v>4.6893317702227433E-2</v>
      </c>
      <c r="BN513" s="123">
        <f t="shared" ref="BN513" si="9302">F513/F529</f>
        <v>7.0708359923420547E-2</v>
      </c>
      <c r="BO513" s="124">
        <f t="shared" ref="BO513" si="9303">G513/G529</f>
        <v>3.6540465439388679E-2</v>
      </c>
      <c r="BP513" s="125">
        <f t="shared" ref="BP513" si="9304">H513/H529</f>
        <v>7.1751284802620427E-2</v>
      </c>
      <c r="BQ513" s="126">
        <f t="shared" ref="BQ513" si="9305">I513/I529</f>
        <v>5.2694021644771112E-2</v>
      </c>
      <c r="BR513" s="123">
        <f t="shared" ref="BR513" si="9306">J513/J529</f>
        <v>4.7070360382446677E-2</v>
      </c>
      <c r="BS513" s="124">
        <f t="shared" ref="BS513" si="9307">K513/K529</f>
        <v>8.6092715231788075E-2</v>
      </c>
      <c r="BT513" s="125">
        <f t="shared" ref="BT513" si="9308">L513/L529</f>
        <v>3.2003938946331856E-2</v>
      </c>
      <c r="BU513" s="123">
        <f t="shared" ref="BU513" si="9309">M513/M529</f>
        <v>8.5787363472971098E-2</v>
      </c>
      <c r="BV513" s="127">
        <f t="shared" ref="BV513" si="9310">N513/N529</f>
        <v>5.7424145694029101E-2</v>
      </c>
      <c r="BW513" s="128">
        <f t="shared" ref="BW513" si="9311">O513/O529</f>
        <v>7.1633615996304481E-2</v>
      </c>
      <c r="BX513" s="123">
        <f t="shared" ref="BX513" si="9312">P513/P529</f>
        <v>8.0387257963772649E-2</v>
      </c>
      <c r="BY513" s="124">
        <f t="shared" ref="BY513" si="9313">Q513/Q529</f>
        <v>3.2095134582187837E-2</v>
      </c>
      <c r="BZ513" s="125">
        <f t="shared" ref="BZ513" si="9314">R513/R529</f>
        <v>7.0435754189944133E-2</v>
      </c>
      <c r="CA513" s="126">
        <f t="shared" ref="CA513" si="9315">S513/S529</f>
        <v>4.7150014988651449E-2</v>
      </c>
      <c r="CB513" s="123">
        <f t="shared" ref="CB513" si="9316">T513/T529</f>
        <v>3.916272788656313E-2</v>
      </c>
      <c r="CC513" s="124">
        <f t="shared" ref="CC513" si="9317">U513/U529</f>
        <v>5.6679008829393335E-2</v>
      </c>
      <c r="CD513" s="125">
        <f t="shared" ref="CD513" si="9318">V513/V529</f>
        <v>3.7425400189636901E-2</v>
      </c>
      <c r="CE513" s="126">
        <f t="shared" ref="CE513" si="9319">W513/W529</f>
        <v>8.3155468283104245E-2</v>
      </c>
      <c r="CF513" s="123">
        <f t="shared" ref="CF513" si="9320">X513/X529</f>
        <v>6.0635149188064952E-2</v>
      </c>
      <c r="CG513" s="124">
        <f t="shared" ref="CG513" si="9321">Y513/Y529</f>
        <v>4.8504686802559142E-2</v>
      </c>
      <c r="CH513" s="125">
        <f t="shared" ref="CH513" si="9322">Z513/Z529</f>
        <v>5.7827827593472714E-2</v>
      </c>
      <c r="CI513" s="123">
        <f t="shared" ref="CI513" si="9323">AA513/AA529</f>
        <v>6.3779362903413184E-2</v>
      </c>
      <c r="CJ513" s="129">
        <f t="shared" ref="CJ513" si="9324">AB513/AB529</f>
        <v>6.1492592192926715E-2</v>
      </c>
      <c r="CK513" s="130">
        <f t="shared" ref="CK513" si="9325">AC513/AC529</f>
        <v>6.007633832633031E-2</v>
      </c>
    </row>
    <row r="514" spans="1:89" x14ac:dyDescent="0.25">
      <c r="A514" s="131" t="s">
        <v>25</v>
      </c>
      <c r="B514" s="197">
        <v>1698</v>
      </c>
      <c r="C514" s="181">
        <v>1623</v>
      </c>
      <c r="D514" s="182">
        <v>931</v>
      </c>
      <c r="E514" s="183">
        <v>550</v>
      </c>
      <c r="F514" s="180">
        <v>1087</v>
      </c>
      <c r="G514" s="184">
        <v>654</v>
      </c>
      <c r="H514" s="182">
        <v>2490</v>
      </c>
      <c r="I514" s="183">
        <v>1799</v>
      </c>
      <c r="J514" s="180">
        <v>258</v>
      </c>
      <c r="K514" s="181">
        <v>271</v>
      </c>
      <c r="L514" s="182">
        <v>479</v>
      </c>
      <c r="M514" s="180">
        <v>1327</v>
      </c>
      <c r="N514" s="185">
        <v>1628</v>
      </c>
      <c r="O514" s="198">
        <v>2099</v>
      </c>
      <c r="P514" s="180">
        <v>1128</v>
      </c>
      <c r="Q514" s="181">
        <v>690</v>
      </c>
      <c r="R514" s="182">
        <v>1582</v>
      </c>
      <c r="S514" s="183">
        <v>1201</v>
      </c>
      <c r="T514" s="189">
        <v>143</v>
      </c>
      <c r="U514" s="180">
        <v>168</v>
      </c>
      <c r="V514" s="182">
        <v>761</v>
      </c>
      <c r="W514" s="199">
        <v>1876</v>
      </c>
      <c r="X514" s="180">
        <v>830</v>
      </c>
      <c r="Y514" s="184">
        <v>316</v>
      </c>
      <c r="Z514" s="182">
        <v>2579</v>
      </c>
      <c r="AA514" s="180">
        <v>2835</v>
      </c>
      <c r="AB514" s="162">
        <f t="shared" si="9074"/>
        <v>15594</v>
      </c>
      <c r="AC514" s="165">
        <f t="shared" si="9105"/>
        <v>15409</v>
      </c>
      <c r="AE514" s="256" t="str">
        <f>$AE$18</f>
        <v>18:00 - 18:59</v>
      </c>
      <c r="AF514" s="120">
        <f t="shared" si="9296"/>
        <v>2218</v>
      </c>
      <c r="AG514" s="181">
        <f t="shared" si="9296"/>
        <v>1955</v>
      </c>
      <c r="AH514" s="182">
        <f t="shared" si="9296"/>
        <v>598</v>
      </c>
      <c r="AI514" s="183">
        <f t="shared" si="9296"/>
        <v>821</v>
      </c>
      <c r="AJ514" s="180">
        <f t="shared" si="9296"/>
        <v>855</v>
      </c>
      <c r="AK514" s="184">
        <f t="shared" si="9296"/>
        <v>1239</v>
      </c>
      <c r="AL514" s="182">
        <f t="shared" si="9296"/>
        <v>2436</v>
      </c>
      <c r="AM514" s="183">
        <f t="shared" si="9296"/>
        <v>2672</v>
      </c>
      <c r="AN514" s="180">
        <f t="shared" si="9296"/>
        <v>362</v>
      </c>
      <c r="AO514" s="184">
        <f t="shared" si="9296"/>
        <v>177</v>
      </c>
      <c r="AP514" s="182">
        <f t="shared" si="9297"/>
        <v>1192</v>
      </c>
      <c r="AQ514" s="180">
        <f t="shared" si="9297"/>
        <v>678</v>
      </c>
      <c r="AR514" s="185">
        <f t="shared" si="9297"/>
        <v>2337</v>
      </c>
      <c r="AS514" s="186">
        <f t="shared" si="9297"/>
        <v>2038</v>
      </c>
      <c r="AT514" s="180">
        <f t="shared" si="9297"/>
        <v>854</v>
      </c>
      <c r="AU514" s="184">
        <f t="shared" si="9297"/>
        <v>1345</v>
      </c>
      <c r="AV514" s="182">
        <f t="shared" si="9297"/>
        <v>1169</v>
      </c>
      <c r="AW514" s="183">
        <f t="shared" si="9297"/>
        <v>1957</v>
      </c>
      <c r="AX514" s="180">
        <f t="shared" si="9297"/>
        <v>208</v>
      </c>
      <c r="AY514" s="184">
        <f t="shared" si="9297"/>
        <v>231</v>
      </c>
      <c r="AZ514" s="182">
        <f t="shared" si="9298"/>
        <v>1649</v>
      </c>
      <c r="BA514" s="183">
        <f t="shared" si="9298"/>
        <v>1425</v>
      </c>
      <c r="BB514" s="180">
        <f t="shared" si="9298"/>
        <v>865</v>
      </c>
      <c r="BC514" s="184">
        <f t="shared" si="9298"/>
        <v>594</v>
      </c>
      <c r="BD514" s="182">
        <f t="shared" si="9298"/>
        <v>3505</v>
      </c>
      <c r="BE514" s="180">
        <f t="shared" si="9298"/>
        <v>2934</v>
      </c>
      <c r="BF514" s="164">
        <f>SUM(AF514,AH514,AJ514,AL514,AN514,AP514,AR514,AT514,AV514,AX514,AZ514,BB514,BD514)</f>
        <v>18248</v>
      </c>
      <c r="BG514" s="165">
        <f>SUM(AG514,AI514,AK514,AM514,AO514,AQ514,AS514,AU514,AW514,AY514,BA514,BC514,BE514)</f>
        <v>18066</v>
      </c>
      <c r="BI514" s="131" t="s">
        <v>25</v>
      </c>
      <c r="BJ514" s="123">
        <f>B514/B529</f>
        <v>6.2877244954638034E-2</v>
      </c>
      <c r="BK514" s="124">
        <f t="shared" ref="BK514" si="9326">C514/C529</f>
        <v>6.575109382596013E-2</v>
      </c>
      <c r="BL514" s="125">
        <f t="shared" ref="BL514" si="9327">D514/D529</f>
        <v>8.0230954843157537E-2</v>
      </c>
      <c r="BM514" s="126">
        <f t="shared" ref="BM514" si="9328">E514/E529</f>
        <v>4.959870141581748E-2</v>
      </c>
      <c r="BN514" s="123">
        <f t="shared" ref="BN514" si="9329">F514/F529</f>
        <v>6.9368219527760053E-2</v>
      </c>
      <c r="BO514" s="124">
        <f t="shared" ref="BO514" si="9330">G514/G529</f>
        <v>4.5432441820076414E-2</v>
      </c>
      <c r="BP514" s="125">
        <f t="shared" ref="BP514" si="9331">H514/H529</f>
        <v>7.0311176370926751E-2</v>
      </c>
      <c r="BQ514" s="126">
        <f t="shared" ref="BQ514" si="9332">I514/I529</f>
        <v>5.2057410729787604E-2</v>
      </c>
      <c r="BR514" s="123">
        <f t="shared" ref="BR514" si="9333">J514/J529</f>
        <v>6.3250796763912723E-2</v>
      </c>
      <c r="BS514" s="124">
        <f t="shared" ref="BS514" si="9334">K514/K529</f>
        <v>6.4096499526963099E-2</v>
      </c>
      <c r="BT514" s="125">
        <f t="shared" ref="BT514" si="9335">L514/L529</f>
        <v>3.9307401936648612E-2</v>
      </c>
      <c r="BU514" s="123">
        <f t="shared" ref="BU514" si="9336">M514/M529</f>
        <v>9.1732337895755564E-2</v>
      </c>
      <c r="BV514" s="127">
        <f t="shared" ref="BV514" si="9337">N514/N529</f>
        <v>5.4702462954873826E-2</v>
      </c>
      <c r="BW514" s="128">
        <f t="shared" ref="BW514" si="9338">O514/O529</f>
        <v>6.9257927211535286E-2</v>
      </c>
      <c r="BX514" s="123">
        <f t="shared" ref="BX514" si="9339">P514/P529</f>
        <v>7.0455965021861341E-2</v>
      </c>
      <c r="BY514" s="124">
        <f t="shared" ref="BY514" si="9340">Q514/Q529</f>
        <v>4.4114826417748228E-2</v>
      </c>
      <c r="BZ514" s="125">
        <f t="shared" ref="BZ514" si="9341">R514/R529</f>
        <v>7.0703910614525134E-2</v>
      </c>
      <c r="CA514" s="126">
        <f t="shared" ref="CA514" si="9342">S514/S529</f>
        <v>5.1432486831399081E-2</v>
      </c>
      <c r="CB514" s="123">
        <f t="shared" ref="CB514" si="9343">T514/T529</f>
        <v>4.8278190411883859E-2</v>
      </c>
      <c r="CC514" s="124">
        <f t="shared" ref="CC514" si="9344">U514/U529</f>
        <v>4.784961549416121E-2</v>
      </c>
      <c r="CD514" s="125">
        <f t="shared" ref="CD514" si="9345">V514/V529</f>
        <v>4.2445200513135141E-2</v>
      </c>
      <c r="CE514" s="126">
        <f t="shared" ref="CE514" si="9346">W514/W529</f>
        <v>8.0081960215145562E-2</v>
      </c>
      <c r="CF514" s="123">
        <f t="shared" ref="CF514" si="9347">X514/X529</f>
        <v>6.6394688424926004E-2</v>
      </c>
      <c r="CG514" s="124">
        <f t="shared" ref="CG514" si="9348">Y514/Y529</f>
        <v>4.7016812974259782E-2</v>
      </c>
      <c r="CH514" s="125">
        <f t="shared" ref="CH514" si="9349">Z514/Z529</f>
        <v>6.0379743871889123E-2</v>
      </c>
      <c r="CI514" s="123">
        <f t="shared" ref="CI514" si="9350">AA514/AA529</f>
        <v>6.587048955598411E-2</v>
      </c>
      <c r="CJ514" s="129">
        <f t="shared" ref="CJ514" si="9351">AB514/AB529</f>
        <v>6.232389722192247E-2</v>
      </c>
      <c r="CK514" s="130">
        <f t="shared" ref="CK514" si="9352">AC514/AC529</f>
        <v>6.1780318824774673E-2</v>
      </c>
    </row>
    <row r="515" spans="1:89" ht="13.8" thickBot="1" x14ac:dyDescent="0.3">
      <c r="A515" s="139" t="s">
        <v>26</v>
      </c>
      <c r="B515" s="194">
        <v>1749</v>
      </c>
      <c r="C515" s="188">
        <v>1576</v>
      </c>
      <c r="D515" s="189">
        <v>839</v>
      </c>
      <c r="E515" s="190">
        <v>586</v>
      </c>
      <c r="F515" s="187">
        <v>939</v>
      </c>
      <c r="G515" s="191">
        <v>586</v>
      </c>
      <c r="H515" s="189">
        <v>2406</v>
      </c>
      <c r="I515" s="190">
        <v>2226</v>
      </c>
      <c r="J515" s="187">
        <v>203</v>
      </c>
      <c r="K515" s="188">
        <v>279</v>
      </c>
      <c r="L515" s="189">
        <v>505</v>
      </c>
      <c r="M515" s="187">
        <v>1179</v>
      </c>
      <c r="N515" s="192">
        <v>1641</v>
      </c>
      <c r="O515" s="195">
        <v>1893</v>
      </c>
      <c r="P515" s="187">
        <v>1264</v>
      </c>
      <c r="Q515" s="188">
        <v>913</v>
      </c>
      <c r="R515" s="189">
        <v>1557</v>
      </c>
      <c r="S515" s="190">
        <v>1195</v>
      </c>
      <c r="T515" s="187">
        <v>124</v>
      </c>
      <c r="U515" s="191">
        <v>194</v>
      </c>
      <c r="V515" s="189">
        <v>904</v>
      </c>
      <c r="W515" s="196">
        <v>1595</v>
      </c>
      <c r="X515" s="187">
        <v>754</v>
      </c>
      <c r="Y515" s="191">
        <v>306</v>
      </c>
      <c r="Z515" s="189">
        <v>2564</v>
      </c>
      <c r="AA515" s="187">
        <v>2961</v>
      </c>
      <c r="AB515" s="162">
        <f t="shared" si="9074"/>
        <v>15449</v>
      </c>
      <c r="AC515" s="165">
        <f t="shared" si="9105"/>
        <v>15489</v>
      </c>
      <c r="AE515" s="254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26</v>
      </c>
      <c r="BJ515" s="123">
        <f>B515/B529</f>
        <v>6.4765784114052954E-2</v>
      </c>
      <c r="BK515" s="124">
        <f t="shared" ref="BK515" si="9353">C515/C529</f>
        <v>6.3847026413871327E-2</v>
      </c>
      <c r="BL515" s="125">
        <f t="shared" ref="BL515" si="9354">D515/D529</f>
        <v>7.230265425715271E-2</v>
      </c>
      <c r="BM515" s="126">
        <f t="shared" ref="BM515" si="9355">E515/E529</f>
        <v>5.2845161872125533E-2</v>
      </c>
      <c r="BN515" s="123">
        <f t="shared" ref="BN515" si="9356">F515/F529</f>
        <v>5.9923420548819398E-2</v>
      </c>
      <c r="BO515" s="124">
        <f t="shared" ref="BO515" si="9357">G515/G529</f>
        <v>4.0708579367836055E-2</v>
      </c>
      <c r="BP515" s="125">
        <f t="shared" ref="BP515" si="9358">H515/H529</f>
        <v>6.7939233071666577E-2</v>
      </c>
      <c r="BQ515" s="126">
        <f t="shared" ref="BQ515" si="9359">I515/I529</f>
        <v>6.4413449852422019E-2</v>
      </c>
      <c r="BR515" s="123">
        <f t="shared" ref="BR515" si="9360">J515/J529</f>
        <v>4.9767099779357685E-2</v>
      </c>
      <c r="BS515" s="124">
        <f t="shared" ref="BS515" si="9361">K515/K529</f>
        <v>6.5988647114474927E-2</v>
      </c>
      <c r="BT515" s="125">
        <f t="shared" ref="BT515" si="9362">L515/L529</f>
        <v>4.1440997866404067E-2</v>
      </c>
      <c r="BU515" s="123">
        <f t="shared" ref="BU515" si="9363">M515/M529</f>
        <v>8.1501451679800913E-2</v>
      </c>
      <c r="BV515" s="127">
        <f t="shared" ref="BV515" si="9364">N515/N529</f>
        <v>5.5139276233997517E-2</v>
      </c>
      <c r="BW515" s="128">
        <f t="shared" ref="BW515" si="9365">O515/O529</f>
        <v>6.2460817632890089E-2</v>
      </c>
      <c r="BX515" s="123">
        <f t="shared" ref="BX515" si="9366">P515/P529</f>
        <v>7.8950655840099943E-2</v>
      </c>
      <c r="BY515" s="124">
        <f t="shared" ref="BY515" si="9367">Q515/Q529</f>
        <v>5.8372226839716129E-2</v>
      </c>
      <c r="BZ515" s="125">
        <f t="shared" ref="BZ515" si="9368">R515/R529</f>
        <v>6.9586592178770945E-2</v>
      </c>
      <c r="CA515" s="126">
        <f t="shared" ref="CA515" si="9369">S515/S529</f>
        <v>5.1175538520834223E-2</v>
      </c>
      <c r="CB515" s="123">
        <f t="shared" ref="CB515" si="9370">T515/T529</f>
        <v>4.186360567184335E-2</v>
      </c>
      <c r="CC515" s="124">
        <f t="shared" ref="CC515" si="9371">U515/U529</f>
        <v>5.5254913130162349E-2</v>
      </c>
      <c r="CD515" s="125">
        <f t="shared" ref="CD515" si="9372">V515/V529</f>
        <v>5.042110547158235E-2</v>
      </c>
      <c r="CE515" s="126">
        <f t="shared" ref="CE515" si="9373">W515/W529</f>
        <v>6.808674122769573E-2</v>
      </c>
      <c r="CF515" s="123">
        <f t="shared" ref="CF515" si="9374">X515/X529</f>
        <v>6.0315174786017119E-2</v>
      </c>
      <c r="CG515" s="124">
        <f t="shared" ref="CG515" si="9375">Y515/Y529</f>
        <v>4.5528939145960422E-2</v>
      </c>
      <c r="CH515" s="125">
        <f t="shared" ref="CH515" si="9376">Z515/Z529</f>
        <v>6.0028562732657505E-2</v>
      </c>
      <c r="CI515" s="123">
        <f t="shared" ref="CI515" si="9377">AA515/AA529</f>
        <v>6.8798066869583396E-2</v>
      </c>
      <c r="CJ515" s="129">
        <f t="shared" ref="CJ515" si="9378">AB515/AB529</f>
        <v>6.1744381696901392E-2</v>
      </c>
      <c r="CK515" s="130">
        <f t="shared" ref="CK515" si="9379">AC515/AC529</f>
        <v>6.2101068095070086E-2</v>
      </c>
    </row>
    <row r="516" spans="1:89" ht="14.4" thickTop="1" thickBot="1" x14ac:dyDescent="0.3">
      <c r="A516" s="131" t="s">
        <v>27</v>
      </c>
      <c r="B516" s="197">
        <v>1580</v>
      </c>
      <c r="C516" s="181">
        <v>1591</v>
      </c>
      <c r="D516" s="182">
        <v>666</v>
      </c>
      <c r="E516" s="183">
        <v>605</v>
      </c>
      <c r="F516" s="180">
        <v>837</v>
      </c>
      <c r="G516" s="184">
        <v>692</v>
      </c>
      <c r="H516" s="182">
        <v>2289</v>
      </c>
      <c r="I516" s="183">
        <v>2132</v>
      </c>
      <c r="J516" s="180">
        <v>250</v>
      </c>
      <c r="K516" s="181">
        <v>267</v>
      </c>
      <c r="L516" s="182">
        <v>691</v>
      </c>
      <c r="M516" s="180">
        <v>982</v>
      </c>
      <c r="N516" s="185">
        <v>1639</v>
      </c>
      <c r="O516" s="198">
        <v>1680</v>
      </c>
      <c r="P516" s="180">
        <v>1230</v>
      </c>
      <c r="Q516" s="181">
        <v>876</v>
      </c>
      <c r="R516" s="182">
        <v>1342</v>
      </c>
      <c r="S516" s="183">
        <v>1394</v>
      </c>
      <c r="T516" s="180">
        <v>156</v>
      </c>
      <c r="U516" s="184">
        <v>157</v>
      </c>
      <c r="V516" s="182">
        <v>1080</v>
      </c>
      <c r="W516" s="199">
        <v>1482</v>
      </c>
      <c r="X516" s="180">
        <v>739</v>
      </c>
      <c r="Y516" s="184">
        <v>344</v>
      </c>
      <c r="Z516" s="182">
        <v>2632</v>
      </c>
      <c r="AA516" s="180">
        <v>2841</v>
      </c>
      <c r="AB516" s="162">
        <f t="shared" si="9074"/>
        <v>15131</v>
      </c>
      <c r="AC516" s="165">
        <f t="shared" si="9105"/>
        <v>15043</v>
      </c>
      <c r="AE516" s="251" t="s">
        <v>13</v>
      </c>
      <c r="AF516" s="14">
        <f t="shared" ref="AF516:BG516" si="9380">SUM(AF513:AF515)</f>
        <v>4225</v>
      </c>
      <c r="AG516" s="1">
        <f t="shared" si="9380"/>
        <v>3783</v>
      </c>
      <c r="AH516" s="14">
        <f t="shared" si="9380"/>
        <v>1366</v>
      </c>
      <c r="AI516" s="1">
        <f t="shared" si="9380"/>
        <v>1628</v>
      </c>
      <c r="AJ516" s="14">
        <f t="shared" si="9380"/>
        <v>1867</v>
      </c>
      <c r="AK516" s="1">
        <f t="shared" si="9380"/>
        <v>2282</v>
      </c>
      <c r="AL516" s="14">
        <f t="shared" si="9380"/>
        <v>4866</v>
      </c>
      <c r="AM516" s="1">
        <f t="shared" si="9380"/>
        <v>5304</v>
      </c>
      <c r="AN516" s="14">
        <f t="shared" si="9380"/>
        <v>699</v>
      </c>
      <c r="AO516" s="1">
        <f t="shared" si="9380"/>
        <v>378</v>
      </c>
      <c r="AP516" s="14">
        <f t="shared" si="9380"/>
        <v>2231</v>
      </c>
      <c r="AQ516" s="1">
        <f t="shared" si="9380"/>
        <v>1463</v>
      </c>
      <c r="AR516" s="14">
        <f t="shared" si="9380"/>
        <v>4447</v>
      </c>
      <c r="AS516" s="1">
        <f t="shared" si="9380"/>
        <v>4037</v>
      </c>
      <c r="AT516" s="14">
        <f t="shared" si="9380"/>
        <v>2052</v>
      </c>
      <c r="AU516" s="1">
        <f t="shared" si="9380"/>
        <v>2593</v>
      </c>
      <c r="AV516" s="14">
        <f t="shared" si="9380"/>
        <v>2512</v>
      </c>
      <c r="AW516" s="1">
        <f t="shared" si="9380"/>
        <v>3989</v>
      </c>
      <c r="AX516" s="14">
        <f t="shared" si="9380"/>
        <v>452</v>
      </c>
      <c r="AY516" s="1">
        <f t="shared" si="9380"/>
        <v>502</v>
      </c>
      <c r="AZ516" s="14">
        <f t="shared" si="9380"/>
        <v>3194</v>
      </c>
      <c r="BA516" s="1">
        <f t="shared" si="9380"/>
        <v>2855</v>
      </c>
      <c r="BB516" s="14">
        <f t="shared" si="9380"/>
        <v>1745</v>
      </c>
      <c r="BC516" s="1">
        <f t="shared" si="9380"/>
        <v>1082</v>
      </c>
      <c r="BD516" s="14">
        <f t="shared" si="9380"/>
        <v>6832</v>
      </c>
      <c r="BE516" s="1">
        <f t="shared" si="9380"/>
        <v>5933</v>
      </c>
      <c r="BF516" s="166">
        <f t="shared" si="9380"/>
        <v>36488</v>
      </c>
      <c r="BG516" s="167">
        <f t="shared" si="9380"/>
        <v>35829</v>
      </c>
      <c r="BI516" s="131" t="s">
        <v>27</v>
      </c>
      <c r="BJ516" s="123">
        <f>B516/B529</f>
        <v>5.8507683762266248E-2</v>
      </c>
      <c r="BK516" s="124">
        <f t="shared" ref="BK516" si="9381">C516/C529</f>
        <v>6.4454707502835842E-2</v>
      </c>
      <c r="BL516" s="125">
        <f t="shared" ref="BL516" si="9382">D516/D529</f>
        <v>5.7394002068252327E-2</v>
      </c>
      <c r="BM516" s="126">
        <f t="shared" ref="BM516" si="9383">E516/E529</f>
        <v>5.4558571557399224E-2</v>
      </c>
      <c r="BN516" s="123">
        <f t="shared" ref="BN516" si="9384">F516/F529</f>
        <v>5.3414167198468414E-2</v>
      </c>
      <c r="BO516" s="124">
        <f t="shared" ref="BO516" si="9385">G516/G529</f>
        <v>4.8072247308093091E-2</v>
      </c>
      <c r="BP516" s="125">
        <f t="shared" ref="BP516" si="9386">H516/H529</f>
        <v>6.4635454904839892E-2</v>
      </c>
      <c r="BQ516" s="126">
        <f t="shared" ref="BQ516" si="9387">I516/I529</f>
        <v>6.1693385033856123E-2</v>
      </c>
      <c r="BR516" s="123">
        <f t="shared" ref="BR516" si="9388">J516/J529</f>
        <v>6.1289531747977445E-2</v>
      </c>
      <c r="BS516" s="124">
        <f t="shared" ref="BS516" si="9389">K516/K529</f>
        <v>6.3150425733207186E-2</v>
      </c>
      <c r="BT516" s="125">
        <f t="shared" ref="BT516" si="9390">L516/L529</f>
        <v>5.6704414902346956E-2</v>
      </c>
      <c r="BU516" s="123">
        <f t="shared" ref="BU516" si="9391">M516/M529</f>
        <v>6.7883312595050468E-2</v>
      </c>
      <c r="BV516" s="127">
        <f t="shared" ref="BV516" si="9392">N516/N529</f>
        <v>5.5072074191055406E-2</v>
      </c>
      <c r="BW516" s="128">
        <f t="shared" ref="BW516" si="9393">O516/O529</f>
        <v>5.5432738311281225E-2</v>
      </c>
      <c r="BX516" s="123">
        <f t="shared" ref="BX516" si="9394">P516/P529</f>
        <v>7.6826983135540289E-2</v>
      </c>
      <c r="BY516" s="124">
        <f t="shared" ref="BY516" si="9395">Q516/Q529</f>
        <v>5.6006649191228185E-2</v>
      </c>
      <c r="BZ516" s="125">
        <f t="shared" ref="BZ516" si="9396">R516/R529</f>
        <v>5.9977653631284919E-2</v>
      </c>
      <c r="CA516" s="126">
        <f t="shared" ref="CA516" si="9397">S516/S529</f>
        <v>5.9697657487902019E-2</v>
      </c>
      <c r="CB516" s="123">
        <f t="shared" ref="CB516" si="9398">T516/T529</f>
        <v>5.2667116812964217E-2</v>
      </c>
      <c r="CC516" s="124">
        <f t="shared" ref="CC516" si="9399">U516/U529</f>
        <v>4.4716604955853036E-2</v>
      </c>
      <c r="CD516" s="125">
        <f t="shared" ref="CD516" si="9400">V516/V529</f>
        <v>6.0237603881978914E-2</v>
      </c>
      <c r="CE516" s="126">
        <f t="shared" ref="CE516" si="9401">W516/W529</f>
        <v>6.3263041065482792E-2</v>
      </c>
      <c r="CF516" s="123">
        <f t="shared" ref="CF516" si="9402">X516/X529</f>
        <v>5.9115270778337732E-2</v>
      </c>
      <c r="CG516" s="124">
        <f t="shared" ref="CG516" si="9403">Y516/Y529</f>
        <v>5.1182859693497992E-2</v>
      </c>
      <c r="CH516" s="125">
        <f t="shared" ref="CH516" si="9404">Z516/Z529</f>
        <v>6.1620583897174161E-2</v>
      </c>
      <c r="CI516" s="123">
        <f t="shared" ref="CI516" si="9405">AA516/AA529</f>
        <v>6.6009897999488837E-2</v>
      </c>
      <c r="CJ516" s="129">
        <f t="shared" ref="CJ516" si="9406">AB516/AB529</f>
        <v>6.0473444200648256E-2</v>
      </c>
      <c r="CK516" s="130">
        <f t="shared" ref="CK516" si="9407">AC516/AC529</f>
        <v>6.031289091317317E-2</v>
      </c>
    </row>
    <row r="517" spans="1:89" ht="13.8" thickTop="1" x14ac:dyDescent="0.25">
      <c r="A517" s="139" t="s">
        <v>28</v>
      </c>
      <c r="B517" s="194">
        <v>1766</v>
      </c>
      <c r="C517" s="188">
        <v>1834</v>
      </c>
      <c r="D517" s="189">
        <v>598</v>
      </c>
      <c r="E517" s="190">
        <v>750</v>
      </c>
      <c r="F517" s="187">
        <v>841</v>
      </c>
      <c r="G517" s="191">
        <v>996</v>
      </c>
      <c r="H517" s="189">
        <v>2355</v>
      </c>
      <c r="I517" s="190">
        <v>2409</v>
      </c>
      <c r="J517" s="187">
        <v>342</v>
      </c>
      <c r="K517" s="188">
        <v>254</v>
      </c>
      <c r="L517" s="189">
        <v>902</v>
      </c>
      <c r="M517" s="187">
        <v>755</v>
      </c>
      <c r="N517" s="192">
        <v>2360</v>
      </c>
      <c r="O517" s="195">
        <v>1786</v>
      </c>
      <c r="P517" s="187">
        <v>1226</v>
      </c>
      <c r="Q517" s="188">
        <v>886</v>
      </c>
      <c r="R517" s="189">
        <v>1367</v>
      </c>
      <c r="S517" s="190">
        <v>1662</v>
      </c>
      <c r="T517" s="187">
        <v>214</v>
      </c>
      <c r="U517" s="191">
        <v>161</v>
      </c>
      <c r="V517" s="189">
        <v>1324</v>
      </c>
      <c r="W517" s="196">
        <v>1420</v>
      </c>
      <c r="X517" s="187">
        <v>815</v>
      </c>
      <c r="Y517" s="191">
        <v>400</v>
      </c>
      <c r="Z517" s="189">
        <v>3004</v>
      </c>
      <c r="AA517" s="187">
        <v>3271</v>
      </c>
      <c r="AB517" s="162">
        <f t="shared" si="9074"/>
        <v>17114</v>
      </c>
      <c r="AC517" s="165">
        <f t="shared" si="9105"/>
        <v>16584</v>
      </c>
      <c r="BI517" s="139" t="s">
        <v>28</v>
      </c>
      <c r="BJ517" s="123">
        <f>B517/B529</f>
        <v>6.5395297167191266E-2</v>
      </c>
      <c r="BK517" s="124">
        <f t="shared" ref="BK517" si="9408">C517/C529</f>
        <v>7.4299141144060929E-2</v>
      </c>
      <c r="BL517" s="125">
        <f t="shared" ref="BL517" si="9409">D517/D529</f>
        <v>5.153395380903137E-2</v>
      </c>
      <c r="BM517" s="126">
        <f t="shared" ref="BM517" si="9410">E517/E529</f>
        <v>6.7634592839751109E-2</v>
      </c>
      <c r="BN517" s="123">
        <f t="shared" ref="BN517" si="9411">F517/F529</f>
        <v>5.3669432035737076E-2</v>
      </c>
      <c r="BO517" s="124">
        <f t="shared" ref="BO517" si="9412">G517/G529</f>
        <v>6.9190691212226471E-2</v>
      </c>
      <c r="BP517" s="125">
        <f t="shared" ref="BP517" si="9413">H517/H529</f>
        <v>6.6499124639972887E-2</v>
      </c>
      <c r="BQ517" s="126">
        <f t="shared" ref="BQ517" si="9414">I517/I529</f>
        <v>6.9708895190693912E-2</v>
      </c>
      <c r="BR517" s="123">
        <f t="shared" ref="BR517" si="9415">J517/J529</f>
        <v>8.3844079431233148E-2</v>
      </c>
      <c r="BS517" s="124">
        <f t="shared" ref="BS517" si="9416">K517/K529</f>
        <v>6.0075685903500473E-2</v>
      </c>
      <c r="BT517" s="125">
        <f t="shared" ref="BT517" si="9417">L517/L529</f>
        <v>7.4019366486131624E-2</v>
      </c>
      <c r="BU517" s="123">
        <f t="shared" ref="BU517" si="9418">M517/M529</f>
        <v>5.2191345223282178E-2</v>
      </c>
      <c r="BV517" s="127">
        <f t="shared" ref="BV517" si="9419">N517/N529</f>
        <v>7.9298410671684416E-2</v>
      </c>
      <c r="BW517" s="128">
        <f t="shared" ref="BW517" si="9420">O517/O529</f>
        <v>5.8930280133302537E-2</v>
      </c>
      <c r="BX517" s="123">
        <f t="shared" ref="BX517" si="9421">P517/P529</f>
        <v>7.6577139287945031E-2</v>
      </c>
      <c r="BY517" s="124">
        <f t="shared" ref="BY517" si="9422">Q517/Q529</f>
        <v>5.6645994501630333E-2</v>
      </c>
      <c r="BZ517" s="125">
        <f t="shared" ref="BZ517" si="9423">R517/R529</f>
        <v>6.1094972067039108E-2</v>
      </c>
      <c r="CA517" s="126">
        <f t="shared" ref="CA517" si="9424">S517/S529</f>
        <v>7.117468202646568E-2</v>
      </c>
      <c r="CB517" s="123">
        <f t="shared" ref="CB517" si="9425">T517/T529</f>
        <v>7.2248480756245778E-2</v>
      </c>
      <c r="CC517" s="124">
        <f t="shared" ref="CC517" si="9426">U517/U529</f>
        <v>4.5855881515237826E-2</v>
      </c>
      <c r="CD517" s="125">
        <f t="shared" ref="CD517" si="9427">V517/V529</f>
        <v>7.3846840314574155E-2</v>
      </c>
      <c r="CE517" s="126">
        <f t="shared" ref="CE517" si="9428">W517/W529</f>
        <v>6.0616409118073936E-2</v>
      </c>
      <c r="CF517" s="123">
        <f t="shared" ref="CF517" si="9429">X517/X529</f>
        <v>6.5194784417246618E-2</v>
      </c>
      <c r="CG517" s="124">
        <f t="shared" ref="CG517" si="9430">Y517/Y529</f>
        <v>5.9514953131974406E-2</v>
      </c>
      <c r="CH517" s="125">
        <f t="shared" ref="CH517" si="9431">Z517/Z529</f>
        <v>7.0329876150118237E-2</v>
      </c>
      <c r="CI517" s="123">
        <f t="shared" ref="CI517" si="9432">AA517/AA529</f>
        <v>7.6000836450661025E-2</v>
      </c>
      <c r="CJ517" s="129">
        <f t="shared" ref="CJ517" si="9433">AB517/AB529</f>
        <v>6.8398818587660712E-2</v>
      </c>
      <c r="CK517" s="130">
        <f t="shared" ref="CK517" si="9434">AC517/AC529</f>
        <v>6.6491323732238511E-2</v>
      </c>
    </row>
    <row r="518" spans="1:89" x14ac:dyDescent="0.25">
      <c r="A518" s="131" t="s">
        <v>29</v>
      </c>
      <c r="B518" s="197">
        <v>1811</v>
      </c>
      <c r="C518" s="181">
        <v>2088</v>
      </c>
      <c r="D518" s="182">
        <v>688</v>
      </c>
      <c r="E518" s="183">
        <v>920</v>
      </c>
      <c r="F518" s="180">
        <v>786</v>
      </c>
      <c r="G518" s="184">
        <v>1164</v>
      </c>
      <c r="H518" s="182">
        <v>2303</v>
      </c>
      <c r="I518" s="183">
        <v>2630</v>
      </c>
      <c r="J518" s="180">
        <v>387</v>
      </c>
      <c r="K518" s="181">
        <v>218</v>
      </c>
      <c r="L518" s="182">
        <v>1063</v>
      </c>
      <c r="M518" s="180">
        <v>721</v>
      </c>
      <c r="N518" s="185">
        <v>2127</v>
      </c>
      <c r="O518" s="198">
        <v>1855</v>
      </c>
      <c r="P518" s="180">
        <v>1212</v>
      </c>
      <c r="Q518" s="181">
        <v>862</v>
      </c>
      <c r="R518" s="182">
        <v>1404</v>
      </c>
      <c r="S518" s="183">
        <v>1670</v>
      </c>
      <c r="T518" s="180">
        <v>257</v>
      </c>
      <c r="U518" s="184">
        <v>171</v>
      </c>
      <c r="V518" s="182">
        <v>1294</v>
      </c>
      <c r="W518" s="199">
        <v>1385</v>
      </c>
      <c r="X518" s="180">
        <v>921</v>
      </c>
      <c r="Y518" s="184">
        <v>400</v>
      </c>
      <c r="Z518" s="182">
        <v>3135</v>
      </c>
      <c r="AA518" s="180">
        <v>3083</v>
      </c>
      <c r="AB518" s="162">
        <f t="shared" si="9074"/>
        <v>17388</v>
      </c>
      <c r="AC518" s="165">
        <f t="shared" si="9105"/>
        <v>17167</v>
      </c>
      <c r="BI518" s="131" t="s">
        <v>29</v>
      </c>
      <c r="BJ518" s="123">
        <f>B518/B529</f>
        <v>6.7061655249027963E-2</v>
      </c>
      <c r="BK518" s="124">
        <f t="shared" ref="BK518" si="9435">C518/C529</f>
        <v>8.4589207583859988E-2</v>
      </c>
      <c r="BL518" s="125">
        <f t="shared" ref="BL518" si="9436">D518/D529</f>
        <v>5.928990003447087E-2</v>
      </c>
      <c r="BM518" s="126">
        <f t="shared" ref="BM518" si="9437">E518/E529</f>
        <v>8.2965100550094692E-2</v>
      </c>
      <c r="BN518" s="123">
        <f t="shared" ref="BN518" si="9438">F518/F529</f>
        <v>5.0159540523292918E-2</v>
      </c>
      <c r="BO518" s="124">
        <f t="shared" ref="BO518" si="9439">G518/G529</f>
        <v>8.086141021187912E-2</v>
      </c>
      <c r="BP518" s="125">
        <f t="shared" ref="BP518" si="9440">H518/H529</f>
        <v>6.5030778788049928E-2</v>
      </c>
      <c r="BQ518" s="126">
        <f t="shared" ref="BQ518" si="9441">I518/I529</f>
        <v>7.6103941200300937E-2</v>
      </c>
      <c r="BR518" s="123">
        <f t="shared" ref="BR518" si="9442">J518/J529</f>
        <v>9.4876195145869091E-2</v>
      </c>
      <c r="BS518" s="124">
        <f t="shared" ref="BS518" si="9443">K518/K529</f>
        <v>5.1561021759697255E-2</v>
      </c>
      <c r="BT518" s="125">
        <f t="shared" ref="BT518" si="9444">L518/L529</f>
        <v>8.723124897423272E-2</v>
      </c>
      <c r="BU518" s="123">
        <f t="shared" ref="BU518" si="9445">M518/M529</f>
        <v>4.9841006497995298E-2</v>
      </c>
      <c r="BV518" s="127">
        <f t="shared" ref="BV518" si="9446">N518/N529</f>
        <v>7.1469372668929138E-2</v>
      </c>
      <c r="BW518" s="128">
        <f t="shared" ref="BW518" si="9447">O518/O529</f>
        <v>6.1206981885373019E-2</v>
      </c>
      <c r="BX518" s="123">
        <f t="shared" ref="BX518" si="9448">P518/P529</f>
        <v>7.5702685821361651E-2</v>
      </c>
      <c r="BY518" s="124">
        <f t="shared" ref="BY518" si="9449">Q518/Q529</f>
        <v>5.5111565756665176E-2</v>
      </c>
      <c r="BZ518" s="125">
        <f t="shared" ref="BZ518" si="9450">R518/R529</f>
        <v>6.2748603351955312E-2</v>
      </c>
      <c r="CA518" s="126">
        <f t="shared" ref="CA518" si="9451">S518/S529</f>
        <v>7.1517279773885487E-2</v>
      </c>
      <c r="CB518" s="123">
        <f t="shared" ref="CB518" si="9452">T518/T529</f>
        <v>8.6765698852126941E-2</v>
      </c>
      <c r="CC518" s="124">
        <f t="shared" ref="CC518" si="9453">U518/U529</f>
        <v>4.8704072913699797E-2</v>
      </c>
      <c r="CD518" s="125">
        <f t="shared" ref="CD518" si="9454">V518/V529</f>
        <v>7.217357354007474E-2</v>
      </c>
      <c r="CE518" s="126">
        <f t="shared" ref="CE518" si="9455">W518/W529</f>
        <v>5.9122342696149577E-2</v>
      </c>
      <c r="CF518" s="123">
        <f t="shared" ref="CF518" si="9456">X518/X529</f>
        <v>7.3674106071514284E-2</v>
      </c>
      <c r="CG518" s="124">
        <f t="shared" ref="CG518" si="9457">Y518/Y529</f>
        <v>5.9514953131974406E-2</v>
      </c>
      <c r="CH518" s="125">
        <f t="shared" ref="CH518" si="9458">Z518/Z529</f>
        <v>7.3396858099407672E-2</v>
      </c>
      <c r="CI518" s="123">
        <f t="shared" ref="CI518" si="9459">AA518/AA529</f>
        <v>7.1632705220846207E-2</v>
      </c>
      <c r="CJ518" s="129">
        <f t="shared" ref="CJ518" si="9460">AB518/AB529</f>
        <v>6.9493903097010895E-2</v>
      </c>
      <c r="CK518" s="130">
        <f t="shared" ref="CK518" si="9461">AC518/AC529</f>
        <v>6.8828784039516311E-2</v>
      </c>
    </row>
    <row r="519" spans="1:89" x14ac:dyDescent="0.25">
      <c r="A519" s="139" t="s">
        <v>30</v>
      </c>
      <c r="B519" s="280">
        <v>2007</v>
      </c>
      <c r="C519" s="267">
        <v>1828</v>
      </c>
      <c r="D519" s="268">
        <v>768</v>
      </c>
      <c r="E519" s="269">
        <v>807</v>
      </c>
      <c r="F519" s="266">
        <v>1012</v>
      </c>
      <c r="G519" s="270">
        <v>1043</v>
      </c>
      <c r="H519" s="268">
        <v>2430</v>
      </c>
      <c r="I519" s="269">
        <v>2632</v>
      </c>
      <c r="J519" s="266">
        <v>337</v>
      </c>
      <c r="K519" s="267">
        <v>201</v>
      </c>
      <c r="L519" s="268">
        <v>1039</v>
      </c>
      <c r="M519" s="266">
        <v>785</v>
      </c>
      <c r="N519" s="271">
        <v>2110</v>
      </c>
      <c r="O519" s="281">
        <v>1999</v>
      </c>
      <c r="P519" s="266">
        <v>1198</v>
      </c>
      <c r="Q519" s="267">
        <v>1248</v>
      </c>
      <c r="R519" s="268">
        <v>1343</v>
      </c>
      <c r="S519" s="269">
        <v>2032</v>
      </c>
      <c r="T519" s="266">
        <v>244</v>
      </c>
      <c r="U519" s="270">
        <v>271</v>
      </c>
      <c r="V519" s="268">
        <v>1545</v>
      </c>
      <c r="W519" s="282">
        <v>1430</v>
      </c>
      <c r="X519" s="266">
        <v>880</v>
      </c>
      <c r="Y519" s="270">
        <v>488</v>
      </c>
      <c r="Z519" s="268">
        <v>3327</v>
      </c>
      <c r="AA519" s="266">
        <v>2999</v>
      </c>
      <c r="AB519" s="162">
        <f t="shared" si="9074"/>
        <v>18240</v>
      </c>
      <c r="AC519" s="165">
        <f t="shared" si="9105"/>
        <v>17763</v>
      </c>
      <c r="BI519" s="139" t="s">
        <v>30</v>
      </c>
      <c r="BJ519" s="123">
        <f>B519/B529</f>
        <v>7.4319570449916689E-2</v>
      </c>
      <c r="BK519" s="124">
        <f t="shared" ref="BK519" si="9462">C519/C529</f>
        <v>7.4056068708475128E-2</v>
      </c>
      <c r="BL519" s="125">
        <f t="shared" ref="BL519" si="9463">D519/D529</f>
        <v>6.6184074457083769E-2</v>
      </c>
      <c r="BM519" s="126">
        <f t="shared" ref="BM519" si="9464">E519/E529</f>
        <v>7.2774821895572189E-2</v>
      </c>
      <c r="BN519" s="123">
        <f t="shared" ref="BN519" si="9465">F519/F529</f>
        <v>6.4582003828972556E-2</v>
      </c>
      <c r="BO519" s="124">
        <f t="shared" ref="BO519" si="9466">G519/G529</f>
        <v>7.245571378951024E-2</v>
      </c>
      <c r="BP519" s="125">
        <f t="shared" ref="BP519" si="9467">H519/H529</f>
        <v>6.8616931157169478E-2</v>
      </c>
      <c r="BQ519" s="126">
        <f t="shared" ref="BQ519" si="9468">I519/I529</f>
        <v>7.6161814919844903E-2</v>
      </c>
      <c r="BR519" s="123">
        <f t="shared" ref="BR519" si="9469">J519/J529</f>
        <v>8.2618288796273601E-2</v>
      </c>
      <c r="BS519" s="124">
        <f t="shared" ref="BS519" si="9470">K519/K529</f>
        <v>4.7540208136234628E-2</v>
      </c>
      <c r="BT519" s="125">
        <f t="shared" ref="BT519" si="9471">L519/L529</f>
        <v>8.5261775808304616E-2</v>
      </c>
      <c r="BU519" s="123">
        <f t="shared" ref="BU519" si="9472">M519/M529</f>
        <v>5.426517351030001E-2</v>
      </c>
      <c r="BV519" s="127">
        <f t="shared" ref="BV519" si="9473">N519/N529</f>
        <v>7.089815530392124E-2</v>
      </c>
      <c r="BW519" s="128">
        <f t="shared" ref="BW519" si="9474">O519/O529</f>
        <v>6.5958359454911408E-2</v>
      </c>
      <c r="BX519" s="123">
        <f t="shared" ref="BX519" si="9475">P519/P529</f>
        <v>7.4828232354778257E-2</v>
      </c>
      <c r="BY519" s="124">
        <f t="shared" ref="BY519" si="9476">Q519/Q529</f>
        <v>7.9790294738188092E-2</v>
      </c>
      <c r="BZ519" s="125">
        <f t="shared" ref="BZ519" si="9477">R519/R529</f>
        <v>6.0022346368715083E-2</v>
      </c>
      <c r="CA519" s="126">
        <f t="shared" ref="CA519" si="9478">S519/S529</f>
        <v>8.7019827844631928E-2</v>
      </c>
      <c r="CB519" s="123">
        <f t="shared" ref="CB519" si="9479">T519/T529</f>
        <v>8.237677245104659E-2</v>
      </c>
      <c r="CC519" s="124">
        <f t="shared" ref="CC519" si="9480">U519/U529</f>
        <v>7.718598689831957E-2</v>
      </c>
      <c r="CD519" s="125">
        <f t="shared" ref="CD519" si="9481">V519/V529</f>
        <v>8.6173238886719836E-2</v>
      </c>
      <c r="CE519" s="126">
        <f t="shared" ref="CE519" si="9482">W519/W529</f>
        <v>6.1043285238623748E-2</v>
      </c>
      <c r="CF519" s="123">
        <f t="shared" ref="CF519" si="9483">X519/X529</f>
        <v>7.0394368450523964E-2</v>
      </c>
      <c r="CG519" s="124">
        <f t="shared" ref="CG519" si="9484">Y519/Y529</f>
        <v>7.2608242821008778E-2</v>
      </c>
      <c r="CH519" s="125">
        <f t="shared" ref="CH519" si="9485">Z519/Z529</f>
        <v>7.7891976681572356E-2</v>
      </c>
      <c r="CI519" s="123">
        <f t="shared" ref="CI519" si="9486">AA519/AA529</f>
        <v>6.9680987011780007E-2</v>
      </c>
      <c r="CJ519" s="129">
        <f t="shared" ref="CJ519" si="9487">AB519/AB529</f>
        <v>7.2899056388858907E-2</v>
      </c>
      <c r="CK519" s="130">
        <f t="shared" ref="CK519" si="9488">AC519/AC529</f>
        <v>7.1218366103217121E-2</v>
      </c>
    </row>
    <row r="520" spans="1:89" x14ac:dyDescent="0.25">
      <c r="A520" s="131" t="s">
        <v>31</v>
      </c>
      <c r="B520" s="283">
        <v>2218</v>
      </c>
      <c r="C520" s="274">
        <v>1955</v>
      </c>
      <c r="D520" s="275">
        <v>598</v>
      </c>
      <c r="E520" s="276">
        <v>821</v>
      </c>
      <c r="F520" s="273">
        <v>855</v>
      </c>
      <c r="G520" s="277">
        <v>1239</v>
      </c>
      <c r="H520" s="275">
        <v>2436</v>
      </c>
      <c r="I520" s="276">
        <v>2672</v>
      </c>
      <c r="J520" s="273">
        <v>362</v>
      </c>
      <c r="K520" s="274">
        <v>177</v>
      </c>
      <c r="L520" s="275">
        <v>1192</v>
      </c>
      <c r="M520" s="273">
        <v>678</v>
      </c>
      <c r="N520" s="278">
        <v>2337</v>
      </c>
      <c r="O520" s="284">
        <v>2038</v>
      </c>
      <c r="P520" s="273">
        <v>854</v>
      </c>
      <c r="Q520" s="274">
        <v>1345</v>
      </c>
      <c r="R520" s="275">
        <v>1169</v>
      </c>
      <c r="S520" s="276">
        <v>1957</v>
      </c>
      <c r="T520" s="273">
        <v>208</v>
      </c>
      <c r="U520" s="277">
        <v>231</v>
      </c>
      <c r="V520" s="275">
        <v>1649</v>
      </c>
      <c r="W520" s="285">
        <v>1425</v>
      </c>
      <c r="X520" s="273">
        <v>865</v>
      </c>
      <c r="Y520" s="277">
        <v>594</v>
      </c>
      <c r="Z520" s="275">
        <v>3505</v>
      </c>
      <c r="AA520" s="273">
        <v>2934</v>
      </c>
      <c r="AB520" s="162">
        <f t="shared" si="9074"/>
        <v>18248</v>
      </c>
      <c r="AC520" s="165">
        <f t="shared" si="9105"/>
        <v>18066</v>
      </c>
      <c r="BI520" s="131" t="s">
        <v>31</v>
      </c>
      <c r="BJ520" s="123">
        <f>B520/B529</f>
        <v>8.2132938344750966E-2</v>
      </c>
      <c r="BK520" s="124">
        <f t="shared" ref="BK520" si="9489">C520/C529</f>
        <v>7.9201101928374651E-2</v>
      </c>
      <c r="BL520" s="125">
        <f t="shared" ref="BL520" si="9490">D520/D529</f>
        <v>5.153395380903137E-2</v>
      </c>
      <c r="BM520" s="126">
        <f t="shared" ref="BM520" si="9491">E520/E529</f>
        <v>7.4037334295247545E-2</v>
      </c>
      <c r="BN520" s="123">
        <f t="shared" ref="BN520" si="9492">F520/F529</f>
        <v>5.4562858966177408E-2</v>
      </c>
      <c r="BO520" s="124">
        <f t="shared" ref="BO520" si="9493">G520/G529</f>
        <v>8.6071552622438346E-2</v>
      </c>
      <c r="BP520" s="125">
        <f t="shared" ref="BP520" si="9494">H520/H529</f>
        <v>6.8786355678545213E-2</v>
      </c>
      <c r="BQ520" s="126">
        <f t="shared" ref="BQ520" si="9495">I520/I529</f>
        <v>7.7319289310724001E-2</v>
      </c>
      <c r="BR520" s="123">
        <f t="shared" ref="BR520" si="9496">J520/J529</f>
        <v>8.8747241971071339E-2</v>
      </c>
      <c r="BS520" s="124">
        <f t="shared" ref="BS520" si="9497">K520/K529</f>
        <v>4.1863765373699145E-2</v>
      </c>
      <c r="BT520" s="125">
        <f t="shared" ref="BT520" si="9498">L520/L529</f>
        <v>9.7817167241096334E-2</v>
      </c>
      <c r="BU520" s="123">
        <f t="shared" ref="BU520" si="9499">M520/M529</f>
        <v>4.6868519286603072E-2</v>
      </c>
      <c r="BV520" s="127">
        <f t="shared" ref="BV520" si="9500">N520/N529</f>
        <v>7.8525587177850201E-2</v>
      </c>
      <c r="BW520" s="128">
        <f t="shared" ref="BW520" si="9501">O520/O529</f>
        <v>6.7245190879994726E-2</v>
      </c>
      <c r="BX520" s="123">
        <f t="shared" ref="BX520" si="9502">P520/P529</f>
        <v>5.3341661461586511E-2</v>
      </c>
      <c r="BY520" s="124">
        <f t="shared" ref="BY520" si="9503">Q520/Q529</f>
        <v>8.5991944249088931E-2</v>
      </c>
      <c r="BZ520" s="125">
        <f t="shared" ref="BZ520" si="9504">R520/R529</f>
        <v>5.224581005586592E-2</v>
      </c>
      <c r="CA520" s="126">
        <f t="shared" ref="CA520" si="9505">S520/S529</f>
        <v>8.3807973962571197E-2</v>
      </c>
      <c r="CB520" s="123">
        <f t="shared" ref="CB520" si="9506">T520/T529</f>
        <v>7.0222822417285613E-2</v>
      </c>
      <c r="CC520" s="124">
        <f t="shared" ref="CC520" si="9507">U520/U529</f>
        <v>6.5793221304471655E-2</v>
      </c>
      <c r="CD520" s="125">
        <f t="shared" ref="CD520" si="9508">V520/V529</f>
        <v>9.1973897038317806E-2</v>
      </c>
      <c r="CE520" s="126">
        <f t="shared" ref="CE520" si="9509">W520/W529</f>
        <v>6.0829847178348842E-2</v>
      </c>
      <c r="CF520" s="123">
        <f t="shared" ref="CF520" si="9510">X520/X529</f>
        <v>6.9194464442844578E-2</v>
      </c>
      <c r="CG520" s="124">
        <f t="shared" ref="CG520" si="9511">Y520/Y529</f>
        <v>8.8379705400982E-2</v>
      </c>
      <c r="CH520" s="125">
        <f t="shared" ref="CH520" si="9512">Z520/Z529</f>
        <v>8.2059326200454197E-2</v>
      </c>
      <c r="CI520" s="123">
        <f t="shared" ref="CI520" si="9513">AA520/AA529</f>
        <v>6.817072887381212E-2</v>
      </c>
      <c r="CJ520" s="129">
        <f t="shared" ref="CJ520" si="9514">AB520/AB529</f>
        <v>7.2931029659204907E-2</v>
      </c>
      <c r="CK520" s="130">
        <f t="shared" ref="CK520" si="9515">AC520/AC529</f>
        <v>7.2433203964460985E-2</v>
      </c>
    </row>
    <row r="521" spans="1:89" x14ac:dyDescent="0.25">
      <c r="A521" s="139" t="s">
        <v>32</v>
      </c>
      <c r="B521" s="194">
        <v>2111</v>
      </c>
      <c r="C521" s="188">
        <v>1642</v>
      </c>
      <c r="D521" s="189">
        <v>583</v>
      </c>
      <c r="E521" s="190">
        <v>850</v>
      </c>
      <c r="F521" s="187">
        <v>841</v>
      </c>
      <c r="G521" s="191">
        <v>1102</v>
      </c>
      <c r="H521" s="189">
        <v>2204</v>
      </c>
      <c r="I521" s="190">
        <v>2595</v>
      </c>
      <c r="J521" s="187">
        <v>352</v>
      </c>
      <c r="K521" s="188">
        <v>156</v>
      </c>
      <c r="L521" s="189">
        <v>1212</v>
      </c>
      <c r="M521" s="187">
        <v>553</v>
      </c>
      <c r="N521" s="192">
        <v>2006</v>
      </c>
      <c r="O521" s="195">
        <v>2021</v>
      </c>
      <c r="P521" s="187">
        <v>592</v>
      </c>
      <c r="Q521" s="188">
        <v>1452</v>
      </c>
      <c r="R521" s="189">
        <v>1033</v>
      </c>
      <c r="S521" s="190">
        <v>2160</v>
      </c>
      <c r="T521" s="187">
        <v>210</v>
      </c>
      <c r="U521" s="191">
        <v>221</v>
      </c>
      <c r="V521" s="189">
        <v>1873</v>
      </c>
      <c r="W521" s="196">
        <v>1137</v>
      </c>
      <c r="X521" s="187">
        <v>653</v>
      </c>
      <c r="Y521" s="191">
        <v>465</v>
      </c>
      <c r="Z521" s="189">
        <v>3053</v>
      </c>
      <c r="AA521" s="187">
        <v>2945</v>
      </c>
      <c r="AB521" s="162">
        <f t="shared" si="9074"/>
        <v>16723</v>
      </c>
      <c r="AC521" s="165">
        <f t="shared" si="9105"/>
        <v>17299</v>
      </c>
      <c r="BI521" s="139" t="s">
        <v>32</v>
      </c>
      <c r="BJ521" s="123">
        <f>B521/B529</f>
        <v>7.8170709127939275E-2</v>
      </c>
      <c r="BK521" s="124">
        <f t="shared" ref="BK521" si="9516">C521/C529</f>
        <v>6.6520823205315188E-2</v>
      </c>
      <c r="BL521" s="125">
        <f t="shared" ref="BL521" si="9517">D521/D529</f>
        <v>5.0241296104791451E-2</v>
      </c>
      <c r="BM521" s="126">
        <f t="shared" ref="BM521" si="9518">E521/E529</f>
        <v>7.6652538551717914E-2</v>
      </c>
      <c r="BN521" s="123">
        <f t="shared" ref="BN521" si="9519">F521/F529</f>
        <v>5.3669432035737076E-2</v>
      </c>
      <c r="BO521" s="124">
        <f t="shared" ref="BO521" si="9520">G521/G529</f>
        <v>7.65543591524835E-2</v>
      </c>
      <c r="BP521" s="125">
        <f t="shared" ref="BP521" si="9521">H521/H529</f>
        <v>6.223527418535043E-2</v>
      </c>
      <c r="BQ521" s="126">
        <f t="shared" ref="BQ521" si="9522">I521/I529</f>
        <v>7.5091151108281726E-2</v>
      </c>
      <c r="BR521" s="123">
        <f t="shared" ref="BR521" si="9523">J521/J529</f>
        <v>8.6295660701152244E-2</v>
      </c>
      <c r="BS521" s="124">
        <f t="shared" ref="BS521" si="9524">K521/K529</f>
        <v>3.6896877956480605E-2</v>
      </c>
      <c r="BT521" s="125">
        <f t="shared" ref="BT521" si="9525">L521/L529</f>
        <v>9.9458394879369763E-2</v>
      </c>
      <c r="BU521" s="123">
        <f t="shared" ref="BU521" si="9526">M521/M529</f>
        <v>3.8227568090695427E-2</v>
      </c>
      <c r="BV521" s="127">
        <f t="shared" ref="BV521" si="9527">N521/N529</f>
        <v>6.7403649070931757E-2</v>
      </c>
      <c r="BW521" s="128">
        <f t="shared" ref="BW521" si="9528">O521/O529</f>
        <v>6.6684264361368664E-2</v>
      </c>
      <c r="BX521" s="123">
        <f t="shared" ref="BX521" si="9529">P521/P529</f>
        <v>3.6976889444097438E-2</v>
      </c>
      <c r="BY521" s="124">
        <f t="shared" ref="BY521" si="9530">Q521/Q529</f>
        <v>9.2832939070391918E-2</v>
      </c>
      <c r="BZ521" s="125">
        <f t="shared" ref="BZ521" si="9531">R521/R529</f>
        <v>4.6167597765363132E-2</v>
      </c>
      <c r="CA521" s="126">
        <f t="shared" ref="CA521" si="9532">S521/S529</f>
        <v>9.250139180334889E-2</v>
      </c>
      <c r="CB521" s="123">
        <f t="shared" ref="CB521" si="9533">T521/T529</f>
        <v>7.0898041863605668E-2</v>
      </c>
      <c r="CC521" s="124">
        <f t="shared" ref="CC521" si="9534">U521/U529</f>
        <v>6.2945029906009684E-2</v>
      </c>
      <c r="CD521" s="125">
        <f t="shared" ref="CD521" si="9535">V521/V529</f>
        <v>0.10446762228791344</v>
      </c>
      <c r="CE521" s="126">
        <f t="shared" ref="CE521" si="9536">W521/W529</f>
        <v>4.8535814906514131E-2</v>
      </c>
      <c r="CF521" s="123">
        <f t="shared" ref="CF521" si="9537">X521/X529</f>
        <v>5.2235821134309253E-2</v>
      </c>
      <c r="CG521" s="124">
        <f t="shared" ref="CG521" si="9538">Y521/Y529</f>
        <v>6.9186133015920248E-2</v>
      </c>
      <c r="CH521" s="125">
        <f t="shared" ref="CH521" si="9539">Z521/Z529</f>
        <v>7.147706787160818E-2</v>
      </c>
      <c r="CI521" s="123">
        <f t="shared" ref="CI521" si="9540">AA521/AA529</f>
        <v>6.8426311020237454E-2</v>
      </c>
      <c r="CJ521" s="129">
        <f t="shared" ref="CJ521" si="9541">AB521/AB529</f>
        <v>6.6836124999500424E-2</v>
      </c>
      <c r="CK521" s="130">
        <f t="shared" ref="CK521" si="9542">AC521/AC529</f>
        <v>6.9358020335503742E-2</v>
      </c>
    </row>
    <row r="522" spans="1:89" x14ac:dyDescent="0.25">
      <c r="A522" s="131" t="s">
        <v>33</v>
      </c>
      <c r="B522" s="197">
        <v>1933</v>
      </c>
      <c r="C522" s="181">
        <v>1545</v>
      </c>
      <c r="D522" s="182">
        <v>545</v>
      </c>
      <c r="E522" s="183">
        <v>849</v>
      </c>
      <c r="F522" s="180">
        <v>830</v>
      </c>
      <c r="G522" s="184">
        <v>1112</v>
      </c>
      <c r="H522" s="182">
        <v>1976</v>
      </c>
      <c r="I522" s="183">
        <v>2551</v>
      </c>
      <c r="J522" s="180">
        <v>332</v>
      </c>
      <c r="K522" s="181">
        <v>136</v>
      </c>
      <c r="L522" s="182">
        <v>1027</v>
      </c>
      <c r="M522" s="180">
        <v>513</v>
      </c>
      <c r="N522" s="185">
        <v>1944</v>
      </c>
      <c r="O522" s="198">
        <v>1690</v>
      </c>
      <c r="P522" s="180">
        <v>535</v>
      </c>
      <c r="Q522" s="181">
        <v>1245</v>
      </c>
      <c r="R522" s="182">
        <v>1037</v>
      </c>
      <c r="S522" s="183">
        <v>1826</v>
      </c>
      <c r="T522" s="180">
        <v>131</v>
      </c>
      <c r="U522" s="184">
        <v>262</v>
      </c>
      <c r="V522" s="182">
        <v>1644</v>
      </c>
      <c r="W522" s="199">
        <v>990</v>
      </c>
      <c r="X522" s="180">
        <v>625</v>
      </c>
      <c r="Y522" s="184">
        <v>443</v>
      </c>
      <c r="Z522" s="182">
        <v>2281</v>
      </c>
      <c r="AA522" s="180">
        <v>2425</v>
      </c>
      <c r="AB522" s="162">
        <f t="shared" si="9074"/>
        <v>14840</v>
      </c>
      <c r="AC522" s="165">
        <f t="shared" si="9105"/>
        <v>15587</v>
      </c>
      <c r="BI522" s="131" t="s">
        <v>33</v>
      </c>
      <c r="BJ522" s="123">
        <f>B522/B529</f>
        <v>7.157933715978522E-2</v>
      </c>
      <c r="BK522" s="124">
        <f t="shared" ref="BK522" si="9543">C522/C529</f>
        <v>6.2591152163344682E-2</v>
      </c>
      <c r="BL522" s="125">
        <f t="shared" ref="BL522" si="9544">D522/D529</f>
        <v>4.6966563254050325E-2</v>
      </c>
      <c r="BM522" s="126">
        <f t="shared" ref="BM522" si="9545">E522/E529</f>
        <v>7.6562359094598256E-2</v>
      </c>
      <c r="BN522" s="123">
        <f t="shared" ref="BN522" si="9546">F522/F529</f>
        <v>5.2967453733248245E-2</v>
      </c>
      <c r="BO522" s="124">
        <f t="shared" ref="BO522" si="9547">G522/G529</f>
        <v>7.7249044807224734E-2</v>
      </c>
      <c r="BP522" s="125">
        <f t="shared" ref="BP522" si="9548">H522/H529</f>
        <v>5.5797142373072796E-2</v>
      </c>
      <c r="BQ522" s="126">
        <f t="shared" ref="BQ522" si="9549">I522/I529</f>
        <v>7.3817929278314723E-2</v>
      </c>
      <c r="BR522" s="123">
        <f t="shared" ref="BR522" si="9550">J522/J529</f>
        <v>8.1392498161314053E-2</v>
      </c>
      <c r="BS522" s="124">
        <f t="shared" ref="BS522" si="9551">K522/K529</f>
        <v>3.2166508987701042E-2</v>
      </c>
      <c r="BT522" s="125">
        <f t="shared" ref="BT522" si="9552">L522/L529</f>
        <v>8.427703922534055E-2</v>
      </c>
      <c r="BU522" s="123">
        <f t="shared" ref="BU522" si="9553">M522/M529</f>
        <v>3.5462463708004974E-2</v>
      </c>
      <c r="BV522" s="127">
        <f t="shared" ref="BV522" si="9554">N522/N529</f>
        <v>6.5320385739726483E-2</v>
      </c>
      <c r="BW522" s="128">
        <f t="shared" ref="BW522" si="9555">O522/O529</f>
        <v>5.5762695086943613E-2</v>
      </c>
      <c r="BX522" s="123">
        <f t="shared" ref="BX522" si="9556">P522/P529</f>
        <v>3.3416614615865085E-2</v>
      </c>
      <c r="BY522" s="124">
        <f t="shared" ref="BY522" si="9557">Q522/Q529</f>
        <v>7.9598491145067451E-2</v>
      </c>
      <c r="BZ522" s="125">
        <f t="shared" ref="BZ522" si="9558">R522/R529</f>
        <v>4.6346368715083797E-2</v>
      </c>
      <c r="CA522" s="126">
        <f t="shared" ref="CA522" si="9559">S522/S529</f>
        <v>7.8197935848571792E-2</v>
      </c>
      <c r="CB522" s="123">
        <f t="shared" ref="CB522" si="9560">T522/T529</f>
        <v>4.4226873733963536E-2</v>
      </c>
      <c r="CC522" s="124">
        <f t="shared" ref="CC522" si="9561">U522/U529</f>
        <v>7.4622614639703794E-2</v>
      </c>
      <c r="CD522" s="125">
        <f t="shared" ref="CD522" si="9562">V522/V529</f>
        <v>9.1695019242567913E-2</v>
      </c>
      <c r="CE522" s="126">
        <f t="shared" ref="CE522" si="9563">W522/W529</f>
        <v>4.2260735934431831E-2</v>
      </c>
      <c r="CF522" s="123">
        <f t="shared" ref="CF522" si="9564">X522/X529</f>
        <v>4.99960003199744E-2</v>
      </c>
      <c r="CG522" s="124">
        <f t="shared" ref="CG522" si="9565">Y522/Y529</f>
        <v>6.5912810593661664E-2</v>
      </c>
      <c r="CH522" s="125">
        <f t="shared" ref="CH522" si="9566">Z522/Z529</f>
        <v>5.3402945239154356E-2</v>
      </c>
      <c r="CI522" s="123">
        <f t="shared" ref="CI522" si="9567">AA522/AA529</f>
        <v>5.634424591649434E-2</v>
      </c>
      <c r="CJ522" s="129">
        <f t="shared" ref="CJ522" si="9568">AB522/AB529</f>
        <v>5.9310416491812845E-2</v>
      </c>
      <c r="CK522" s="130">
        <f t="shared" ref="CK522" si="9569">AC522/AC529</f>
        <v>6.2493985951181961E-2</v>
      </c>
    </row>
    <row r="523" spans="1:89" x14ac:dyDescent="0.25">
      <c r="A523" s="139" t="s">
        <v>34</v>
      </c>
      <c r="B523" s="194">
        <v>767</v>
      </c>
      <c r="C523" s="188">
        <v>1487</v>
      </c>
      <c r="D523" s="189">
        <v>241</v>
      </c>
      <c r="E523" s="190">
        <v>705</v>
      </c>
      <c r="F523" s="187">
        <v>345</v>
      </c>
      <c r="G523" s="191">
        <v>1026</v>
      </c>
      <c r="H523" s="189">
        <v>1056</v>
      </c>
      <c r="I523" s="190">
        <v>1996</v>
      </c>
      <c r="J523" s="187">
        <v>276</v>
      </c>
      <c r="K523" s="188">
        <v>103</v>
      </c>
      <c r="L523" s="189">
        <v>882</v>
      </c>
      <c r="M523" s="187">
        <v>379</v>
      </c>
      <c r="N523" s="192">
        <v>1714</v>
      </c>
      <c r="O523" s="195">
        <v>1429</v>
      </c>
      <c r="P523" s="187">
        <v>360</v>
      </c>
      <c r="Q523" s="188">
        <v>1158</v>
      </c>
      <c r="R523" s="189">
        <v>790</v>
      </c>
      <c r="S523" s="190">
        <v>1525</v>
      </c>
      <c r="T523" s="187">
        <v>120</v>
      </c>
      <c r="U523" s="191">
        <v>180</v>
      </c>
      <c r="V523" s="189">
        <v>1664</v>
      </c>
      <c r="W523" s="196">
        <v>772</v>
      </c>
      <c r="X523" s="187">
        <v>456</v>
      </c>
      <c r="Y523" s="191">
        <v>402</v>
      </c>
      <c r="Z523" s="189">
        <v>1826</v>
      </c>
      <c r="AA523" s="187">
        <v>2136</v>
      </c>
      <c r="AB523" s="162">
        <f t="shared" si="9074"/>
        <v>10497</v>
      </c>
      <c r="AC523" s="165">
        <f t="shared" si="9105"/>
        <v>13298</v>
      </c>
      <c r="BI523" s="139" t="s">
        <v>34</v>
      </c>
      <c r="BJ523" s="123">
        <f>B523/B529</f>
        <v>2.8402147750416589E-2</v>
      </c>
      <c r="BK523" s="124">
        <f t="shared" ref="BK523" si="9570">C523/C529</f>
        <v>6.02414519526819E-2</v>
      </c>
      <c r="BL523" s="125">
        <f t="shared" ref="BL523" si="9571">D523/D529</f>
        <v>2.0768700448121336E-2</v>
      </c>
      <c r="BM523" s="126">
        <f t="shared" ref="BM523" si="9572">E523/E529</f>
        <v>6.3576517269366042E-2</v>
      </c>
      <c r="BN523" s="123">
        <f t="shared" ref="BN523" si="9573">F523/F529</f>
        <v>2.2016592214422464E-2</v>
      </c>
      <c r="BO523" s="124">
        <f t="shared" ref="BO523" si="9574">G523/G529</f>
        <v>7.1274748176450159E-2</v>
      </c>
      <c r="BP523" s="125">
        <f t="shared" ref="BP523" si="9575">H523/H529</f>
        <v>2.9818715762127971E-2</v>
      </c>
      <c r="BQ523" s="126">
        <f t="shared" ref="BQ523" si="9576">I523/I529</f>
        <v>5.7757972104867182E-2</v>
      </c>
      <c r="BR523" s="123">
        <f t="shared" ref="BR523" si="9577">J523/J529</f>
        <v>6.7663643049767103E-2</v>
      </c>
      <c r="BS523" s="124">
        <f t="shared" ref="BS523" si="9578">K523/K529</f>
        <v>2.436140018921476E-2</v>
      </c>
      <c r="BT523" s="125">
        <f t="shared" ref="BT523" si="9579">L523/L529</f>
        <v>7.2378138847858195E-2</v>
      </c>
      <c r="BU523" s="123">
        <f t="shared" ref="BU523" si="9580">M523/M529</f>
        <v>2.6199364025991982E-2</v>
      </c>
      <c r="BV523" s="127">
        <f t="shared" ref="BV523" si="9581">N523/N529</f>
        <v>5.7592150801384363E-2</v>
      </c>
      <c r="BW523" s="128">
        <f t="shared" ref="BW523" si="9582">O523/O529</f>
        <v>4.7150823242155276E-2</v>
      </c>
      <c r="BX523" s="123">
        <f t="shared" ref="BX523" si="9583">P523/P529</f>
        <v>2.2485946283572766E-2</v>
      </c>
      <c r="BY523" s="124">
        <f t="shared" ref="BY523" si="9584">Q523/Q529</f>
        <v>7.403618694456876E-2</v>
      </c>
      <c r="BZ523" s="125">
        <f t="shared" ref="BZ523" si="9585">R523/R529</f>
        <v>3.5307262569832402E-2</v>
      </c>
      <c r="CA523" s="126">
        <f t="shared" ref="CA523" si="9586">S523/S529</f>
        <v>6.5307695601901417E-2</v>
      </c>
      <c r="CB523" s="123">
        <f t="shared" ref="CB523" si="9587">T523/T529</f>
        <v>4.051316677920324E-2</v>
      </c>
      <c r="CC523" s="124">
        <f t="shared" ref="CC523" si="9588">U523/U529</f>
        <v>5.126744517231558E-2</v>
      </c>
      <c r="CD523" s="125">
        <f t="shared" ref="CD523" si="9589">V523/V529</f>
        <v>9.2810530425567514E-2</v>
      </c>
      <c r="CE523" s="126">
        <f t="shared" ref="CE523" si="9590">W523/W529</f>
        <v>3.2954836506445831E-2</v>
      </c>
      <c r="CF523" s="123">
        <f t="shared" ref="CF523" si="9591">X523/X529</f>
        <v>3.6477081833453322E-2</v>
      </c>
      <c r="CG523" s="124">
        <f t="shared" ref="CG523" si="9592">Y523/Y529</f>
        <v>5.9812527897634284E-2</v>
      </c>
      <c r="CH523" s="125">
        <f t="shared" ref="CH523" si="9593">Z523/Z529</f>
        <v>4.2750450682462013E-2</v>
      </c>
      <c r="CI523" s="123">
        <f t="shared" ref="CI523" si="9594">AA523/AA529</f>
        <v>4.9629405887683262E-2</v>
      </c>
      <c r="CJ523" s="129">
        <f t="shared" ref="CJ523" si="9595">AB523/AB529</f>
        <v>4.1952927352733115E-2</v>
      </c>
      <c r="CK523" s="130">
        <f t="shared" ref="CK523" si="9596">AC523/AC529</f>
        <v>5.3316547454854542E-2</v>
      </c>
    </row>
    <row r="524" spans="1:89" x14ac:dyDescent="0.25">
      <c r="A524" s="131" t="s">
        <v>35</v>
      </c>
      <c r="B524" s="197">
        <v>0</v>
      </c>
      <c r="C524" s="181">
        <v>652</v>
      </c>
      <c r="D524" s="182">
        <v>2</v>
      </c>
      <c r="E524" s="183">
        <v>433</v>
      </c>
      <c r="F524" s="180">
        <v>9</v>
      </c>
      <c r="G524" s="184">
        <v>559</v>
      </c>
      <c r="H524" s="182">
        <v>67</v>
      </c>
      <c r="I524" s="183">
        <v>884</v>
      </c>
      <c r="J524" s="180">
        <v>72</v>
      </c>
      <c r="K524" s="181">
        <v>45</v>
      </c>
      <c r="L524" s="182">
        <v>647</v>
      </c>
      <c r="M524" s="180">
        <v>84</v>
      </c>
      <c r="N524" s="185">
        <v>383</v>
      </c>
      <c r="O524" s="198">
        <v>281</v>
      </c>
      <c r="P524" s="180">
        <v>89</v>
      </c>
      <c r="Q524" s="181">
        <v>208</v>
      </c>
      <c r="R524" s="182">
        <v>138</v>
      </c>
      <c r="S524" s="183">
        <v>152</v>
      </c>
      <c r="T524" s="180">
        <v>15</v>
      </c>
      <c r="U524" s="184">
        <v>7</v>
      </c>
      <c r="V524" s="182">
        <v>360</v>
      </c>
      <c r="W524" s="199">
        <v>58</v>
      </c>
      <c r="X524" s="180">
        <v>45</v>
      </c>
      <c r="Y524" s="184">
        <v>21</v>
      </c>
      <c r="Z524" s="182">
        <v>65</v>
      </c>
      <c r="AA524" s="180">
        <v>152</v>
      </c>
      <c r="AB524" s="162">
        <f t="shared" si="9074"/>
        <v>1892</v>
      </c>
      <c r="AC524" s="165">
        <f t="shared" si="9105"/>
        <v>3536</v>
      </c>
      <c r="BI524" s="131" t="s">
        <v>35</v>
      </c>
      <c r="BJ524" s="123">
        <f>B524/B529</f>
        <v>0</v>
      </c>
      <c r="BK524" s="124">
        <f t="shared" ref="BK524" si="9597">C524/C529</f>
        <v>2.641387133365743E-2</v>
      </c>
      <c r="BL524" s="125">
        <f t="shared" ref="BL524" si="9598">D524/D529</f>
        <v>1.7235436056532231E-4</v>
      </c>
      <c r="BM524" s="126">
        <f t="shared" ref="BM524" si="9599">E524/E529</f>
        <v>3.9047704932816306E-2</v>
      </c>
      <c r="BN524" s="123">
        <f t="shared" ref="BN524" si="9600">F524/F529</f>
        <v>5.7434588385449901E-4</v>
      </c>
      <c r="BO524" s="124">
        <f t="shared" ref="BO524" si="9601">G524/G529</f>
        <v>3.8832928100034733E-2</v>
      </c>
      <c r="BP524" s="125">
        <f t="shared" ref="BP524" si="9602">H524/H529</f>
        <v>1.8919071553622862E-3</v>
      </c>
      <c r="BQ524" s="126">
        <f t="shared" ref="BQ524" si="9603">I524/I529</f>
        <v>2.5580184038428148E-2</v>
      </c>
      <c r="BR524" s="123">
        <f t="shared" ref="BR524" si="9604">J524/J529</f>
        <v>1.7651385143417506E-2</v>
      </c>
      <c r="BS524" s="124">
        <f t="shared" ref="BS524" si="9605">K524/K529</f>
        <v>1.064333017975402E-2</v>
      </c>
      <c r="BT524" s="125">
        <f t="shared" ref="BT524" si="9606">L524/L529</f>
        <v>5.3093714098145416E-2</v>
      </c>
      <c r="BU524" s="123">
        <f t="shared" ref="BU524" si="9607">M524/M529</f>
        <v>5.8067192036499382E-3</v>
      </c>
      <c r="BV524" s="127">
        <f t="shared" ref="BV524" si="9608">N524/N529</f>
        <v>1.2869191223413191E-2</v>
      </c>
      <c r="BW524" s="128">
        <f t="shared" ref="BW524" si="9609">O524/O529</f>
        <v>9.2717853961131087E-3</v>
      </c>
      <c r="BX524" s="123">
        <f t="shared" ref="BX524" si="9610">P524/P529</f>
        <v>5.5590256089943788E-3</v>
      </c>
      <c r="BY524" s="124">
        <f t="shared" ref="BY524" si="9611">Q524/Q529</f>
        <v>1.3298382456364683E-2</v>
      </c>
      <c r="BZ524" s="125">
        <f t="shared" ref="BZ524" si="9612">R524/R529</f>
        <v>6.1675977653631283E-3</v>
      </c>
      <c r="CA524" s="126">
        <f t="shared" ref="CA524" si="9613">S524/S529</f>
        <v>6.5093572009764034E-3</v>
      </c>
      <c r="CB524" s="123">
        <f t="shared" ref="CB524" si="9614">T524/T529</f>
        <v>5.064145847400405E-3</v>
      </c>
      <c r="CC524" s="124">
        <f t="shared" ref="CC524" si="9615">U524/U529</f>
        <v>1.9937339789233835E-3</v>
      </c>
      <c r="CD524" s="125">
        <f t="shared" ref="CD524" si="9616">V524/V529</f>
        <v>2.0079201293992974E-2</v>
      </c>
      <c r="CE524" s="126">
        <f t="shared" ref="CE524" si="9617">W524/W529</f>
        <v>2.4758814991889355E-3</v>
      </c>
      <c r="CF524" s="123">
        <f t="shared" ref="CF524" si="9618">X524/X529</f>
        <v>3.599712023038157E-3</v>
      </c>
      <c r="CG524" s="124">
        <f t="shared" ref="CG524" si="9619">Y524/Y529</f>
        <v>3.1245350394286564E-3</v>
      </c>
      <c r="CH524" s="125">
        <f t="shared" ref="CH524" si="9620">Z524/Z529</f>
        <v>1.5217849366703346E-3</v>
      </c>
      <c r="CI524" s="123">
        <f t="shared" ref="CI524" si="9621">AA524/AA529</f>
        <v>3.5316805687864495E-3</v>
      </c>
      <c r="CJ524" s="129">
        <f t="shared" ref="CJ524" si="9622">AB524/AB529</f>
        <v>7.5616784368268131E-3</v>
      </c>
      <c r="CK524" s="130">
        <f t="shared" ref="CK524" si="9623">AC524/AC529</f>
        <v>1.4177117747057126E-2</v>
      </c>
    </row>
    <row r="525" spans="1:89" x14ac:dyDescent="0.25">
      <c r="A525" s="139" t="s">
        <v>36</v>
      </c>
      <c r="B525" s="194">
        <v>0</v>
      </c>
      <c r="C525" s="188">
        <v>0</v>
      </c>
      <c r="D525" s="189">
        <v>0</v>
      </c>
      <c r="E525" s="190">
        <v>0</v>
      </c>
      <c r="F525" s="187">
        <v>0</v>
      </c>
      <c r="G525" s="191">
        <v>0</v>
      </c>
      <c r="H525" s="189">
        <v>0</v>
      </c>
      <c r="I525" s="190">
        <v>0</v>
      </c>
      <c r="J525" s="187">
        <v>0</v>
      </c>
      <c r="K525" s="191">
        <v>0</v>
      </c>
      <c r="L525" s="189">
        <v>0</v>
      </c>
      <c r="M525" s="187">
        <v>0</v>
      </c>
      <c r="N525" s="192">
        <v>0</v>
      </c>
      <c r="O525" s="195">
        <v>0</v>
      </c>
      <c r="P525" s="187">
        <v>0</v>
      </c>
      <c r="Q525" s="191">
        <v>0</v>
      </c>
      <c r="R525" s="189">
        <v>0</v>
      </c>
      <c r="S525" s="190">
        <v>0</v>
      </c>
      <c r="T525" s="187">
        <v>0</v>
      </c>
      <c r="U525" s="191">
        <v>0</v>
      </c>
      <c r="V525" s="189">
        <v>0</v>
      </c>
      <c r="W525" s="190">
        <v>0</v>
      </c>
      <c r="X525" s="187">
        <v>0</v>
      </c>
      <c r="Y525" s="191">
        <v>0</v>
      </c>
      <c r="Z525" s="189">
        <v>0</v>
      </c>
      <c r="AA525" s="187">
        <v>0</v>
      </c>
      <c r="AB525" s="162">
        <f t="shared" si="9074"/>
        <v>0</v>
      </c>
      <c r="AC525" s="165">
        <f t="shared" si="9105"/>
        <v>0</v>
      </c>
      <c r="BI525" s="139" t="s">
        <v>36</v>
      </c>
      <c r="BJ525" s="123">
        <f>B525/B529</f>
        <v>0</v>
      </c>
      <c r="BK525" s="124">
        <f t="shared" ref="BK525" si="9624">C525/C529</f>
        <v>0</v>
      </c>
      <c r="BL525" s="125">
        <f t="shared" ref="BL525" si="9625">D525/D529</f>
        <v>0</v>
      </c>
      <c r="BM525" s="126">
        <f t="shared" ref="BM525" si="9626">E525/E529</f>
        <v>0</v>
      </c>
      <c r="BN525" s="123">
        <f t="shared" ref="BN525" si="9627">F525/F529</f>
        <v>0</v>
      </c>
      <c r="BO525" s="124">
        <f t="shared" ref="BO525" si="9628">G525/G529</f>
        <v>0</v>
      </c>
      <c r="BP525" s="125">
        <f t="shared" ref="BP525" si="9629">H525/H529</f>
        <v>0</v>
      </c>
      <c r="BQ525" s="126">
        <f t="shared" ref="BQ525" si="9630">I525/I529</f>
        <v>0</v>
      </c>
      <c r="BR525" s="123">
        <f t="shared" ref="BR525" si="9631">J525/J529</f>
        <v>0</v>
      </c>
      <c r="BS525" s="124">
        <f t="shared" ref="BS525" si="9632">K525/K529</f>
        <v>0</v>
      </c>
      <c r="BT525" s="125">
        <f t="shared" ref="BT525" si="9633">L525/L529</f>
        <v>0</v>
      </c>
      <c r="BU525" s="123">
        <f t="shared" ref="BU525" si="9634">M525/M529</f>
        <v>0</v>
      </c>
      <c r="BV525" s="127">
        <f t="shared" ref="BV525" si="9635">N525/N529</f>
        <v>0</v>
      </c>
      <c r="BW525" s="128">
        <f t="shared" ref="BW525" si="9636">O525/O529</f>
        <v>0</v>
      </c>
      <c r="BX525" s="123">
        <f t="shared" ref="BX525" si="9637">P525/P529</f>
        <v>0</v>
      </c>
      <c r="BY525" s="124">
        <f t="shared" ref="BY525" si="9638">Q525/Q529</f>
        <v>0</v>
      </c>
      <c r="BZ525" s="125">
        <f t="shared" ref="BZ525" si="9639">R525/R529</f>
        <v>0</v>
      </c>
      <c r="CA525" s="126">
        <f t="shared" ref="CA525" si="9640">S525/S529</f>
        <v>0</v>
      </c>
      <c r="CB525" s="123">
        <f t="shared" ref="CB525" si="9641">T525/T529</f>
        <v>0</v>
      </c>
      <c r="CC525" s="124">
        <f t="shared" ref="CC525" si="9642">U525/U529</f>
        <v>0</v>
      </c>
      <c r="CD525" s="125">
        <f t="shared" ref="CD525" si="9643">V525/V529</f>
        <v>0</v>
      </c>
      <c r="CE525" s="126">
        <f t="shared" ref="CE525" si="9644">W525/W529</f>
        <v>0</v>
      </c>
      <c r="CF525" s="123">
        <f t="shared" ref="CF525" si="9645">X525/X529</f>
        <v>0</v>
      </c>
      <c r="CG525" s="124">
        <f t="shared" ref="CG525" si="9646">Y525/Y529</f>
        <v>0</v>
      </c>
      <c r="CH525" s="125">
        <f t="shared" ref="CH525" si="9647">Z525/Z529</f>
        <v>0</v>
      </c>
      <c r="CI525" s="123">
        <f t="shared" ref="CI525" si="9648">AA525/AA529</f>
        <v>0</v>
      </c>
      <c r="CJ525" s="129">
        <f t="shared" ref="CJ525" si="9649">AB525/AB529</f>
        <v>0</v>
      </c>
      <c r="CK525" s="130">
        <f t="shared" ref="CK525" si="9650">AC525/AC529</f>
        <v>0</v>
      </c>
    </row>
    <row r="526" spans="1:89" x14ac:dyDescent="0.25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62">
        <f t="shared" si="9074"/>
        <v>0</v>
      </c>
      <c r="AC526" s="165">
        <f t="shared" si="9105"/>
        <v>0</v>
      </c>
      <c r="BI526" s="131" t="s">
        <v>37</v>
      </c>
      <c r="BJ526" s="123">
        <f>B526/B529</f>
        <v>0</v>
      </c>
      <c r="BK526" s="124">
        <f t="shared" ref="BK526" si="9651">C526/C529</f>
        <v>0</v>
      </c>
      <c r="BL526" s="125">
        <f t="shared" ref="BL526" si="9652">D526/D529</f>
        <v>0</v>
      </c>
      <c r="BM526" s="126">
        <f t="shared" ref="BM526" si="9653">E526/E529</f>
        <v>0</v>
      </c>
      <c r="BN526" s="123">
        <f t="shared" ref="BN526" si="9654">F526/F529</f>
        <v>0</v>
      </c>
      <c r="BO526" s="124">
        <f t="shared" ref="BO526" si="9655">G526/G529</f>
        <v>0</v>
      </c>
      <c r="BP526" s="125">
        <f t="shared" ref="BP526" si="9656">H526/H529</f>
        <v>0</v>
      </c>
      <c r="BQ526" s="126">
        <f t="shared" ref="BQ526" si="9657">I526/I529</f>
        <v>0</v>
      </c>
      <c r="BR526" s="123">
        <f t="shared" ref="BR526" si="9658">J526/J529</f>
        <v>0</v>
      </c>
      <c r="BS526" s="124">
        <f t="shared" ref="BS526" si="9659">K526/K529</f>
        <v>0</v>
      </c>
      <c r="BT526" s="125">
        <f t="shared" ref="BT526" si="9660">L526/L529</f>
        <v>0</v>
      </c>
      <c r="BU526" s="123">
        <f t="shared" ref="BU526" si="9661">M526/M529</f>
        <v>0</v>
      </c>
      <c r="BV526" s="127">
        <f t="shared" ref="BV526" si="9662">N526/N529</f>
        <v>0</v>
      </c>
      <c r="BW526" s="128">
        <f t="shared" ref="BW526" si="9663">O526/O529</f>
        <v>0</v>
      </c>
      <c r="BX526" s="123">
        <f t="shared" ref="BX526" si="9664">P526/P529</f>
        <v>0</v>
      </c>
      <c r="BY526" s="124">
        <f t="shared" ref="BY526" si="9665">Q526/Q529</f>
        <v>0</v>
      </c>
      <c r="BZ526" s="125">
        <f t="shared" ref="BZ526" si="9666">R526/R529</f>
        <v>0</v>
      </c>
      <c r="CA526" s="126">
        <f t="shared" ref="CA526" si="9667">S526/S529</f>
        <v>0</v>
      </c>
      <c r="CB526" s="123">
        <f t="shared" ref="CB526" si="9668">T526/T529</f>
        <v>0</v>
      </c>
      <c r="CC526" s="124">
        <f t="shared" ref="CC526" si="9669">U526/U529</f>
        <v>0</v>
      </c>
      <c r="CD526" s="125">
        <f t="shared" ref="CD526" si="9670">V526/V529</f>
        <v>0</v>
      </c>
      <c r="CE526" s="126">
        <f t="shared" ref="CE526" si="9671">W526/W529</f>
        <v>0</v>
      </c>
      <c r="CF526" s="123">
        <f t="shared" ref="CF526" si="9672">X526/X529</f>
        <v>0</v>
      </c>
      <c r="CG526" s="124">
        <f t="shared" ref="CG526" si="9673">Y526/Y529</f>
        <v>0</v>
      </c>
      <c r="CH526" s="125">
        <f t="shared" ref="CH526" si="9674">Z526/Z529</f>
        <v>0</v>
      </c>
      <c r="CI526" s="123">
        <f t="shared" ref="CI526" si="9675">AA526/AA529</f>
        <v>0</v>
      </c>
      <c r="CJ526" s="129">
        <f t="shared" ref="CJ526" si="9676">AB526/AB529</f>
        <v>0</v>
      </c>
      <c r="CK526" s="130">
        <f t="shared" ref="CK526" si="9677">AC526/AC529</f>
        <v>0</v>
      </c>
    </row>
    <row r="527" spans="1:89" x14ac:dyDescent="0.25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2">
        <f t="shared" si="9074"/>
        <v>0</v>
      </c>
      <c r="AC527" s="165">
        <f t="shared" si="9105"/>
        <v>0</v>
      </c>
      <c r="BI527" s="139" t="s">
        <v>38</v>
      </c>
      <c r="BJ527" s="123">
        <f>B527/B529</f>
        <v>0</v>
      </c>
      <c r="BK527" s="124">
        <f t="shared" ref="BK527" si="9678">C527/C529</f>
        <v>0</v>
      </c>
      <c r="BL527" s="125">
        <f t="shared" ref="BL527" si="9679">D527/D529</f>
        <v>0</v>
      </c>
      <c r="BM527" s="126">
        <f t="shared" ref="BM527" si="9680">E527/E529</f>
        <v>0</v>
      </c>
      <c r="BN527" s="123">
        <f t="shared" ref="BN527" si="9681">F527/F529</f>
        <v>0</v>
      </c>
      <c r="BO527" s="124">
        <f t="shared" ref="BO527" si="9682">G527/G529</f>
        <v>0</v>
      </c>
      <c r="BP527" s="125">
        <f t="shared" ref="BP527" si="9683">H527/H529</f>
        <v>0</v>
      </c>
      <c r="BQ527" s="126">
        <f t="shared" ref="BQ527" si="9684">I527/I529</f>
        <v>0</v>
      </c>
      <c r="BR527" s="123">
        <f t="shared" ref="BR527" si="9685">J527/J529</f>
        <v>0</v>
      </c>
      <c r="BS527" s="124">
        <f t="shared" ref="BS527" si="9686">K527/K529</f>
        <v>0</v>
      </c>
      <c r="BT527" s="125">
        <f t="shared" ref="BT527" si="9687">L527/L529</f>
        <v>0</v>
      </c>
      <c r="BU527" s="123">
        <f t="shared" ref="BU527" si="9688">M527/M529</f>
        <v>0</v>
      </c>
      <c r="BV527" s="127">
        <f t="shared" ref="BV527" si="9689">N527/N529</f>
        <v>0</v>
      </c>
      <c r="BW527" s="128">
        <f t="shared" ref="BW527" si="9690">O527/O529</f>
        <v>0</v>
      </c>
      <c r="BX527" s="123">
        <f t="shared" ref="BX527" si="9691">P527/P529</f>
        <v>0</v>
      </c>
      <c r="BY527" s="124">
        <f t="shared" ref="BY527" si="9692">Q527/Q529</f>
        <v>0</v>
      </c>
      <c r="BZ527" s="125">
        <f t="shared" ref="BZ527" si="9693">R527/R529</f>
        <v>0</v>
      </c>
      <c r="CA527" s="126">
        <f t="shared" ref="CA527" si="9694">S527/S529</f>
        <v>0</v>
      </c>
      <c r="CB527" s="123">
        <f t="shared" ref="CB527" si="9695">T527/T529</f>
        <v>0</v>
      </c>
      <c r="CC527" s="124">
        <f t="shared" ref="CC527" si="9696">U527/U529</f>
        <v>0</v>
      </c>
      <c r="CD527" s="125">
        <f t="shared" ref="CD527" si="9697">V527/V529</f>
        <v>0</v>
      </c>
      <c r="CE527" s="126">
        <f t="shared" ref="CE527" si="9698">W527/W529</f>
        <v>0</v>
      </c>
      <c r="CF527" s="123">
        <f t="shared" ref="CF527" si="9699">X527/X529</f>
        <v>0</v>
      </c>
      <c r="CG527" s="124">
        <f t="shared" ref="CG527" si="9700">Y527/Y529</f>
        <v>0</v>
      </c>
      <c r="CH527" s="125">
        <f t="shared" ref="CH527" si="9701">Z527/Z529</f>
        <v>0</v>
      </c>
      <c r="CI527" s="123">
        <f t="shared" ref="CI527" si="9702">AA527/AA529</f>
        <v>0</v>
      </c>
      <c r="CJ527" s="129">
        <f t="shared" ref="CJ527" si="9703">AB527/AB529</f>
        <v>0</v>
      </c>
      <c r="CK527" s="130">
        <f t="shared" ref="CK527" si="9704">AC527/AC529</f>
        <v>0</v>
      </c>
    </row>
    <row r="528" spans="1:89" ht="13.8" thickBot="1" x14ac:dyDescent="0.3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2">
        <f t="shared" si="9074"/>
        <v>0</v>
      </c>
      <c r="AC528" s="165">
        <f t="shared" si="9105"/>
        <v>0</v>
      </c>
      <c r="BI528" s="131" t="s">
        <v>39</v>
      </c>
      <c r="BJ528" s="123">
        <f>B528/B529</f>
        <v>0</v>
      </c>
      <c r="BK528" s="124">
        <f t="shared" ref="BK528" si="9705">C528/C529</f>
        <v>0</v>
      </c>
      <c r="BL528" s="125">
        <f t="shared" ref="BL528" si="9706">D528/D529</f>
        <v>0</v>
      </c>
      <c r="BM528" s="126">
        <f t="shared" ref="BM528" si="9707">E528/E529</f>
        <v>0</v>
      </c>
      <c r="BN528" s="123">
        <f t="shared" ref="BN528" si="9708">F528/F529</f>
        <v>0</v>
      </c>
      <c r="BO528" s="124">
        <f t="shared" ref="BO528" si="9709">G528/G529</f>
        <v>0</v>
      </c>
      <c r="BP528" s="125">
        <f t="shared" ref="BP528" si="9710">H528/H529</f>
        <v>0</v>
      </c>
      <c r="BQ528" s="126">
        <f t="shared" ref="BQ528" si="9711">I528/I529</f>
        <v>0</v>
      </c>
      <c r="BR528" s="123">
        <f t="shared" ref="BR528" si="9712">J528/J529</f>
        <v>0</v>
      </c>
      <c r="BS528" s="124">
        <f t="shared" ref="BS528" si="9713">K528/K529</f>
        <v>0</v>
      </c>
      <c r="BT528" s="125">
        <f t="shared" ref="BT528" si="9714">L528/L529</f>
        <v>0</v>
      </c>
      <c r="BU528" s="123">
        <f t="shared" ref="BU528" si="9715">M528/M529</f>
        <v>0</v>
      </c>
      <c r="BV528" s="127">
        <f t="shared" ref="BV528" si="9716">N528/N529</f>
        <v>0</v>
      </c>
      <c r="BW528" s="128">
        <f t="shared" ref="BW528" si="9717">O528/O529</f>
        <v>0</v>
      </c>
      <c r="BX528" s="123">
        <f t="shared" ref="BX528" si="9718">P528/P529</f>
        <v>0</v>
      </c>
      <c r="BY528" s="124">
        <f t="shared" ref="BY528" si="9719">Q528/Q529</f>
        <v>0</v>
      </c>
      <c r="BZ528" s="125">
        <f t="shared" ref="BZ528" si="9720">R528/R529</f>
        <v>0</v>
      </c>
      <c r="CA528" s="126">
        <f t="shared" ref="CA528" si="9721">S528/S529</f>
        <v>0</v>
      </c>
      <c r="CB528" s="123">
        <f t="shared" ref="CB528" si="9722">T528/T529</f>
        <v>0</v>
      </c>
      <c r="CC528" s="124">
        <f t="shared" ref="CC528" si="9723">U528/U529</f>
        <v>0</v>
      </c>
      <c r="CD528" s="125">
        <f t="shared" ref="CD528" si="9724">V528/V529</f>
        <v>0</v>
      </c>
      <c r="CE528" s="126">
        <f t="shared" ref="CE528" si="9725">W528/W529</f>
        <v>0</v>
      </c>
      <c r="CF528" s="123">
        <f t="shared" ref="CF528" si="9726">X528/X529</f>
        <v>0</v>
      </c>
      <c r="CG528" s="124">
        <f t="shared" ref="CG528" si="9727">Y528/Y529</f>
        <v>0</v>
      </c>
      <c r="CH528" s="125">
        <f t="shared" ref="CH528" si="9728">Z528/Z529</f>
        <v>0</v>
      </c>
      <c r="CI528" s="123">
        <f t="shared" ref="CI528" si="9729">AA528/AA529</f>
        <v>0</v>
      </c>
      <c r="CJ528" s="129">
        <f t="shared" ref="CJ528" si="9730">AB528/AB529</f>
        <v>0</v>
      </c>
      <c r="CK528" s="130">
        <f t="shared" ref="CK528" si="9731">AC528/AC529</f>
        <v>0</v>
      </c>
    </row>
    <row r="529" spans="1:89" ht="14.4" thickTop="1" thickBot="1" x14ac:dyDescent="0.3">
      <c r="A529" s="251" t="s">
        <v>13</v>
      </c>
      <c r="B529" s="14">
        <f t="shared" ref="B529:AA529" si="9732">SUM(B506:B528)</f>
        <v>27005</v>
      </c>
      <c r="C529" s="1">
        <f t="shared" si="9732"/>
        <v>24684</v>
      </c>
      <c r="D529" s="14">
        <f t="shared" si="9732"/>
        <v>11604</v>
      </c>
      <c r="E529" s="1">
        <f t="shared" si="9732"/>
        <v>11089</v>
      </c>
      <c r="F529" s="14">
        <f t="shared" si="9732"/>
        <v>15670</v>
      </c>
      <c r="G529" s="1">
        <f t="shared" si="9732"/>
        <v>14395</v>
      </c>
      <c r="H529" s="14">
        <f t="shared" si="9732"/>
        <v>35414</v>
      </c>
      <c r="I529" s="1">
        <f t="shared" si="9732"/>
        <v>34558</v>
      </c>
      <c r="J529" s="14">
        <f t="shared" si="9732"/>
        <v>4079</v>
      </c>
      <c r="K529" s="1">
        <f t="shared" si="9732"/>
        <v>4228</v>
      </c>
      <c r="L529" s="14">
        <f t="shared" si="9732"/>
        <v>12186</v>
      </c>
      <c r="M529" s="1">
        <f t="shared" si="9732"/>
        <v>14466</v>
      </c>
      <c r="N529" s="14">
        <f t="shared" si="9732"/>
        <v>29761</v>
      </c>
      <c r="O529" s="1">
        <f t="shared" si="9732"/>
        <v>30307</v>
      </c>
      <c r="P529" s="14">
        <f t="shared" si="9732"/>
        <v>16010</v>
      </c>
      <c r="Q529" s="1">
        <f t="shared" si="9732"/>
        <v>15641</v>
      </c>
      <c r="R529" s="14">
        <f t="shared" si="9732"/>
        <v>22375</v>
      </c>
      <c r="S529" s="1">
        <f t="shared" si="9732"/>
        <v>23351</v>
      </c>
      <c r="T529" s="14">
        <f t="shared" si="9732"/>
        <v>2962</v>
      </c>
      <c r="U529" s="1">
        <f t="shared" si="9732"/>
        <v>3511</v>
      </c>
      <c r="V529" s="14">
        <f t="shared" si="9732"/>
        <v>17929</v>
      </c>
      <c r="W529" s="1">
        <f t="shared" si="9732"/>
        <v>23426</v>
      </c>
      <c r="X529" s="14">
        <f t="shared" si="9732"/>
        <v>12501</v>
      </c>
      <c r="Y529" s="1">
        <f t="shared" si="9732"/>
        <v>6721</v>
      </c>
      <c r="Z529" s="14">
        <f t="shared" si="9732"/>
        <v>42713</v>
      </c>
      <c r="AA529" s="1">
        <f t="shared" si="9732"/>
        <v>43039</v>
      </c>
      <c r="AB529" s="166">
        <f>SUM(AB505:AB528)</f>
        <v>250209</v>
      </c>
      <c r="AC529" s="167">
        <f t="shared" ref="AC529" si="9733">SUM(AC505:AC528)</f>
        <v>249416</v>
      </c>
      <c r="BI529" s="251" t="s">
        <v>13</v>
      </c>
      <c r="BJ529" s="147">
        <f>SUM(BJ505:BJ528)</f>
        <v>1</v>
      </c>
      <c r="BK529" s="148">
        <f t="shared" ref="BK529:CK529" si="9734">SUM(BK505:BK528)</f>
        <v>1</v>
      </c>
      <c r="BL529" s="147">
        <f t="shared" si="9734"/>
        <v>0.99999999999999989</v>
      </c>
      <c r="BM529" s="148">
        <f t="shared" si="9734"/>
        <v>1</v>
      </c>
      <c r="BN529" s="147">
        <f t="shared" si="9734"/>
        <v>1</v>
      </c>
      <c r="BO529" s="148">
        <f t="shared" si="9734"/>
        <v>1</v>
      </c>
      <c r="BP529" s="147">
        <f t="shared" si="9734"/>
        <v>1.0000000000000002</v>
      </c>
      <c r="BQ529" s="148">
        <f t="shared" si="9734"/>
        <v>1</v>
      </c>
      <c r="BR529" s="147">
        <f t="shared" si="9734"/>
        <v>1.0000000000000002</v>
      </c>
      <c r="BS529" s="148">
        <f t="shared" si="9734"/>
        <v>0.99999999999999978</v>
      </c>
      <c r="BT529" s="147">
        <f t="shared" si="9734"/>
        <v>1</v>
      </c>
      <c r="BU529" s="148">
        <f t="shared" si="9734"/>
        <v>1</v>
      </c>
      <c r="BV529" s="147">
        <f t="shared" si="9734"/>
        <v>1</v>
      </c>
      <c r="BW529" s="148">
        <f t="shared" si="9734"/>
        <v>1</v>
      </c>
      <c r="BX529" s="147">
        <f t="shared" si="9734"/>
        <v>1</v>
      </c>
      <c r="BY529" s="148">
        <f t="shared" si="9734"/>
        <v>1</v>
      </c>
      <c r="BZ529" s="147">
        <f t="shared" si="9734"/>
        <v>1</v>
      </c>
      <c r="CA529" s="148">
        <f t="shared" si="9734"/>
        <v>1</v>
      </c>
      <c r="CB529" s="147">
        <f t="shared" si="9734"/>
        <v>1</v>
      </c>
      <c r="CC529" s="148">
        <f t="shared" si="9734"/>
        <v>1.0000000000000002</v>
      </c>
      <c r="CD529" s="147">
        <f t="shared" si="9734"/>
        <v>1</v>
      </c>
      <c r="CE529" s="148">
        <f t="shared" si="9734"/>
        <v>1</v>
      </c>
      <c r="CF529" s="147">
        <f t="shared" si="9734"/>
        <v>1</v>
      </c>
      <c r="CG529" s="148">
        <f t="shared" si="9734"/>
        <v>1</v>
      </c>
      <c r="CH529" s="147">
        <f t="shared" si="9734"/>
        <v>0.99999999999999989</v>
      </c>
      <c r="CI529" s="148">
        <f t="shared" si="9734"/>
        <v>1</v>
      </c>
      <c r="CJ529" s="147">
        <f t="shared" si="9734"/>
        <v>0.99999999999999978</v>
      </c>
      <c r="CK529" s="148">
        <f t="shared" si="9734"/>
        <v>1</v>
      </c>
    </row>
    <row r="530" spans="1:89" ht="13.8" thickTop="1" x14ac:dyDescent="0.25">
      <c r="A530" s="178"/>
    </row>
    <row r="532" spans="1:89" x14ac:dyDescent="0.25">
      <c r="A532" s="294">
        <f>+A501+1</f>
        <v>45187</v>
      </c>
      <c r="B532" s="294"/>
      <c r="C532" s="294"/>
      <c r="D532" s="294"/>
      <c r="BI532" s="299">
        <f>+BI470+2</f>
        <v>45187</v>
      </c>
      <c r="BJ532" s="299"/>
      <c r="BK532" s="299"/>
      <c r="BL532" s="299"/>
    </row>
    <row r="533" spans="1:89" ht="13.8" thickBot="1" x14ac:dyDescent="0.3">
      <c r="AE533" t="s">
        <v>84</v>
      </c>
    </row>
    <row r="534" spans="1:89" ht="14.4" thickTop="1" thickBot="1" x14ac:dyDescent="0.3">
      <c r="A534" s="292" t="s">
        <v>0</v>
      </c>
      <c r="B534" s="290" t="s">
        <v>1</v>
      </c>
      <c r="C534" s="291"/>
      <c r="D534" s="290" t="s">
        <v>2</v>
      </c>
      <c r="E534" s="291"/>
      <c r="F534" s="290" t="s">
        <v>3</v>
      </c>
      <c r="G534" s="291"/>
      <c r="H534" s="290" t="s">
        <v>4</v>
      </c>
      <c r="I534" s="291"/>
      <c r="J534" s="290" t="s">
        <v>5</v>
      </c>
      <c r="K534" s="291"/>
      <c r="L534" s="290" t="s">
        <v>6</v>
      </c>
      <c r="M534" s="291"/>
      <c r="N534" s="290" t="s">
        <v>7</v>
      </c>
      <c r="O534" s="291"/>
      <c r="P534" s="290" t="s">
        <v>8</v>
      </c>
      <c r="Q534" s="291"/>
      <c r="R534" s="290" t="s">
        <v>9</v>
      </c>
      <c r="S534" s="291"/>
      <c r="T534" s="290" t="s">
        <v>10</v>
      </c>
      <c r="U534" s="291"/>
      <c r="V534" s="290" t="s">
        <v>11</v>
      </c>
      <c r="W534" s="291"/>
      <c r="X534" s="290" t="s">
        <v>12</v>
      </c>
      <c r="Y534" s="291"/>
      <c r="Z534" s="297" t="s">
        <v>40</v>
      </c>
      <c r="AA534" s="298"/>
      <c r="AB534" s="295" t="s">
        <v>41</v>
      </c>
      <c r="AC534" s="296"/>
      <c r="AE534" s="292" t="s">
        <v>0</v>
      </c>
      <c r="AF534" s="290" t="s">
        <v>1</v>
      </c>
      <c r="AG534" s="291"/>
      <c r="AH534" s="290" t="s">
        <v>2</v>
      </c>
      <c r="AI534" s="291"/>
      <c r="AJ534" s="290" t="s">
        <v>3</v>
      </c>
      <c r="AK534" s="291"/>
      <c r="AL534" s="290" t="s">
        <v>4</v>
      </c>
      <c r="AM534" s="291"/>
      <c r="AN534" s="290" t="s">
        <v>5</v>
      </c>
      <c r="AO534" s="291"/>
      <c r="AP534" s="290" t="s">
        <v>6</v>
      </c>
      <c r="AQ534" s="291"/>
      <c r="AR534" s="290" t="s">
        <v>7</v>
      </c>
      <c r="AS534" s="291"/>
      <c r="AT534" s="290" t="s">
        <v>8</v>
      </c>
      <c r="AU534" s="291"/>
      <c r="AV534" s="290" t="s">
        <v>9</v>
      </c>
      <c r="AW534" s="291"/>
      <c r="AX534" s="290" t="s">
        <v>10</v>
      </c>
      <c r="AY534" s="291"/>
      <c r="AZ534" s="290" t="s">
        <v>11</v>
      </c>
      <c r="BA534" s="291"/>
      <c r="BB534" s="290" t="s">
        <v>12</v>
      </c>
      <c r="BC534" s="291"/>
      <c r="BD534" s="297" t="s">
        <v>40</v>
      </c>
      <c r="BE534" s="298"/>
      <c r="BF534" s="295" t="s">
        <v>41</v>
      </c>
      <c r="BG534" s="296"/>
      <c r="BI534" s="292" t="s">
        <v>0</v>
      </c>
      <c r="BJ534" s="290" t="s">
        <v>1</v>
      </c>
      <c r="BK534" s="291"/>
      <c r="BL534" s="290" t="s">
        <v>2</v>
      </c>
      <c r="BM534" s="291"/>
      <c r="BN534" s="290" t="s">
        <v>3</v>
      </c>
      <c r="BO534" s="291"/>
      <c r="BP534" s="290" t="s">
        <v>4</v>
      </c>
      <c r="BQ534" s="291"/>
      <c r="BR534" s="290" t="s">
        <v>5</v>
      </c>
      <c r="BS534" s="291"/>
      <c r="BT534" s="290" t="s">
        <v>6</v>
      </c>
      <c r="BU534" s="291"/>
      <c r="BV534" s="290" t="s">
        <v>7</v>
      </c>
      <c r="BW534" s="291"/>
      <c r="BX534" s="290" t="s">
        <v>8</v>
      </c>
      <c r="BY534" s="291"/>
      <c r="BZ534" s="290" t="s">
        <v>9</v>
      </c>
      <c r="CA534" s="291"/>
      <c r="CB534" s="290" t="s">
        <v>10</v>
      </c>
      <c r="CC534" s="291"/>
      <c r="CD534" s="290" t="s">
        <v>11</v>
      </c>
      <c r="CE534" s="291"/>
      <c r="CF534" s="290" t="s">
        <v>12</v>
      </c>
      <c r="CG534" s="291"/>
      <c r="CH534" s="297" t="s">
        <v>40</v>
      </c>
      <c r="CI534" s="298"/>
      <c r="CJ534" s="290" t="s">
        <v>41</v>
      </c>
      <c r="CK534" s="291"/>
    </row>
    <row r="535" spans="1:89" ht="15" thickTop="1" thickBot="1" x14ac:dyDescent="0.35">
      <c r="A535" s="293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68" t="s">
        <v>14</v>
      </c>
      <c r="AC535" s="169" t="s">
        <v>15</v>
      </c>
      <c r="AE535" s="293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68" t="s">
        <v>14</v>
      </c>
      <c r="BG535" s="169" t="s">
        <v>15</v>
      </c>
      <c r="BI535" s="293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8" thickTop="1" x14ac:dyDescent="0.25">
      <c r="A536" s="119" t="s">
        <v>16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1"/>
      <c r="AA536" s="176"/>
      <c r="AB536" s="162">
        <f t="shared" ref="AB536:AB559" si="9735"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4" t="str">
        <f>$AE$9</f>
        <v>07:00 - 07:59</v>
      </c>
      <c r="AF536" s="120">
        <f t="shared" ref="AF536:AO537" si="9736">SUMIF($A$9:$A$32,$AE536,B$536:B$559)</f>
        <v>5215</v>
      </c>
      <c r="AG536" s="177">
        <f t="shared" si="9736"/>
        <v>1526.8</v>
      </c>
      <c r="AH536" s="121">
        <f t="shared" si="9736"/>
        <v>1957</v>
      </c>
      <c r="AI536" s="172">
        <f t="shared" si="9736"/>
        <v>1546.2</v>
      </c>
      <c r="AJ536" s="120">
        <f t="shared" si="9736"/>
        <v>3748</v>
      </c>
      <c r="AK536" s="122">
        <f t="shared" si="9736"/>
        <v>1303.4000000000001</v>
      </c>
      <c r="AL536" s="121">
        <f t="shared" si="9736"/>
        <v>3777</v>
      </c>
      <c r="AM536" s="172">
        <f t="shared" si="9736"/>
        <v>2566.1</v>
      </c>
      <c r="AN536" s="120">
        <f t="shared" si="9736"/>
        <v>386</v>
      </c>
      <c r="AO536" s="122">
        <f t="shared" si="9736"/>
        <v>1258.8</v>
      </c>
      <c r="AP536" s="121">
        <f t="shared" ref="AP536:AY537" si="9737">SUMIF($A$9:$A$32,$AE536,L$536:L$559)</f>
        <v>831</v>
      </c>
      <c r="AQ536" s="120">
        <f t="shared" si="9737"/>
        <v>4159</v>
      </c>
      <c r="AR536" s="171">
        <f t="shared" si="9737"/>
        <v>2883</v>
      </c>
      <c r="AS536" s="173">
        <f t="shared" si="9737"/>
        <v>5069.8</v>
      </c>
      <c r="AT536" s="120">
        <f t="shared" si="9737"/>
        <v>2161</v>
      </c>
      <c r="AU536" s="122">
        <f t="shared" si="9737"/>
        <v>2867.7</v>
      </c>
      <c r="AV536" s="121">
        <f t="shared" si="9737"/>
        <v>3477</v>
      </c>
      <c r="AW536" s="172">
        <f t="shared" si="9737"/>
        <v>2347.9</v>
      </c>
      <c r="AX536" s="120">
        <f t="shared" si="9737"/>
        <v>385</v>
      </c>
      <c r="AY536" s="122">
        <f t="shared" si="9737"/>
        <v>1951.9</v>
      </c>
      <c r="AZ536" s="121">
        <f t="shared" ref="AZ536:BE537" si="9738">SUMIF($A$9:$A$32,$AE536,V$536:V$559)</f>
        <v>1102</v>
      </c>
      <c r="BA536" s="172">
        <f t="shared" si="9738"/>
        <v>4320.1000000000004</v>
      </c>
      <c r="BB536" s="120">
        <f t="shared" si="9738"/>
        <v>2551</v>
      </c>
      <c r="BC536" s="122">
        <f t="shared" si="9738"/>
        <v>2377.1999999999998</v>
      </c>
      <c r="BD536" s="21">
        <f t="shared" si="9738"/>
        <v>5886</v>
      </c>
      <c r="BE536" s="176">
        <f t="shared" si="9738"/>
        <v>3537.1</v>
      </c>
      <c r="BF536" s="162">
        <f>AF536+AH536+AJ536+AL536+AN536+AP536+AR536+AT536+AV536+AX536+AZ536+BB536+BD536</f>
        <v>34359</v>
      </c>
      <c r="BG536" s="163">
        <f>AG536+AI536+AK536+AM536+AO536+AQ536+AS536+AU536+AW536+AY536+BA536+BC536+BE536</f>
        <v>34832.000000000007</v>
      </c>
      <c r="BH536" s="216"/>
      <c r="BI536" s="119" t="s">
        <v>16</v>
      </c>
      <c r="BJ536" s="123">
        <f>B536/B560</f>
        <v>0</v>
      </c>
      <c r="BK536" s="124">
        <f t="shared" ref="BK536" si="9739">C536/C560</f>
        <v>0</v>
      </c>
      <c r="BL536" s="125">
        <f t="shared" ref="BL536" si="9740">D536/D560</f>
        <v>0</v>
      </c>
      <c r="BM536" s="126">
        <f t="shared" ref="BM536" si="9741">E536/E560</f>
        <v>0</v>
      </c>
      <c r="BN536" s="123">
        <f t="shared" ref="BN536" si="9742">F536/F560</f>
        <v>0</v>
      </c>
      <c r="BO536" s="124">
        <f t="shared" ref="BO536" si="9743">G536/G560</f>
        <v>0</v>
      </c>
      <c r="BP536" s="125">
        <f t="shared" ref="BP536" si="9744">H536/H560</f>
        <v>0</v>
      </c>
      <c r="BQ536" s="126">
        <f t="shared" ref="BQ536" si="9745">I536/I560</f>
        <v>0</v>
      </c>
      <c r="BR536" s="123">
        <f t="shared" ref="BR536" si="9746">J536/J560</f>
        <v>0</v>
      </c>
      <c r="BS536" s="124">
        <f t="shared" ref="BS536" si="9747">K536/K560</f>
        <v>0</v>
      </c>
      <c r="BT536" s="125">
        <f t="shared" ref="BT536" si="9748">L536/L560</f>
        <v>0</v>
      </c>
      <c r="BU536" s="123">
        <f t="shared" ref="BU536" si="9749">M536/M560</f>
        <v>0</v>
      </c>
      <c r="BV536" s="127">
        <f t="shared" ref="BV536" si="9750">N536/N560</f>
        <v>0</v>
      </c>
      <c r="BW536" s="128">
        <f t="shared" ref="BW536" si="9751">O536/O560</f>
        <v>0</v>
      </c>
      <c r="BX536" s="123">
        <f t="shared" ref="BX536" si="9752">P536/P560</f>
        <v>0</v>
      </c>
      <c r="BY536" s="124">
        <f t="shared" ref="BY536" si="9753">Q536/Q560</f>
        <v>0</v>
      </c>
      <c r="BZ536" s="125">
        <f t="shared" ref="BZ536" si="9754">R536/R560</f>
        <v>0</v>
      </c>
      <c r="CA536" s="126">
        <f t="shared" ref="CA536" si="9755">S536/S560</f>
        <v>0</v>
      </c>
      <c r="CB536" s="123">
        <f t="shared" ref="CB536" si="9756">T536/T560</f>
        <v>0</v>
      </c>
      <c r="CC536" s="124">
        <f t="shared" ref="CC536" si="9757">U536/U560</f>
        <v>0</v>
      </c>
      <c r="CD536" s="125">
        <f t="shared" ref="CD536" si="9758">V536/V560</f>
        <v>0</v>
      </c>
      <c r="CE536" s="126">
        <f t="shared" ref="CE536" si="9759">W536/W560</f>
        <v>0</v>
      </c>
      <c r="CF536" s="123">
        <f t="shared" ref="CF536" si="9760">X536/X560</f>
        <v>0</v>
      </c>
      <c r="CG536" s="124">
        <f t="shared" ref="CG536" si="9761">Y536/Y560</f>
        <v>0</v>
      </c>
      <c r="CH536" s="125">
        <f t="shared" ref="CH536" si="9762">Z536/Z560</f>
        <v>0</v>
      </c>
      <c r="CI536" s="123">
        <f t="shared" ref="CI536" si="9763">AA536/AA560</f>
        <v>0</v>
      </c>
      <c r="CJ536" s="129">
        <f t="shared" ref="CJ536" si="9764">AB536/AB560</f>
        <v>0</v>
      </c>
      <c r="CK536" s="130">
        <f t="shared" ref="CK536" si="9765">AC536/AC560</f>
        <v>0</v>
      </c>
    </row>
    <row r="537" spans="1:89" x14ac:dyDescent="0.25">
      <c r="A537" s="131" t="s">
        <v>17</v>
      </c>
      <c r="B537" s="180">
        <v>751</v>
      </c>
      <c r="C537" s="181">
        <v>0</v>
      </c>
      <c r="D537" s="182">
        <v>577</v>
      </c>
      <c r="E537" s="183">
        <v>2</v>
      </c>
      <c r="F537" s="180">
        <v>1138</v>
      </c>
      <c r="G537" s="184">
        <v>9</v>
      </c>
      <c r="H537" s="182">
        <v>884</v>
      </c>
      <c r="I537" s="183">
        <v>47</v>
      </c>
      <c r="J537" s="180">
        <v>23</v>
      </c>
      <c r="K537" s="184">
        <v>46</v>
      </c>
      <c r="L537" s="182">
        <v>61</v>
      </c>
      <c r="M537" s="180">
        <v>182</v>
      </c>
      <c r="N537" s="185">
        <v>437</v>
      </c>
      <c r="O537" s="186">
        <v>261</v>
      </c>
      <c r="P537" s="180">
        <v>108</v>
      </c>
      <c r="Q537" s="184">
        <v>149</v>
      </c>
      <c r="R537" s="182">
        <v>72</v>
      </c>
      <c r="S537" s="183">
        <v>242</v>
      </c>
      <c r="T537" s="180">
        <v>5</v>
      </c>
      <c r="U537" s="184">
        <v>73</v>
      </c>
      <c r="V537" s="182">
        <v>7</v>
      </c>
      <c r="W537" s="183">
        <v>171</v>
      </c>
      <c r="X537" s="180">
        <v>2</v>
      </c>
      <c r="Y537" s="184">
        <v>100</v>
      </c>
      <c r="Z537" s="182">
        <v>0</v>
      </c>
      <c r="AA537" s="180">
        <v>0</v>
      </c>
      <c r="AB537" s="162">
        <f t="shared" si="9735"/>
        <v>4065</v>
      </c>
      <c r="AC537" s="165">
        <f t="shared" ref="AC537:AC559" si="9766">SUM(C537,E537,G537,I537,K537,M537,O537,Q537,S537,U537,W537,Y537,AA537)</f>
        <v>1282</v>
      </c>
      <c r="AD537" s="217"/>
      <c r="AE537" s="256" t="str">
        <f>$AE$10</f>
        <v>08:00 - 08:59</v>
      </c>
      <c r="AF537" s="120">
        <f t="shared" si="9736"/>
        <v>4205</v>
      </c>
      <c r="AG537" s="181">
        <f t="shared" si="9736"/>
        <v>1386.2</v>
      </c>
      <c r="AH537" s="182">
        <f t="shared" si="9736"/>
        <v>1946</v>
      </c>
      <c r="AI537" s="183">
        <f t="shared" si="9736"/>
        <v>1286.4000000000001</v>
      </c>
      <c r="AJ537" s="180">
        <f t="shared" si="9736"/>
        <v>2713</v>
      </c>
      <c r="AK537" s="184">
        <f t="shared" si="9736"/>
        <v>1169.8</v>
      </c>
      <c r="AL537" s="182">
        <f t="shared" si="9736"/>
        <v>3855</v>
      </c>
      <c r="AM537" s="183">
        <f t="shared" si="9736"/>
        <v>2535.4</v>
      </c>
      <c r="AN537" s="180">
        <f t="shared" si="9736"/>
        <v>332</v>
      </c>
      <c r="AO537" s="184">
        <f t="shared" si="9736"/>
        <v>1132.5999999999999</v>
      </c>
      <c r="AP537" s="182">
        <f t="shared" si="9737"/>
        <v>759</v>
      </c>
      <c r="AQ537" s="180">
        <f t="shared" si="9737"/>
        <v>4206.6000000000004</v>
      </c>
      <c r="AR537" s="185">
        <f t="shared" si="9737"/>
        <v>2439</v>
      </c>
      <c r="AS537" s="186">
        <f t="shared" si="9737"/>
        <v>4883.3</v>
      </c>
      <c r="AT537" s="180">
        <f t="shared" si="9737"/>
        <v>2060</v>
      </c>
      <c r="AU537" s="184">
        <f t="shared" si="9737"/>
        <v>2530.4</v>
      </c>
      <c r="AV537" s="182">
        <f t="shared" si="9737"/>
        <v>2850</v>
      </c>
      <c r="AW537" s="183">
        <f t="shared" si="9737"/>
        <v>2054.6999999999998</v>
      </c>
      <c r="AX537" s="180">
        <f t="shared" si="9737"/>
        <v>285</v>
      </c>
      <c r="AY537" s="184">
        <f t="shared" si="9737"/>
        <v>1714.4</v>
      </c>
      <c r="AZ537" s="182">
        <f t="shared" si="9738"/>
        <v>972</v>
      </c>
      <c r="BA537" s="183">
        <f t="shared" si="9738"/>
        <v>3665</v>
      </c>
      <c r="BB537" s="180">
        <f t="shared" si="9738"/>
        <v>2185</v>
      </c>
      <c r="BC537" s="184">
        <f t="shared" si="9738"/>
        <v>2164.5</v>
      </c>
      <c r="BD537" s="182">
        <f t="shared" si="9738"/>
        <v>4839</v>
      </c>
      <c r="BE537" s="180">
        <f t="shared" si="9738"/>
        <v>3064.8</v>
      </c>
      <c r="BF537" s="164">
        <f>SUM(AF537,AH537,AJ537,AL537,AN537,AP537,AR537,AT537,AV537,AX537,AZ537,BB537,BD537)</f>
        <v>29440</v>
      </c>
      <c r="BG537" s="165">
        <f>SUM(AG537,AI537,AK537,AM537,AO537,AQ537,AS537,AU537,AW537,AY537,BA537,BC537,BE537)</f>
        <v>31794.100000000006</v>
      </c>
      <c r="BH537" s="217"/>
      <c r="BI537" s="131" t="s">
        <v>17</v>
      </c>
      <c r="BJ537" s="123">
        <f>B537/B560</f>
        <v>1.6915938372826379E-2</v>
      </c>
      <c r="BK537" s="124">
        <f t="shared" ref="BK537" si="9767">C537/C560</f>
        <v>0</v>
      </c>
      <c r="BL537" s="125">
        <f t="shared" ref="BL537" si="9768">D537/D560</f>
        <v>2.6140533683685952E-2</v>
      </c>
      <c r="BM537" s="126">
        <f t="shared" ref="BM537" si="9769">E537/E560</f>
        <v>9.9975506001029736E-5</v>
      </c>
      <c r="BN537" s="123">
        <f t="shared" ref="BN537" si="9770">F537/F560</f>
        <v>3.5958038422649143E-2</v>
      </c>
      <c r="BO537" s="124">
        <f t="shared" ref="BO537" si="9771">G537/G560</f>
        <v>3.6640326343173292E-4</v>
      </c>
      <c r="BP537" s="125">
        <f t="shared" ref="BP537" si="9772">H537/H560</f>
        <v>1.8564408416985173E-2</v>
      </c>
      <c r="BQ537" s="126">
        <f t="shared" ref="BQ537" si="9773">I537/I560</f>
        <v>9.2468718029432601E-4</v>
      </c>
      <c r="BR537" s="123">
        <f t="shared" ref="BR537" si="9774">J537/J560</f>
        <v>2.7338642576964223E-3</v>
      </c>
      <c r="BS537" s="124">
        <f t="shared" ref="BS537" si="9775">K537/K560</f>
        <v>5.0784958820022522E-3</v>
      </c>
      <c r="BT537" s="125">
        <f t="shared" ref="BT537" si="9776">L537/L560</f>
        <v>2.2420700555004225E-3</v>
      </c>
      <c r="BU537" s="123">
        <f t="shared" ref="BU537" si="9777">M537/M560</f>
        <v>5.8388353127626679E-3</v>
      </c>
      <c r="BV537" s="127">
        <f t="shared" ref="BV537" si="9778">N537/N560</f>
        <v>9.5302481790029217E-3</v>
      </c>
      <c r="BW537" s="128">
        <f t="shared" ref="BW537" si="9779">O537/O560</f>
        <v>5.264060183737887E-3</v>
      </c>
      <c r="BX537" s="123">
        <f t="shared" ref="BX537" si="9780">P537/P560</f>
        <v>3.9705882352941172E-3</v>
      </c>
      <c r="BY537" s="124">
        <f t="shared" ref="BY537" si="9781">Q537/Q560</f>
        <v>5.0018966923699257E-3</v>
      </c>
      <c r="BZ537" s="125">
        <f t="shared" ref="BZ537" si="9782">R537/R560</f>
        <v>2.124645892351275E-3</v>
      </c>
      <c r="CA537" s="126">
        <f t="shared" ref="CA537" si="9783">S537/S560</f>
        <v>6.6192198073314699E-3</v>
      </c>
      <c r="CB537" s="123">
        <f t="shared" ref="CB537" si="9784">T537/T560</f>
        <v>4.8652330446628393E-4</v>
      </c>
      <c r="CC537" s="124">
        <f t="shared" ref="CC537" si="9785">U537/U560</f>
        <v>6.3705940360767616E-3</v>
      </c>
      <c r="CD537" s="125">
        <f t="shared" ref="CD537" si="9786">V537/V560</f>
        <v>2.2917757988475643E-4</v>
      </c>
      <c r="CE537" s="126">
        <f t="shared" ref="CE537" si="9787">W537/W560</f>
        <v>4.2922871866442102E-3</v>
      </c>
      <c r="CF537" s="123">
        <f t="shared" ref="CF537" si="9788">X537/X560</f>
        <v>6.9954529555788734E-5</v>
      </c>
      <c r="CG537" s="124">
        <f t="shared" ref="CG537" si="9789">Y537/Y560</f>
        <v>5.4428285291300178E-3</v>
      </c>
      <c r="CH537" s="125">
        <f t="shared" ref="CH537" si="9790">Z537/Z560</f>
        <v>0</v>
      </c>
      <c r="CI537" s="123">
        <f t="shared" ref="CI537" si="9791">AA537/AA560</f>
        <v>0</v>
      </c>
      <c r="CJ537" s="129">
        <f t="shared" ref="CJ537" si="9792">AB537/AB560</f>
        <v>9.7056780007019599E-3</v>
      </c>
      <c r="CK537" s="130">
        <f t="shared" ref="CK537" si="9793">AC537/AC560</f>
        <v>3.0688570613994037E-3</v>
      </c>
    </row>
    <row r="538" spans="1:89" ht="13.8" thickBot="1" x14ac:dyDescent="0.3">
      <c r="A538" s="139" t="s">
        <v>18</v>
      </c>
      <c r="B538" s="187">
        <v>3113</v>
      </c>
      <c r="C538" s="188">
        <v>472</v>
      </c>
      <c r="D538" s="189">
        <v>1734</v>
      </c>
      <c r="E538" s="190">
        <v>387</v>
      </c>
      <c r="F538" s="187">
        <v>2757</v>
      </c>
      <c r="G538" s="191">
        <v>453</v>
      </c>
      <c r="H538" s="189">
        <v>2730</v>
      </c>
      <c r="I538" s="190">
        <v>850</v>
      </c>
      <c r="J538" s="187">
        <v>135</v>
      </c>
      <c r="K538" s="191">
        <v>449</v>
      </c>
      <c r="L538" s="189">
        <v>423</v>
      </c>
      <c r="M538" s="187">
        <v>1206</v>
      </c>
      <c r="N538" s="192">
        <v>2100</v>
      </c>
      <c r="O538" s="193">
        <v>2047</v>
      </c>
      <c r="P538" s="187">
        <v>847</v>
      </c>
      <c r="Q538" s="191">
        <v>1174</v>
      </c>
      <c r="R538" s="189">
        <v>1617</v>
      </c>
      <c r="S538" s="190">
        <v>1385</v>
      </c>
      <c r="T538" s="187">
        <v>107</v>
      </c>
      <c r="U538" s="191">
        <v>683</v>
      </c>
      <c r="V538" s="189">
        <v>547</v>
      </c>
      <c r="W538" s="190">
        <v>1800</v>
      </c>
      <c r="X538" s="187">
        <v>1166</v>
      </c>
      <c r="Y538" s="191">
        <v>1142</v>
      </c>
      <c r="Z538" s="189">
        <v>3658</v>
      </c>
      <c r="AA538" s="187">
        <v>2343</v>
      </c>
      <c r="AB538" s="162">
        <f t="shared" si="9735"/>
        <v>20934</v>
      </c>
      <c r="AC538" s="165">
        <f t="shared" si="9766"/>
        <v>14391</v>
      </c>
      <c r="AE538" s="254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18</v>
      </c>
      <c r="BJ538" s="123">
        <f>B538/B560</f>
        <v>7.0118929633300298E-2</v>
      </c>
      <c r="BK538" s="124">
        <f t="shared" ref="BK538" si="9794">C538/C560</f>
        <v>1.2755653565097074E-2</v>
      </c>
      <c r="BL538" s="125">
        <f t="shared" ref="BL538" si="9795">D538/D560</f>
        <v>7.8557513704525891E-2</v>
      </c>
      <c r="BM538" s="126">
        <f t="shared" ref="BM538" si="9796">E538/E560</f>
        <v>1.9345260411199255E-2</v>
      </c>
      <c r="BN538" s="123">
        <f t="shared" ref="BN538" si="9797">F538/F560</f>
        <v>8.7114509605662291E-2</v>
      </c>
      <c r="BO538" s="124">
        <f t="shared" ref="BO538" si="9798">G538/G560</f>
        <v>1.8442297592730559E-2</v>
      </c>
      <c r="BP538" s="125">
        <f t="shared" ref="BP538" si="9799">H538/H560</f>
        <v>5.7331261287748334E-2</v>
      </c>
      <c r="BQ538" s="126">
        <f t="shared" ref="BQ538" si="9800">I538/I560</f>
        <v>1.6723066026599512E-2</v>
      </c>
      <c r="BR538" s="123">
        <f t="shared" ref="BR538" si="9801">J538/J560</f>
        <v>1.6046594556044218E-2</v>
      </c>
      <c r="BS538" s="124">
        <f t="shared" ref="BS538" si="9802">K538/K560</f>
        <v>4.9570535891717643E-2</v>
      </c>
      <c r="BT538" s="125">
        <f t="shared" ref="BT538" si="9803">L538/L560</f>
        <v>1.5547469401257029E-2</v>
      </c>
      <c r="BU538" s="123">
        <f t="shared" ref="BU538" si="9804">M538/M560</f>
        <v>3.8690304325229546E-2</v>
      </c>
      <c r="BV538" s="127">
        <f t="shared" ref="BV538" si="9805">N538/N560</f>
        <v>4.5797531294979717E-2</v>
      </c>
      <c r="BW538" s="128">
        <f t="shared" ref="BW538" si="9806">O538/O560</f>
        <v>4.128556013835806E-2</v>
      </c>
      <c r="BX538" s="123">
        <f t="shared" ref="BX538" si="9807">P538/P560</f>
        <v>3.1139705882352941E-2</v>
      </c>
      <c r="BY538" s="124">
        <f t="shared" ref="BY538" si="9808">Q538/Q560</f>
        <v>3.9410917562699953E-2</v>
      </c>
      <c r="BZ538" s="125">
        <f t="shared" ref="BZ538" si="9809">R538/R560</f>
        <v>4.7716005665722379E-2</v>
      </c>
      <c r="CA538" s="126">
        <f t="shared" ref="CA538" si="9810">S538/S560</f>
        <v>3.7882724930388786E-2</v>
      </c>
      <c r="CB538" s="123">
        <f t="shared" ref="CB538" si="9811">T538/T560</f>
        <v>1.0411598715578476E-2</v>
      </c>
      <c r="CC538" s="124">
        <f t="shared" ref="CC538" si="9812">U538/U560</f>
        <v>5.9604325022471615E-2</v>
      </c>
      <c r="CD538" s="125">
        <f t="shared" ref="CD538" si="9813">V538/V560</f>
        <v>1.790859088528025E-2</v>
      </c>
      <c r="CE538" s="126">
        <f t="shared" ref="CE538" si="9814">W538/W560</f>
        <v>4.5181970385728527E-2</v>
      </c>
      <c r="CF538" s="123">
        <f t="shared" ref="CF538" si="9815">X538/X560</f>
        <v>4.0783490731024837E-2</v>
      </c>
      <c r="CG538" s="124">
        <f t="shared" ref="CG538" si="9816">Y538/Y560</f>
        <v>6.2157101802664802E-2</v>
      </c>
      <c r="CH538" s="125">
        <f t="shared" ref="CH538" si="9817">Z538/Z560</f>
        <v>5.985045566845007E-2</v>
      </c>
      <c r="CI538" s="123">
        <f t="shared" ref="CI538" si="9818">AA538/AA560</f>
        <v>3.9367234296371595E-2</v>
      </c>
      <c r="CJ538" s="129">
        <f t="shared" ref="CJ538" si="9819">AB538/AB560</f>
        <v>4.9982450988116815E-2</v>
      </c>
      <c r="CK538" s="130">
        <f t="shared" ref="CK538" si="9820">AC538/AC560</f>
        <v>3.4449237106551345E-2</v>
      </c>
    </row>
    <row r="539" spans="1:89" ht="14.4" thickTop="1" thickBot="1" x14ac:dyDescent="0.3">
      <c r="A539" s="131" t="s">
        <v>19</v>
      </c>
      <c r="B539" s="180">
        <v>4722</v>
      </c>
      <c r="C539" s="181">
        <v>1514</v>
      </c>
      <c r="D539" s="182">
        <v>1827</v>
      </c>
      <c r="E539" s="183">
        <v>1206</v>
      </c>
      <c r="F539" s="180">
        <v>3608</v>
      </c>
      <c r="G539" s="184">
        <v>1085</v>
      </c>
      <c r="H539" s="182">
        <v>3695</v>
      </c>
      <c r="I539" s="183">
        <v>2170</v>
      </c>
      <c r="J539" s="180">
        <v>315</v>
      </c>
      <c r="K539" s="184">
        <v>1012</v>
      </c>
      <c r="L539" s="182">
        <v>731</v>
      </c>
      <c r="M539" s="180">
        <v>3111</v>
      </c>
      <c r="N539" s="185">
        <v>2568</v>
      </c>
      <c r="O539" s="186">
        <v>4452</v>
      </c>
      <c r="P539" s="180">
        <v>1757</v>
      </c>
      <c r="Q539" s="184">
        <v>2338</v>
      </c>
      <c r="R539" s="182">
        <v>2967</v>
      </c>
      <c r="S539" s="183">
        <v>2169</v>
      </c>
      <c r="T539" s="180">
        <v>310</v>
      </c>
      <c r="U539" s="184">
        <v>1428</v>
      </c>
      <c r="V539" s="182">
        <v>970</v>
      </c>
      <c r="W539" s="183">
        <v>3299</v>
      </c>
      <c r="X539" s="180">
        <v>2307</v>
      </c>
      <c r="Y539" s="184">
        <v>1903</v>
      </c>
      <c r="Z539" s="182">
        <v>5040</v>
      </c>
      <c r="AA539" s="180">
        <v>3221</v>
      </c>
      <c r="AB539" s="162">
        <f t="shared" si="9735"/>
        <v>30817</v>
      </c>
      <c r="AC539" s="165">
        <f t="shared" si="9766"/>
        <v>28908</v>
      </c>
      <c r="AE539" s="251" t="s">
        <v>13</v>
      </c>
      <c r="AF539" s="14">
        <f t="shared" ref="AF539:BG539" si="9821">SUM(AF536:AF538)</f>
        <v>9420</v>
      </c>
      <c r="AG539" s="1">
        <f t="shared" si="9821"/>
        <v>2913</v>
      </c>
      <c r="AH539" s="14">
        <f t="shared" si="9821"/>
        <v>3903</v>
      </c>
      <c r="AI539" s="1">
        <f t="shared" si="9821"/>
        <v>2832.6000000000004</v>
      </c>
      <c r="AJ539" s="14">
        <f t="shared" si="9821"/>
        <v>6461</v>
      </c>
      <c r="AK539" s="1">
        <f t="shared" si="9821"/>
        <v>2473.1999999999998</v>
      </c>
      <c r="AL539" s="14">
        <f t="shared" si="9821"/>
        <v>7632</v>
      </c>
      <c r="AM539" s="1">
        <f t="shared" si="9821"/>
        <v>5101.5</v>
      </c>
      <c r="AN539" s="14">
        <f t="shared" si="9821"/>
        <v>718</v>
      </c>
      <c r="AO539" s="1">
        <f t="shared" si="9821"/>
        <v>2391.3999999999996</v>
      </c>
      <c r="AP539" s="14">
        <f t="shared" si="9821"/>
        <v>1590</v>
      </c>
      <c r="AQ539" s="1">
        <f t="shared" si="9821"/>
        <v>8365.6</v>
      </c>
      <c r="AR539" s="14">
        <f t="shared" si="9821"/>
        <v>5322</v>
      </c>
      <c r="AS539" s="1">
        <f t="shared" si="9821"/>
        <v>9953.1</v>
      </c>
      <c r="AT539" s="14">
        <f t="shared" si="9821"/>
        <v>4221</v>
      </c>
      <c r="AU539" s="1">
        <f t="shared" si="9821"/>
        <v>5398.1</v>
      </c>
      <c r="AV539" s="14">
        <f t="shared" si="9821"/>
        <v>6327</v>
      </c>
      <c r="AW539" s="1">
        <f t="shared" si="9821"/>
        <v>4402.6000000000004</v>
      </c>
      <c r="AX539" s="14">
        <f t="shared" si="9821"/>
        <v>670</v>
      </c>
      <c r="AY539" s="1">
        <f t="shared" si="9821"/>
        <v>3666.3</v>
      </c>
      <c r="AZ539" s="14">
        <f t="shared" si="9821"/>
        <v>2074</v>
      </c>
      <c r="BA539" s="1">
        <f t="shared" si="9821"/>
        <v>7985.1</v>
      </c>
      <c r="BB539" s="14">
        <f t="shared" si="9821"/>
        <v>4736</v>
      </c>
      <c r="BC539" s="1">
        <f t="shared" si="9821"/>
        <v>4541.7</v>
      </c>
      <c r="BD539" s="14">
        <f t="shared" si="9821"/>
        <v>10725</v>
      </c>
      <c r="BE539" s="1">
        <f t="shared" si="9821"/>
        <v>6601.9</v>
      </c>
      <c r="BF539" s="166">
        <f t="shared" si="9821"/>
        <v>63799</v>
      </c>
      <c r="BG539" s="167">
        <f t="shared" si="9821"/>
        <v>66626.100000000006</v>
      </c>
      <c r="BI539" s="131" t="s">
        <v>19</v>
      </c>
      <c r="BJ539" s="123">
        <f>B539/B560</f>
        <v>0.10636093341742499</v>
      </c>
      <c r="BK539" s="124">
        <f t="shared" ref="BK539" si="9822">C539/C560</f>
        <v>4.091538029143426E-2</v>
      </c>
      <c r="BL539" s="125">
        <f t="shared" ref="BL539" si="9823">D539/D560</f>
        <v>8.2770805962035066E-2</v>
      </c>
      <c r="BM539" s="126">
        <f t="shared" ref="BM539" si="9824">E539/E560</f>
        <v>6.0285230118620935E-2</v>
      </c>
      <c r="BN539" s="123">
        <f t="shared" ref="BN539" si="9825">F539/F560</f>
        <v>0.11400404448938321</v>
      </c>
      <c r="BO539" s="124">
        <f t="shared" ref="BO539" si="9826">G539/G560</f>
        <v>4.417194898038114E-2</v>
      </c>
      <c r="BP539" s="125">
        <f t="shared" ref="BP539" si="9827">H539/H560</f>
        <v>7.7596707127556799E-2</v>
      </c>
      <c r="BQ539" s="126">
        <f t="shared" ref="BQ539" si="9828">I539/I560</f>
        <v>4.2693003856142282E-2</v>
      </c>
      <c r="BR539" s="123">
        <f t="shared" ref="BR539" si="9829">J539/J560</f>
        <v>3.7442053964103175E-2</v>
      </c>
      <c r="BS539" s="124">
        <f t="shared" ref="BS539" si="9830">K539/K560</f>
        <v>0.11172690940404956</v>
      </c>
      <c r="BT539" s="125">
        <f t="shared" ref="BT539" si="9831">L539/L560</f>
        <v>2.6868085419193589E-2</v>
      </c>
      <c r="BU539" s="123">
        <f t="shared" ref="BU539" si="9832">M539/M560</f>
        <v>9.9805586032992638E-2</v>
      </c>
      <c r="BV539" s="127">
        <f t="shared" ref="BV539" si="9833">N539/N560</f>
        <v>5.6003838269289487E-2</v>
      </c>
      <c r="BW539" s="128">
        <f t="shared" ref="BW539" si="9834">O539/O560</f>
        <v>8.9791555318011765E-2</v>
      </c>
      <c r="BX539" s="123">
        <f t="shared" ref="BX539" si="9835">P539/P560</f>
        <v>6.4595588235294113E-2</v>
      </c>
      <c r="BY539" s="124">
        <f t="shared" ref="BY539" si="9836">Q539/Q560</f>
        <v>7.8486137360811323E-2</v>
      </c>
      <c r="BZ539" s="125">
        <f t="shared" ref="BZ539" si="9837">R539/R560</f>
        <v>8.7553116147308777E-2</v>
      </c>
      <c r="CA539" s="126">
        <f t="shared" ref="CA539" si="9838">S539/S560</f>
        <v>5.9326808934305614E-2</v>
      </c>
      <c r="CB539" s="123">
        <f t="shared" ref="CB539" si="9839">T539/T560</f>
        <v>3.0164444876909603E-2</v>
      </c>
      <c r="CC539" s="124">
        <f t="shared" ref="CC539" si="9840">U539/U560</f>
        <v>0.12461929155503583</v>
      </c>
      <c r="CD539" s="125">
        <f t="shared" ref="CD539" si="9841">V539/V560</f>
        <v>3.1757464641173391E-2</v>
      </c>
      <c r="CE539" s="126">
        <f t="shared" ref="CE539" si="9842">W539/W560</f>
        <v>8.2808511279176891E-2</v>
      </c>
      <c r="CF539" s="123">
        <f t="shared" ref="CF539" si="9843">X539/X560</f>
        <v>8.069254984260231E-2</v>
      </c>
      <c r="CG539" s="124">
        <f t="shared" ref="CG539" si="9844">Y539/Y560</f>
        <v>0.10357702690934423</v>
      </c>
      <c r="CH539" s="125">
        <f t="shared" ref="CH539" si="9845">Z539/Z560</f>
        <v>8.2462082167574738E-2</v>
      </c>
      <c r="CI539" s="123">
        <f t="shared" ref="CI539" si="9846">AA539/AA560</f>
        <v>5.4119445867952587E-2</v>
      </c>
      <c r="CJ539" s="129">
        <f t="shared" ref="CJ539" si="9847">AB539/AB560</f>
        <v>7.3579306014177698E-2</v>
      </c>
      <c r="CK539" s="130">
        <f t="shared" ref="CK539" si="9848">AC539/AC560</f>
        <v>6.9200093549870487E-2</v>
      </c>
    </row>
    <row r="540" spans="1:89" ht="13.8" thickTop="1" x14ac:dyDescent="0.25">
      <c r="A540" s="139" t="s">
        <v>20</v>
      </c>
      <c r="B540" s="266">
        <v>5215</v>
      </c>
      <c r="C540" s="267">
        <v>1526.8</v>
      </c>
      <c r="D540" s="268">
        <v>1957</v>
      </c>
      <c r="E540" s="269">
        <v>1546.2</v>
      </c>
      <c r="F540" s="266">
        <v>3748</v>
      </c>
      <c r="G540" s="270">
        <v>1303.4000000000001</v>
      </c>
      <c r="H540" s="268">
        <v>3777</v>
      </c>
      <c r="I540" s="269">
        <v>2566.1</v>
      </c>
      <c r="J540" s="266">
        <v>386</v>
      </c>
      <c r="K540" s="270">
        <v>1258.8</v>
      </c>
      <c r="L540" s="268">
        <v>831</v>
      </c>
      <c r="M540" s="266">
        <v>4159</v>
      </c>
      <c r="N540" s="271">
        <v>2883</v>
      </c>
      <c r="O540" s="272">
        <v>5069.8</v>
      </c>
      <c r="P540" s="266">
        <v>2161</v>
      </c>
      <c r="Q540" s="270">
        <v>2867.7</v>
      </c>
      <c r="R540" s="268">
        <v>3477</v>
      </c>
      <c r="S540" s="269">
        <v>2347.9</v>
      </c>
      <c r="T540" s="266">
        <v>385</v>
      </c>
      <c r="U540" s="270">
        <v>1951.9</v>
      </c>
      <c r="V540" s="268">
        <v>1102</v>
      </c>
      <c r="W540" s="269">
        <v>4320.1000000000004</v>
      </c>
      <c r="X540" s="266">
        <v>2551</v>
      </c>
      <c r="Y540" s="270">
        <v>2377.1999999999998</v>
      </c>
      <c r="Z540" s="268">
        <v>5886</v>
      </c>
      <c r="AA540" s="266">
        <v>3537.1</v>
      </c>
      <c r="AB540" s="162">
        <f t="shared" si="9735"/>
        <v>34359</v>
      </c>
      <c r="AC540" s="165">
        <f t="shared" si="9766"/>
        <v>34832.000000000007</v>
      </c>
      <c r="BI540" s="139" t="s">
        <v>20</v>
      </c>
      <c r="BJ540" s="123">
        <f>B540/B560</f>
        <v>0.11746553743580503</v>
      </c>
      <c r="BK540" s="124">
        <f t="shared" ref="BK540" si="9849">C540/C560</f>
        <v>4.1261296320318247E-2</v>
      </c>
      <c r="BL540" s="125">
        <f t="shared" ref="BL540" si="9850">D540/D560</f>
        <v>8.8660354278983375E-2</v>
      </c>
      <c r="BM540" s="126">
        <f t="shared" ref="BM540" si="9851">E540/E560</f>
        <v>7.7291063689396089E-2</v>
      </c>
      <c r="BN540" s="123">
        <f t="shared" ref="BN540" si="9852">F540/F560</f>
        <v>0.11842770475227503</v>
      </c>
      <c r="BO540" s="124">
        <f t="shared" ref="BO540" si="9853">G540/G560</f>
        <v>5.3063334839657861E-2</v>
      </c>
      <c r="BP540" s="125">
        <f t="shared" ref="BP540" si="9854">H540/H560</f>
        <v>7.9318745012390279E-2</v>
      </c>
      <c r="BQ540" s="126">
        <f t="shared" ref="BQ540" si="9855">I540/I560</f>
        <v>5.0485952624537651E-2</v>
      </c>
      <c r="BR540" s="123">
        <f t="shared" ref="BR540" si="9856">J540/J560</f>
        <v>4.5881374063948648E-2</v>
      </c>
      <c r="BS540" s="124">
        <f t="shared" ref="BS540" si="9857">K540/K560</f>
        <v>0.13897414383183554</v>
      </c>
      <c r="BT540" s="125">
        <f t="shared" ref="BT540" si="9858">L540/L560</f>
        <v>3.0543610100341824E-2</v>
      </c>
      <c r="BU540" s="123">
        <f t="shared" ref="BU540" si="9859">M540/M560</f>
        <v>0.13342701135043919</v>
      </c>
      <c r="BV540" s="127">
        <f t="shared" ref="BV540" si="9860">N540/N560</f>
        <v>6.2873467963536447E-2</v>
      </c>
      <c r="BW540" s="128">
        <f t="shared" ref="BW540" si="9861">O540/O560</f>
        <v>0.10225184796748789</v>
      </c>
      <c r="BX540" s="123">
        <f t="shared" ref="BX540" si="9862">P540/P560</f>
        <v>7.944852941176471E-2</v>
      </c>
      <c r="BY540" s="124">
        <f t="shared" ref="BY540" si="9863">Q540/Q560</f>
        <v>9.6268047951068692E-2</v>
      </c>
      <c r="BZ540" s="125">
        <f t="shared" ref="BZ540" si="9864">R540/R560</f>
        <v>0.10260269121813032</v>
      </c>
      <c r="CA540" s="126">
        <f t="shared" ref="CA540" si="9865">S540/S560</f>
        <v>6.4220108205097354E-2</v>
      </c>
      <c r="CB540" s="123">
        <f t="shared" ref="CB540" si="9866">T540/T560</f>
        <v>3.7462294443903865E-2</v>
      </c>
      <c r="CC540" s="124">
        <f t="shared" ref="CC540" si="9867">U540/U560</f>
        <v>0.17033921231531823</v>
      </c>
      <c r="CD540" s="125">
        <f t="shared" ref="CD540" si="9868">V540/V560</f>
        <v>3.607909900471451E-2</v>
      </c>
      <c r="CE540" s="126">
        <f t="shared" ref="CE540" si="9869">W540/W560</f>
        <v>0.10843923903521435</v>
      </c>
      <c r="CF540" s="123">
        <f t="shared" ref="CF540" si="9870">X540/X560</f>
        <v>8.9227002448408532E-2</v>
      </c>
      <c r="CG540" s="124">
        <f t="shared" ref="CG540" si="9871">Y540/Y560</f>
        <v>0.12938691979447878</v>
      </c>
      <c r="CH540" s="125">
        <f t="shared" ref="CH540" si="9872">Z540/Z560</f>
        <v>9.630393167427477E-2</v>
      </c>
      <c r="CI540" s="123">
        <f t="shared" ref="CI540" si="9873">AA540/AA560</f>
        <v>5.9430578074987604E-2</v>
      </c>
      <c r="CJ540" s="129">
        <f t="shared" ref="CJ540" si="9874">AB540/AB560</f>
        <v>8.203625840740926E-2</v>
      </c>
      <c r="CK540" s="130">
        <f t="shared" ref="CK540" si="9875">AC540/AC560</f>
        <v>8.3380989986477416E-2</v>
      </c>
    </row>
    <row r="541" spans="1:89" ht="13.8" thickBot="1" x14ac:dyDescent="0.3">
      <c r="A541" s="131" t="s">
        <v>21</v>
      </c>
      <c r="B541" s="273">
        <v>4205</v>
      </c>
      <c r="C541" s="274">
        <v>1386.2</v>
      </c>
      <c r="D541" s="275">
        <v>1946</v>
      </c>
      <c r="E541" s="276">
        <v>1286.4000000000001</v>
      </c>
      <c r="F541" s="273">
        <v>2713</v>
      </c>
      <c r="G541" s="277">
        <v>1169.8</v>
      </c>
      <c r="H541" s="275">
        <v>3855</v>
      </c>
      <c r="I541" s="276">
        <v>2535.4</v>
      </c>
      <c r="J541" s="273">
        <v>332</v>
      </c>
      <c r="K541" s="277">
        <v>1132.5999999999999</v>
      </c>
      <c r="L541" s="275">
        <v>759</v>
      </c>
      <c r="M541" s="273">
        <v>4206.6000000000004</v>
      </c>
      <c r="N541" s="278">
        <v>2439</v>
      </c>
      <c r="O541" s="279">
        <v>4883.3</v>
      </c>
      <c r="P541" s="273">
        <v>2060</v>
      </c>
      <c r="Q541" s="277">
        <v>2530.4</v>
      </c>
      <c r="R541" s="275">
        <v>2850</v>
      </c>
      <c r="S541" s="276">
        <v>2054.6999999999998</v>
      </c>
      <c r="T541" s="273">
        <v>285</v>
      </c>
      <c r="U541" s="277">
        <v>1714.4</v>
      </c>
      <c r="V541" s="275">
        <v>972</v>
      </c>
      <c r="W541" s="276">
        <v>3665</v>
      </c>
      <c r="X541" s="273">
        <v>2185</v>
      </c>
      <c r="Y541" s="277">
        <v>2164.5</v>
      </c>
      <c r="Z541" s="275">
        <v>4839</v>
      </c>
      <c r="AA541" s="273">
        <v>3064.8</v>
      </c>
      <c r="AB541" s="162">
        <f t="shared" si="9735"/>
        <v>29440</v>
      </c>
      <c r="AC541" s="165">
        <f t="shared" si="9766"/>
        <v>31794.100000000006</v>
      </c>
      <c r="AE541" t="s">
        <v>85</v>
      </c>
      <c r="BI541" s="131" t="s">
        <v>21</v>
      </c>
      <c r="BJ541" s="123">
        <f>B541/B560</f>
        <v>9.4715740156770881E-2</v>
      </c>
      <c r="BK541" s="124">
        <f t="shared" ref="BK541" si="9876">C541/C560</f>
        <v>3.7461624940545689E-2</v>
      </c>
      <c r="BL541" s="125">
        <f t="shared" ref="BL541" si="9877">D541/D560</f>
        <v>8.8162007882933907E-2</v>
      </c>
      <c r="BM541" s="126">
        <f t="shared" ref="BM541" si="9878">E541/E560</f>
        <v>6.4304245459862339E-2</v>
      </c>
      <c r="BN541" s="123">
        <f t="shared" ref="BN541" si="9879">F541/F560</f>
        <v>8.5724216380182003E-2</v>
      </c>
      <c r="BO541" s="124">
        <f t="shared" ref="BO541" si="9880">G541/G560</f>
        <v>4.7624281951382352E-2</v>
      </c>
      <c r="BP541" s="125">
        <f t="shared" ref="BP541" si="9881">H541/H560</f>
        <v>8.095678104918308E-2</v>
      </c>
      <c r="BQ541" s="126">
        <f t="shared" ref="BQ541" si="9882">I541/I560</f>
        <v>4.9881954828047533E-2</v>
      </c>
      <c r="BR541" s="123">
        <f t="shared" ref="BR541" si="9883">J541/J560</f>
        <v>3.9462736241530967E-2</v>
      </c>
      <c r="BS541" s="124">
        <f t="shared" ref="BS541" si="9884">K541/K560</f>
        <v>0.12504140078164674</v>
      </c>
      <c r="BT541" s="125">
        <f t="shared" ref="BT541" si="9885">L541/L560</f>
        <v>2.7897232329915096E-2</v>
      </c>
      <c r="BU541" s="123">
        <f t="shared" ref="BU541" si="9886">M541/M560</f>
        <v>0.13495409135531561</v>
      </c>
      <c r="BV541" s="127">
        <f t="shared" ref="BV541" si="9887">N541/N560</f>
        <v>5.3190561346883589E-2</v>
      </c>
      <c r="BW541" s="128">
        <f t="shared" ref="BW541" si="9888">O541/O560</f>
        <v>9.8490364349606216E-2</v>
      </c>
      <c r="BX541" s="123">
        <f t="shared" ref="BX541" si="9889">P541/P560</f>
        <v>7.5735294117647053E-2</v>
      </c>
      <c r="BY541" s="124">
        <f t="shared" ref="BY541" si="9890">Q541/Q560</f>
        <v>8.4944962351495706E-2</v>
      </c>
      <c r="BZ541" s="125">
        <f t="shared" ref="BZ541" si="9891">R541/R560</f>
        <v>8.4100566572237967E-2</v>
      </c>
      <c r="CA541" s="126">
        <f t="shared" ref="CA541" si="9892">S541/S560</f>
        <v>5.6200458421999881E-2</v>
      </c>
      <c r="CB541" s="123">
        <f t="shared" ref="CB541" si="9893">T541/T560</f>
        <v>2.7731828354578183E-2</v>
      </c>
      <c r="CC541" s="124">
        <f t="shared" ref="CC541" si="9894">U541/U560</f>
        <v>0.14961296459520548</v>
      </c>
      <c r="CD541" s="125">
        <f t="shared" ref="CD541" si="9895">V541/V560</f>
        <v>3.1822943949711892E-2</v>
      </c>
      <c r="CE541" s="126">
        <f t="shared" ref="CE541" si="9896">W541/W560</f>
        <v>9.1995511924275034E-2</v>
      </c>
      <c r="CF541" s="123">
        <f t="shared" ref="CF541" si="9897">X541/X560</f>
        <v>7.6425323539699191E-2</v>
      </c>
      <c r="CG541" s="124">
        <f t="shared" ref="CG541" si="9898">Y541/Y560</f>
        <v>0.11781002351301922</v>
      </c>
      <c r="CH541" s="125">
        <f t="shared" ref="CH541" si="9899">Z541/Z560</f>
        <v>7.9173415795415494E-2</v>
      </c>
      <c r="CI541" s="123">
        <f t="shared" ref="CI541" si="9900">AA541/AA560</f>
        <v>5.1494963581527817E-2</v>
      </c>
      <c r="CJ541" s="129">
        <f t="shared" ref="CJ541" si="9901">AB541/AB560</f>
        <v>7.0291552359327353E-2</v>
      </c>
      <c r="CK541" s="130">
        <f t="shared" ref="CK541" si="9902">AC541/AC560</f>
        <v>7.6108852024835263E-2</v>
      </c>
    </row>
    <row r="542" spans="1:89" ht="14.4" thickTop="1" thickBot="1" x14ac:dyDescent="0.3">
      <c r="A542" s="139" t="s">
        <v>22</v>
      </c>
      <c r="B542" s="187">
        <v>3333</v>
      </c>
      <c r="C542" s="188">
        <v>1344</v>
      </c>
      <c r="D542" s="189">
        <v>1631</v>
      </c>
      <c r="E542" s="190">
        <v>1000</v>
      </c>
      <c r="F542" s="187">
        <v>2487</v>
      </c>
      <c r="G542" s="191">
        <v>938</v>
      </c>
      <c r="H542" s="189">
        <v>3155</v>
      </c>
      <c r="I542" s="190">
        <v>2414</v>
      </c>
      <c r="J542" s="187">
        <v>316</v>
      </c>
      <c r="K542" s="191">
        <v>1047</v>
      </c>
      <c r="L542" s="189">
        <v>717</v>
      </c>
      <c r="M542" s="187">
        <v>3112</v>
      </c>
      <c r="N542" s="192">
        <v>2082</v>
      </c>
      <c r="O542" s="193">
        <v>4043</v>
      </c>
      <c r="P542" s="187">
        <v>1247</v>
      </c>
      <c r="Q542" s="191">
        <v>1921</v>
      </c>
      <c r="R542" s="189">
        <v>2277</v>
      </c>
      <c r="S542" s="190">
        <v>1750</v>
      </c>
      <c r="T542" s="187">
        <v>252</v>
      </c>
      <c r="U542" s="191">
        <v>982</v>
      </c>
      <c r="V542" s="189">
        <v>867</v>
      </c>
      <c r="W542" s="190">
        <v>3326</v>
      </c>
      <c r="X542" s="187">
        <v>1668</v>
      </c>
      <c r="Y542" s="191">
        <v>1439</v>
      </c>
      <c r="Z542" s="189">
        <v>4329</v>
      </c>
      <c r="AA542" s="187">
        <v>2702</v>
      </c>
      <c r="AB542" s="162">
        <f t="shared" si="9735"/>
        <v>24361</v>
      </c>
      <c r="AC542" s="165">
        <f t="shared" si="9766"/>
        <v>26018</v>
      </c>
      <c r="AE542" s="292" t="s">
        <v>0</v>
      </c>
      <c r="AF542" s="290" t="s">
        <v>1</v>
      </c>
      <c r="AG542" s="291"/>
      <c r="AH542" s="290" t="s">
        <v>2</v>
      </c>
      <c r="AI542" s="291"/>
      <c r="AJ542" s="290" t="s">
        <v>3</v>
      </c>
      <c r="AK542" s="291"/>
      <c r="AL542" s="290" t="s">
        <v>4</v>
      </c>
      <c r="AM542" s="291"/>
      <c r="AN542" s="290" t="s">
        <v>5</v>
      </c>
      <c r="AO542" s="291"/>
      <c r="AP542" s="290" t="s">
        <v>6</v>
      </c>
      <c r="AQ542" s="291"/>
      <c r="AR542" s="290" t="s">
        <v>7</v>
      </c>
      <c r="AS542" s="291"/>
      <c r="AT542" s="290" t="s">
        <v>8</v>
      </c>
      <c r="AU542" s="291"/>
      <c r="AV542" s="290" t="s">
        <v>9</v>
      </c>
      <c r="AW542" s="291"/>
      <c r="AX542" s="290" t="s">
        <v>10</v>
      </c>
      <c r="AY542" s="291"/>
      <c r="AZ542" s="290" t="s">
        <v>11</v>
      </c>
      <c r="BA542" s="291"/>
      <c r="BB542" s="290" t="s">
        <v>12</v>
      </c>
      <c r="BC542" s="291"/>
      <c r="BD542" s="297" t="s">
        <v>40</v>
      </c>
      <c r="BE542" s="298"/>
      <c r="BF542" s="295" t="s">
        <v>41</v>
      </c>
      <c r="BG542" s="296"/>
      <c r="BI542" s="139" t="s">
        <v>22</v>
      </c>
      <c r="BJ542" s="123">
        <f>B542/B560</f>
        <v>7.5074331020812679E-2</v>
      </c>
      <c r="BK542" s="124">
        <f t="shared" ref="BK542" si="9903">C542/C560</f>
        <v>3.6321183032818789E-2</v>
      </c>
      <c r="BL542" s="125">
        <f t="shared" ref="BL542" si="9904">D542/D560</f>
        <v>7.3891179268789922E-2</v>
      </c>
      <c r="BM542" s="126">
        <f t="shared" ref="BM542" si="9905">E542/E560</f>
        <v>4.9987753000514869E-2</v>
      </c>
      <c r="BN542" s="123">
        <f t="shared" ref="BN542" si="9906">F542/F560</f>
        <v>7.8583164812942363E-2</v>
      </c>
      <c r="BO542" s="124">
        <f t="shared" ref="BO542" si="9907">G542/G560</f>
        <v>3.8187362344329498E-2</v>
      </c>
      <c r="BP542" s="125">
        <f t="shared" ref="BP542" si="9908">H542/H560</f>
        <v>6.6256457642068126E-2</v>
      </c>
      <c r="BQ542" s="126">
        <f t="shared" ref="BQ542" si="9909">I542/I560</f>
        <v>4.7493507515542613E-2</v>
      </c>
      <c r="BR542" s="123">
        <f t="shared" ref="BR542" si="9910">J542/J560</f>
        <v>3.7560917627481281E-2</v>
      </c>
      <c r="BS542" s="124">
        <f t="shared" ref="BS542" si="9911">K542/K560</f>
        <v>0.11559098235774692</v>
      </c>
      <c r="BT542" s="125">
        <f t="shared" ref="BT542" si="9912">L542/L560</f>
        <v>2.6353511963832836E-2</v>
      </c>
      <c r="BU542" s="123">
        <f t="shared" ref="BU542" si="9913">M542/M560</f>
        <v>9.9837667545700115E-2</v>
      </c>
      <c r="BV542" s="127">
        <f t="shared" ref="BV542" si="9914">N542/N560</f>
        <v>4.5404981026737033E-2</v>
      </c>
      <c r="BW542" s="128">
        <f t="shared" ref="BW542" si="9915">O542/O560</f>
        <v>8.1542510815525965E-2</v>
      </c>
      <c r="BX542" s="123">
        <f t="shared" ref="BX542" si="9916">P542/P560</f>
        <v>4.5845588235294117E-2</v>
      </c>
      <c r="BY542" s="124">
        <f t="shared" ref="BY542" si="9917">Q542/Q560</f>
        <v>6.4487540577467306E-2</v>
      </c>
      <c r="BZ542" s="125">
        <f t="shared" ref="BZ542" si="9918">R542/R560</f>
        <v>6.7191926345609068E-2</v>
      </c>
      <c r="CA542" s="126">
        <f t="shared" ref="CA542" si="9919">S542/S560</f>
        <v>4.7866258937314353E-2</v>
      </c>
      <c r="CB542" s="123">
        <f t="shared" ref="CB542" si="9920">T542/T560</f>
        <v>2.452077454510071E-2</v>
      </c>
      <c r="CC542" s="124">
        <f t="shared" ref="CC542" si="9921">U542/U560</f>
        <v>8.5697580046950411E-2</v>
      </c>
      <c r="CD542" s="125">
        <f t="shared" ref="CD542" si="9922">V542/V560</f>
        <v>2.8385280251440544E-2</v>
      </c>
      <c r="CE542" s="126">
        <f t="shared" ref="CE542" si="9923">W542/W560</f>
        <v>8.3486240834962824E-2</v>
      </c>
      <c r="CF542" s="123">
        <f t="shared" ref="CF542" si="9924">X542/X560</f>
        <v>5.8342077649527806E-2</v>
      </c>
      <c r="CG542" s="124">
        <f t="shared" ref="CG542" si="9925">Y542/Y560</f>
        <v>7.8322302534180946E-2</v>
      </c>
      <c r="CH542" s="125">
        <f t="shared" ref="CH542" si="9926">Z542/Z560</f>
        <v>7.0829038433220443E-2</v>
      </c>
      <c r="CI542" s="123">
        <f t="shared" ref="CI542" si="9927">AA542/AA560</f>
        <v>4.5399175018692298E-2</v>
      </c>
      <c r="CJ542" s="129">
        <f t="shared" ref="CJ542" si="9928">AB542/AB560</f>
        <v>5.8164827004944762E-2</v>
      </c>
      <c r="CK542" s="130">
        <f t="shared" ref="CK542" si="9929">AC542/AC560</f>
        <v>6.2281999238291488E-2</v>
      </c>
    </row>
    <row r="543" spans="1:89" ht="15" thickTop="1" thickBot="1" x14ac:dyDescent="0.35">
      <c r="A543" s="131" t="s">
        <v>23</v>
      </c>
      <c r="B543" s="180">
        <v>2211</v>
      </c>
      <c r="C543" s="181">
        <v>1341</v>
      </c>
      <c r="D543" s="182">
        <v>1002</v>
      </c>
      <c r="E543" s="183">
        <v>876</v>
      </c>
      <c r="F543" s="180">
        <v>1712</v>
      </c>
      <c r="G543" s="184">
        <v>773</v>
      </c>
      <c r="H543" s="182">
        <v>2657</v>
      </c>
      <c r="I543" s="183">
        <v>2122</v>
      </c>
      <c r="J543" s="180">
        <v>315</v>
      </c>
      <c r="K543" s="184">
        <v>716</v>
      </c>
      <c r="L543" s="182">
        <v>771</v>
      </c>
      <c r="M543" s="180">
        <v>1785</v>
      </c>
      <c r="N543" s="185">
        <v>1935</v>
      </c>
      <c r="O543" s="186">
        <v>2635</v>
      </c>
      <c r="P543" s="180">
        <v>1112</v>
      </c>
      <c r="Q543" s="184">
        <v>1342</v>
      </c>
      <c r="R543" s="182">
        <v>1733</v>
      </c>
      <c r="S543" s="183">
        <v>1457</v>
      </c>
      <c r="T543" s="180">
        <v>340</v>
      </c>
      <c r="U543" s="184">
        <v>580</v>
      </c>
      <c r="V543" s="182">
        <v>823</v>
      </c>
      <c r="W543" s="183">
        <v>2564</v>
      </c>
      <c r="X543" s="180">
        <v>1303</v>
      </c>
      <c r="Y543" s="184">
        <v>1071</v>
      </c>
      <c r="Z543" s="182">
        <v>3499</v>
      </c>
      <c r="AA543" s="180">
        <v>3046</v>
      </c>
      <c r="AB543" s="162">
        <f t="shared" si="9735"/>
        <v>19413</v>
      </c>
      <c r="AC543" s="165">
        <f t="shared" si="9766"/>
        <v>20308</v>
      </c>
      <c r="AE543" s="293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68" t="s">
        <v>14</v>
      </c>
      <c r="BG543" s="169" t="s">
        <v>15</v>
      </c>
      <c r="BI543" s="131" t="s">
        <v>23</v>
      </c>
      <c r="BJ543" s="123">
        <f>B543/B560</f>
        <v>4.9801783944499502E-2</v>
      </c>
      <c r="BK543" s="124">
        <f t="shared" ref="BK543" si="9930">C543/C560</f>
        <v>3.6240108963549102E-2</v>
      </c>
      <c r="BL543" s="125">
        <f t="shared" ref="BL543" si="9931">D543/D560</f>
        <v>4.5394826258324653E-2</v>
      </c>
      <c r="BM543" s="126">
        <f t="shared" ref="BM543" si="9932">E543/E560</f>
        <v>4.3789271628451025E-2</v>
      </c>
      <c r="BN543" s="123">
        <f t="shared" ref="BN543" si="9933">F543/F560</f>
        <v>5.4095045500505562E-2</v>
      </c>
      <c r="BO543" s="124">
        <f t="shared" ref="BO543" si="9934">G543/G560</f>
        <v>3.1469969181414398E-2</v>
      </c>
      <c r="BP543" s="125">
        <f t="shared" ref="BP543" si="9935">H543/H560</f>
        <v>5.5798227561006344E-2</v>
      </c>
      <c r="BQ543" s="126">
        <f t="shared" ref="BQ543" si="9936">I543/I560</f>
        <v>4.1748642480522548E-2</v>
      </c>
      <c r="BR543" s="123">
        <f t="shared" ref="BR543" si="9937">J543/J560</f>
        <v>3.7442053964103175E-2</v>
      </c>
      <c r="BS543" s="124">
        <f t="shared" ref="BS543" si="9938">K543/K560</f>
        <v>7.9047892424208982E-2</v>
      </c>
      <c r="BT543" s="125">
        <f t="shared" ref="BT543" si="9939">L543/L560</f>
        <v>2.8338295291652882E-2</v>
      </c>
      <c r="BU543" s="123">
        <f t="shared" ref="BU543" si="9940">M543/M560</f>
        <v>5.7265500182864623E-2</v>
      </c>
      <c r="BV543" s="127">
        <f t="shared" ref="BV543" si="9941">N543/N560</f>
        <v>4.2199153836088452E-2</v>
      </c>
      <c r="BW543" s="128">
        <f t="shared" ref="BW543" si="9942">O543/O560</f>
        <v>5.3144822161491696E-2</v>
      </c>
      <c r="BX543" s="123">
        <f t="shared" ref="BX543" si="9943">P543/P560</f>
        <v>4.0882352941176474E-2</v>
      </c>
      <c r="BY543" s="124">
        <f t="shared" ref="BY543" si="9944">Q543/Q560</f>
        <v>4.505064000778819E-2</v>
      </c>
      <c r="BZ543" s="125">
        <f t="shared" ref="BZ543" si="9945">R543/R560</f>
        <v>5.1139046270066102E-2</v>
      </c>
      <c r="CA543" s="126">
        <f t="shared" ref="CA543" si="9946">S543/S560</f>
        <v>3.9852079583809721E-2</v>
      </c>
      <c r="CB543" s="123">
        <f t="shared" ref="CB543" si="9947">T543/T560</f>
        <v>3.3083584703707307E-2</v>
      </c>
      <c r="CC543" s="124">
        <f t="shared" ref="CC543" si="9948">U543/U560</f>
        <v>5.0615678642801663E-2</v>
      </c>
      <c r="CD543" s="125">
        <f t="shared" ref="CD543" si="9949">V543/V560</f>
        <v>2.6944735463593505E-2</v>
      </c>
      <c r="CE543" s="126">
        <f t="shared" ref="CE543" si="9950">W543/W560</f>
        <v>6.4359206705004418E-2</v>
      </c>
      <c r="CF543" s="123">
        <f t="shared" ref="CF543" si="9951">X543/X560</f>
        <v>4.5575376005596364E-2</v>
      </c>
      <c r="CG543" s="124">
        <f t="shared" ref="CG543" si="9952">Y543/Y560</f>
        <v>5.8292693546982487E-2</v>
      </c>
      <c r="CH543" s="125">
        <f t="shared" ref="CH543" si="9953">Z543/Z560</f>
        <v>5.7248973314353968E-2</v>
      </c>
      <c r="CI543" s="123">
        <f t="shared" ref="CI543" si="9954">AA543/AA560</f>
        <v>5.1179084791612407E-2</v>
      </c>
      <c r="CJ543" s="129">
        <f t="shared" ref="CJ543" si="9955">AB543/AB560</f>
        <v>4.6350879957595854E-2</v>
      </c>
      <c r="CK543" s="130">
        <f t="shared" ref="CK543" si="9956">AC543/AC560</f>
        <v>4.8613376913337822E-2</v>
      </c>
    </row>
    <row r="544" spans="1:89" ht="13.8" thickTop="1" x14ac:dyDescent="0.25">
      <c r="A544" s="139" t="s">
        <v>24</v>
      </c>
      <c r="B544" s="194">
        <v>2174</v>
      </c>
      <c r="C544" s="188">
        <v>1408</v>
      </c>
      <c r="D544" s="189">
        <v>1126</v>
      </c>
      <c r="E544" s="190">
        <v>746</v>
      </c>
      <c r="F544" s="187">
        <v>1638</v>
      </c>
      <c r="G544" s="191">
        <v>842</v>
      </c>
      <c r="H544" s="189">
        <v>2636</v>
      </c>
      <c r="I544" s="190">
        <v>2040</v>
      </c>
      <c r="J544" s="187">
        <v>368</v>
      </c>
      <c r="K544" s="191">
        <v>496</v>
      </c>
      <c r="L544" s="189">
        <v>878</v>
      </c>
      <c r="M544" s="187">
        <v>1680</v>
      </c>
      <c r="N544" s="192">
        <v>1834</v>
      </c>
      <c r="O544" s="195">
        <v>2553</v>
      </c>
      <c r="P544" s="187">
        <v>1236</v>
      </c>
      <c r="Q544" s="191">
        <v>1221</v>
      </c>
      <c r="R544" s="189">
        <v>1675</v>
      </c>
      <c r="S544" s="190">
        <v>1562</v>
      </c>
      <c r="T544" s="187">
        <v>345</v>
      </c>
      <c r="U544" s="191">
        <v>488</v>
      </c>
      <c r="V544" s="189">
        <v>909</v>
      </c>
      <c r="W544" s="196">
        <v>2356</v>
      </c>
      <c r="X544" s="187">
        <v>1138</v>
      </c>
      <c r="Y544" s="191">
        <v>733</v>
      </c>
      <c r="Z544" s="189">
        <v>3266</v>
      </c>
      <c r="AA544" s="187">
        <v>2940</v>
      </c>
      <c r="AB544" s="162">
        <f t="shared" si="9735"/>
        <v>19223</v>
      </c>
      <c r="AC544" s="165">
        <f t="shared" si="9766"/>
        <v>19065</v>
      </c>
      <c r="AE544" s="254" t="str">
        <f>$AE$17</f>
        <v>17:00 - 17:59</v>
      </c>
      <c r="AF544" s="120">
        <f t="shared" ref="AF544:AO545" si="9957">SUMIF($A$9:$A$32,$AE544,B$536:B$559)</f>
        <v>2184</v>
      </c>
      <c r="AG544" s="177">
        <f t="shared" si="9957"/>
        <v>4011.7</v>
      </c>
      <c r="AH544" s="121">
        <f t="shared" si="9957"/>
        <v>1889</v>
      </c>
      <c r="AI544" s="172">
        <f t="shared" si="9957"/>
        <v>1616.5</v>
      </c>
      <c r="AJ544" s="120">
        <f t="shared" si="9957"/>
        <v>1800</v>
      </c>
      <c r="AK544" s="122">
        <f t="shared" si="9957"/>
        <v>2543.6999999999998</v>
      </c>
      <c r="AL544" s="121">
        <f t="shared" si="9957"/>
        <v>3046</v>
      </c>
      <c r="AM544" s="172">
        <f t="shared" si="9957"/>
        <v>4835.7</v>
      </c>
      <c r="AN544" s="120">
        <f t="shared" si="9957"/>
        <v>1285</v>
      </c>
      <c r="AO544" s="122">
        <f t="shared" si="9957"/>
        <v>320.2</v>
      </c>
      <c r="AP544" s="121">
        <f t="shared" ref="AP544:AY545" si="9958">SUMIF($A$9:$A$32,$AE544,L$536:L$559)</f>
        <v>3932</v>
      </c>
      <c r="AQ544" s="120">
        <f t="shared" si="9958"/>
        <v>1052.5</v>
      </c>
      <c r="AR544" s="171">
        <f t="shared" si="9958"/>
        <v>4437</v>
      </c>
      <c r="AS544" s="173">
        <f t="shared" si="9958"/>
        <v>2789.2</v>
      </c>
      <c r="AT544" s="120">
        <f t="shared" si="9958"/>
        <v>2593</v>
      </c>
      <c r="AU544" s="122">
        <f t="shared" si="9958"/>
        <v>1957.5</v>
      </c>
      <c r="AV544" s="121">
        <f t="shared" si="9958"/>
        <v>2420</v>
      </c>
      <c r="AW544" s="172">
        <f t="shared" si="9958"/>
        <v>3334.9</v>
      </c>
      <c r="AX544" s="120">
        <f t="shared" si="9958"/>
        <v>1765</v>
      </c>
      <c r="AY544" s="122">
        <f t="shared" si="9958"/>
        <v>392.4</v>
      </c>
      <c r="AZ544" s="121">
        <f t="shared" ref="AZ544:BE545" si="9959">SUMIF($A$9:$A$32,$AE544,V$536:V$559)</f>
        <v>3748</v>
      </c>
      <c r="BA544" s="172">
        <f t="shared" si="9959"/>
        <v>2272.8000000000002</v>
      </c>
      <c r="BB544" s="120">
        <f t="shared" si="9959"/>
        <v>2943</v>
      </c>
      <c r="BC544" s="122">
        <f t="shared" si="9959"/>
        <v>1022.7</v>
      </c>
      <c r="BD544" s="21">
        <f t="shared" si="9959"/>
        <v>4109</v>
      </c>
      <c r="BE544" s="176">
        <f t="shared" si="9959"/>
        <v>5560.2</v>
      </c>
      <c r="BF544" s="162">
        <f>AF544+AH544+AJ544+AL544+AN544+AP544+AR544+AT544+AV544+AX544+AZ544+BB544+BD544</f>
        <v>36151</v>
      </c>
      <c r="BG544" s="163">
        <f>AG544+AI544+AK544+AM544+AO544+AQ544+AS544+AU544+AW544+AY544+BA544+BC544+BE544</f>
        <v>31710.000000000004</v>
      </c>
      <c r="BI544" s="139" t="s">
        <v>24</v>
      </c>
      <c r="BJ544" s="123">
        <f>B544/B560</f>
        <v>4.8968375529326966E-2</v>
      </c>
      <c r="BK544" s="124">
        <f t="shared" ref="BK544" si="9960">C544/C560</f>
        <v>3.8050763177238725E-2</v>
      </c>
      <c r="BL544" s="125">
        <f t="shared" ref="BL544" si="9961">D544/D560</f>
        <v>5.1012549268336885E-2</v>
      </c>
      <c r="BM544" s="126">
        <f t="shared" ref="BM544" si="9962">E544/E560</f>
        <v>3.729086373838409E-2</v>
      </c>
      <c r="BN544" s="123">
        <f t="shared" ref="BN544" si="9963">F544/F560</f>
        <v>5.1756825075834179E-2</v>
      </c>
      <c r="BO544" s="124">
        <f t="shared" ref="BO544" si="9964">G544/G560</f>
        <v>3.4279060867724351E-2</v>
      </c>
      <c r="BP544" s="125">
        <f t="shared" ref="BP544" si="9965">H544/H560</f>
        <v>5.5357217858792891E-2</v>
      </c>
      <c r="BQ544" s="126">
        <f t="shared" ref="BQ544" si="9966">I544/I560</f>
        <v>4.0135358463838831E-2</v>
      </c>
      <c r="BR544" s="123">
        <f t="shared" ref="BR544" si="9967">J544/J560</f>
        <v>4.3741828123142756E-2</v>
      </c>
      <c r="BS544" s="124">
        <f t="shared" ref="BS544" si="9968">K544/K560</f>
        <v>5.4759433858111245E-2</v>
      </c>
      <c r="BT544" s="125">
        <f t="shared" ref="BT544" si="9969">L544/L560</f>
        <v>3.2271106700481493E-2</v>
      </c>
      <c r="BU544" s="123">
        <f t="shared" ref="BU544" si="9970">M544/M560</f>
        <v>5.3896941348578468E-2</v>
      </c>
      <c r="BV544" s="127">
        <f t="shared" ref="BV544" si="9971">N544/N560</f>
        <v>3.9996510664282288E-2</v>
      </c>
      <c r="BW544" s="128">
        <f t="shared" ref="BW544" si="9972">O544/O560</f>
        <v>5.1490979498401632E-2</v>
      </c>
      <c r="BX544" s="123">
        <f t="shared" ref="BX544" si="9973">P544/P560</f>
        <v>4.5441176470588235E-2</v>
      </c>
      <c r="BY544" s="124">
        <f t="shared" ref="BY544" si="9974">Q544/Q560</f>
        <v>4.0988697056266309E-2</v>
      </c>
      <c r="BZ544" s="125">
        <f t="shared" ref="BZ544" si="9975">R544/R560</f>
        <v>4.9427525967894237E-2</v>
      </c>
      <c r="CA544" s="126">
        <f t="shared" ref="CA544" si="9976">S544/S560</f>
        <v>4.2724055120048579E-2</v>
      </c>
      <c r="CB544" s="123">
        <f t="shared" ref="CB544" si="9977">T544/T560</f>
        <v>3.3570108008173588E-2</v>
      </c>
      <c r="CC544" s="124">
        <f t="shared" ref="CC544" si="9978">U544/U560</f>
        <v>4.2586984789115885E-2</v>
      </c>
      <c r="CD544" s="125">
        <f t="shared" ref="CD544" si="9979">V544/V560</f>
        <v>2.9760345730749083E-2</v>
      </c>
      <c r="CE544" s="126">
        <f t="shared" ref="CE544" si="9980">W544/W560</f>
        <v>5.9138179015986898E-2</v>
      </c>
      <c r="CF544" s="123">
        <f t="shared" ref="CF544" si="9981">X544/X560</f>
        <v>3.9804127317243788E-2</v>
      </c>
      <c r="CG544" s="124">
        <f t="shared" ref="CG544" si="9982">Y544/Y560</f>
        <v>3.9895933118523026E-2</v>
      </c>
      <c r="CH544" s="125">
        <f t="shared" ref="CH544" si="9983">Z544/Z560</f>
        <v>5.3436738166527595E-2</v>
      </c>
      <c r="CI544" s="123">
        <f t="shared" ref="CI544" si="9984">AA544/AA560</f>
        <v>4.939806608251493E-2</v>
      </c>
      <c r="CJ544" s="129">
        <f t="shared" ref="CJ544" si="9985">AB544/AB560</f>
        <v>4.5897232031363783E-2</v>
      </c>
      <c r="CK544" s="130">
        <f t="shared" ref="CK544" si="9986">AC544/AC560</f>
        <v>4.5637878218080838E-2</v>
      </c>
    </row>
    <row r="545" spans="1:89" x14ac:dyDescent="0.25">
      <c r="A545" s="131" t="s">
        <v>25</v>
      </c>
      <c r="B545" s="197">
        <v>1979</v>
      </c>
      <c r="C545" s="181">
        <v>1693</v>
      </c>
      <c r="D545" s="182">
        <v>1015</v>
      </c>
      <c r="E545" s="183">
        <v>749</v>
      </c>
      <c r="F545" s="180">
        <v>1388</v>
      </c>
      <c r="G545" s="184">
        <v>866</v>
      </c>
      <c r="H545" s="182">
        <v>2567</v>
      </c>
      <c r="I545" s="183">
        <v>2174</v>
      </c>
      <c r="J545" s="180">
        <v>350</v>
      </c>
      <c r="K545" s="181">
        <v>430</v>
      </c>
      <c r="L545" s="182">
        <v>906</v>
      </c>
      <c r="M545" s="180">
        <v>1719</v>
      </c>
      <c r="N545" s="185">
        <v>1847</v>
      </c>
      <c r="O545" s="198">
        <v>2281</v>
      </c>
      <c r="P545" s="180">
        <v>1297</v>
      </c>
      <c r="Q545" s="181">
        <v>1232</v>
      </c>
      <c r="R545" s="182">
        <v>1637</v>
      </c>
      <c r="S545" s="183">
        <v>1531</v>
      </c>
      <c r="T545" s="189">
        <v>319</v>
      </c>
      <c r="U545" s="180">
        <v>423</v>
      </c>
      <c r="V545" s="182">
        <v>971</v>
      </c>
      <c r="W545" s="199">
        <v>1925</v>
      </c>
      <c r="X545" s="180">
        <v>1090</v>
      </c>
      <c r="Y545" s="184">
        <v>716</v>
      </c>
      <c r="Z545" s="182">
        <v>2883</v>
      </c>
      <c r="AA545" s="180">
        <v>2720</v>
      </c>
      <c r="AB545" s="162">
        <f t="shared" si="9735"/>
        <v>18249</v>
      </c>
      <c r="AC545" s="165">
        <f t="shared" si="9766"/>
        <v>18459</v>
      </c>
      <c r="AE545" s="256" t="str">
        <f>$AE$18</f>
        <v>18:00 - 18:59</v>
      </c>
      <c r="AF545" s="120">
        <f t="shared" si="9957"/>
        <v>2286</v>
      </c>
      <c r="AG545" s="181">
        <f t="shared" si="9957"/>
        <v>5127.5</v>
      </c>
      <c r="AH545" s="182">
        <f t="shared" si="9957"/>
        <v>1446</v>
      </c>
      <c r="AI545" s="183">
        <f t="shared" si="9957"/>
        <v>1969.8</v>
      </c>
      <c r="AJ545" s="180">
        <f t="shared" si="9957"/>
        <v>1487</v>
      </c>
      <c r="AK545" s="184">
        <f t="shared" si="9957"/>
        <v>2994.2</v>
      </c>
      <c r="AL545" s="182">
        <f t="shared" si="9957"/>
        <v>3235</v>
      </c>
      <c r="AM545" s="183">
        <f t="shared" si="9957"/>
        <v>5882.8</v>
      </c>
      <c r="AN545" s="180">
        <f t="shared" si="9957"/>
        <v>945</v>
      </c>
      <c r="AO545" s="184">
        <f t="shared" si="9957"/>
        <v>358.2</v>
      </c>
      <c r="AP545" s="182">
        <f t="shared" si="9958"/>
        <v>3882</v>
      </c>
      <c r="AQ545" s="180">
        <f t="shared" si="9958"/>
        <v>1163.5</v>
      </c>
      <c r="AR545" s="185">
        <f t="shared" si="9958"/>
        <v>4742</v>
      </c>
      <c r="AS545" s="186">
        <f t="shared" si="9958"/>
        <v>3073.2</v>
      </c>
      <c r="AT545" s="180">
        <f t="shared" si="9958"/>
        <v>2687</v>
      </c>
      <c r="AU545" s="184">
        <f t="shared" si="9958"/>
        <v>2662.1</v>
      </c>
      <c r="AV545" s="182">
        <f t="shared" si="9958"/>
        <v>2306</v>
      </c>
      <c r="AW545" s="183">
        <f t="shared" si="9958"/>
        <v>3898.7</v>
      </c>
      <c r="AX545" s="180">
        <f t="shared" si="9958"/>
        <v>1651</v>
      </c>
      <c r="AY545" s="184">
        <f t="shared" si="9958"/>
        <v>323.2</v>
      </c>
      <c r="AZ545" s="182">
        <f t="shared" si="9959"/>
        <v>4070</v>
      </c>
      <c r="BA545" s="183">
        <f t="shared" si="9959"/>
        <v>2299</v>
      </c>
      <c r="BB545" s="180">
        <f t="shared" si="9959"/>
        <v>2640</v>
      </c>
      <c r="BC545" s="184">
        <f t="shared" si="9959"/>
        <v>1066.4000000000001</v>
      </c>
      <c r="BD545" s="182">
        <f t="shared" si="9959"/>
        <v>3904</v>
      </c>
      <c r="BE545" s="180">
        <f t="shared" si="9959"/>
        <v>6054.4</v>
      </c>
      <c r="BF545" s="164">
        <f>SUM(AF545,AH545,AJ545,AL545,AN545,AP545,AR545,AT545,AV545,AX545,AZ545,BB545,BD545)</f>
        <v>35281</v>
      </c>
      <c r="BG545" s="165">
        <f>SUM(AG545,AI545,AK545,AM545,AO545,AQ545,AS545,AU545,AW545,AY545,BA545,BC545,BE545)</f>
        <v>36873</v>
      </c>
      <c r="BI545" s="131" t="s">
        <v>25</v>
      </c>
      <c r="BJ545" s="123">
        <f>B545/B560</f>
        <v>4.4576087935850078E-2</v>
      </c>
      <c r="BK545" s="124">
        <f t="shared" ref="BK545" si="9987">C545/C560</f>
        <v>4.5752799757858786E-2</v>
      </c>
      <c r="BL545" s="125">
        <f t="shared" ref="BL545" si="9988">D545/D560</f>
        <v>4.5983781090019479E-2</v>
      </c>
      <c r="BM545" s="126">
        <f t="shared" ref="BM545" si="9989">E545/E560</f>
        <v>3.7440826997385636E-2</v>
      </c>
      <c r="BN545" s="123">
        <f t="shared" ref="BN545" si="9990">F545/F560</f>
        <v>4.3857431749241657E-2</v>
      </c>
      <c r="BO545" s="124">
        <f t="shared" ref="BO545" si="9991">G545/G560</f>
        <v>3.5256136236875638E-2</v>
      </c>
      <c r="BP545" s="125">
        <f t="shared" ref="BP545" si="9992">H545/H560</f>
        <v>5.3908185980091561E-2</v>
      </c>
      <c r="BQ545" s="126">
        <f t="shared" ref="BQ545" si="9993">I545/I560</f>
        <v>4.2771700637443927E-2</v>
      </c>
      <c r="BR545" s="123">
        <f t="shared" ref="BR545" si="9994">J545/J560</f>
        <v>4.1602282182336858E-2</v>
      </c>
      <c r="BS545" s="124">
        <f t="shared" ref="BS545" si="9995">K545/K560</f>
        <v>4.7472896288281927E-2</v>
      </c>
      <c r="BT545" s="125">
        <f t="shared" ref="BT545" si="9996">L545/L560</f>
        <v>3.3300253611203E-2</v>
      </c>
      <c r="BU545" s="123">
        <f t="shared" ref="BU545" si="9997">M545/M560</f>
        <v>5.5148120344170472E-2</v>
      </c>
      <c r="BV545" s="127">
        <f t="shared" ref="BV545" si="9998">N545/N560</f>
        <v>4.0280019191346446E-2</v>
      </c>
      <c r="BW545" s="128">
        <f t="shared" ref="BW545" si="9999">O545/O560</f>
        <v>4.6005062372054102E-2</v>
      </c>
      <c r="BX545" s="123">
        <f t="shared" ref="BX545" si="10000">P545/P560</f>
        <v>4.7683823529411765E-2</v>
      </c>
      <c r="BY545" s="124">
        <f t="shared" ref="BY545" si="10001">Q545/Q560</f>
        <v>4.1357964597313751E-2</v>
      </c>
      <c r="BZ545" s="125">
        <f t="shared" ref="BZ545" si="10002">R545/R560</f>
        <v>4.8306185080264401E-2</v>
      </c>
      <c r="CA545" s="126">
        <f t="shared" ref="CA545" si="10003">S545/S560</f>
        <v>4.187613853315901E-2</v>
      </c>
      <c r="CB545" s="123">
        <f t="shared" ref="CB545" si="10004">T545/T560</f>
        <v>3.1040186824948916E-2</v>
      </c>
      <c r="CC545" s="124">
        <f t="shared" ref="CC545" si="10005">U545/U560</f>
        <v>3.6914538044663978E-2</v>
      </c>
      <c r="CD545" s="125">
        <f t="shared" ref="CD545" si="10006">V545/V560</f>
        <v>3.1790204295442638E-2</v>
      </c>
      <c r="CE545" s="126">
        <f t="shared" ref="CE545" si="10007">W545/W560</f>
        <v>4.8319607218070784E-2</v>
      </c>
      <c r="CF545" s="123">
        <f t="shared" ref="CF545" si="10008">X545/X560</f>
        <v>3.8125218607904861E-2</v>
      </c>
      <c r="CG545" s="124">
        <f t="shared" ref="CG545" si="10009">Y545/Y560</f>
        <v>3.8970652268570924E-2</v>
      </c>
      <c r="CH545" s="125">
        <f t="shared" ref="CH545" si="10010">Z545/Z560</f>
        <v>4.7170274382761501E-2</v>
      </c>
      <c r="CI545" s="123">
        <f t="shared" ref="CI545" si="10011">AA545/AA560</f>
        <v>4.5701612157972998E-2</v>
      </c>
      <c r="CJ545" s="129">
        <f t="shared" ref="CJ545" si="10012">AB545/AB560</f>
        <v>4.3571689504258319E-2</v>
      </c>
      <c r="CK545" s="130">
        <f t="shared" ref="CK545" si="10013">AC545/AC560</f>
        <v>4.4187232836483306E-2</v>
      </c>
    </row>
    <row r="546" spans="1:89" ht="13.8" thickBot="1" x14ac:dyDescent="0.3">
      <c r="A546" s="139" t="s">
        <v>26</v>
      </c>
      <c r="B546" s="194">
        <v>1825</v>
      </c>
      <c r="C546" s="188">
        <v>1180</v>
      </c>
      <c r="D546" s="189">
        <v>869</v>
      </c>
      <c r="E546" s="190">
        <v>684</v>
      </c>
      <c r="F546" s="187">
        <v>1176</v>
      </c>
      <c r="G546" s="191">
        <v>741</v>
      </c>
      <c r="H546" s="189">
        <v>2216</v>
      </c>
      <c r="I546" s="190">
        <v>2064</v>
      </c>
      <c r="J546" s="187">
        <v>415</v>
      </c>
      <c r="K546" s="188">
        <v>341</v>
      </c>
      <c r="L546" s="189">
        <v>965</v>
      </c>
      <c r="M546" s="187">
        <v>1412</v>
      </c>
      <c r="N546" s="192">
        <v>1788</v>
      </c>
      <c r="O546" s="195">
        <v>2058</v>
      </c>
      <c r="P546" s="187">
        <v>1088</v>
      </c>
      <c r="Q546" s="188">
        <v>1186</v>
      </c>
      <c r="R546" s="189">
        <v>1521</v>
      </c>
      <c r="S546" s="190">
        <v>1413</v>
      </c>
      <c r="T546" s="187">
        <v>334</v>
      </c>
      <c r="U546" s="191">
        <v>482</v>
      </c>
      <c r="V546" s="189">
        <v>1038</v>
      </c>
      <c r="W546" s="196">
        <v>1747</v>
      </c>
      <c r="X546" s="187">
        <v>1056</v>
      </c>
      <c r="Y546" s="191">
        <v>602</v>
      </c>
      <c r="Z546" s="189">
        <v>2719</v>
      </c>
      <c r="AA546" s="187">
        <v>3072</v>
      </c>
      <c r="AB546" s="162">
        <f t="shared" si="9735"/>
        <v>17010</v>
      </c>
      <c r="AC546" s="165">
        <f t="shared" si="9766"/>
        <v>16982</v>
      </c>
      <c r="AE546" s="254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26</v>
      </c>
      <c r="BJ546" s="123">
        <f>B546/B560</f>
        <v>4.1107306964591403E-2</v>
      </c>
      <c r="BK546" s="124">
        <f t="shared" ref="BK546" si="10014">C546/C560</f>
        <v>3.1889133912742687E-2</v>
      </c>
      <c r="BL546" s="125">
        <f t="shared" ref="BL546" si="10015">D546/D560</f>
        <v>3.9369365287908305E-2</v>
      </c>
      <c r="BM546" s="126">
        <f t="shared" ref="BM546" si="10016">E546/E560</f>
        <v>3.4191623052352169E-2</v>
      </c>
      <c r="BN546" s="123">
        <f t="shared" ref="BN546" si="10017">F546/F560</f>
        <v>3.7158746208291203E-2</v>
      </c>
      <c r="BO546" s="124">
        <f t="shared" ref="BO546" si="10018">G546/G560</f>
        <v>3.0167202022546011E-2</v>
      </c>
      <c r="BP546" s="125">
        <f t="shared" ref="BP546" si="10019">H546/H560</f>
        <v>4.6537023814523917E-2</v>
      </c>
      <c r="BQ546" s="126">
        <f t="shared" ref="BQ546" si="10020">I546/I560</f>
        <v>4.0607539151648699E-2</v>
      </c>
      <c r="BR546" s="123">
        <f t="shared" ref="BR546" si="10021">J546/J560</f>
        <v>4.9328420301913707E-2</v>
      </c>
      <c r="BS546" s="124">
        <f t="shared" ref="BS546" si="10022">K546/K560</f>
        <v>3.7647110777451483E-2</v>
      </c>
      <c r="BT546" s="125">
        <f t="shared" ref="BT546" si="10023">L546/L560</f>
        <v>3.5468813173080455E-2</v>
      </c>
      <c r="BU546" s="123">
        <f t="shared" ref="BU546" si="10024">M546/M560</f>
        <v>4.5299095942971906E-2</v>
      </c>
      <c r="BV546" s="127">
        <f t="shared" ref="BV546" si="10025">N546/N560</f>
        <v>3.8993326645439877E-2</v>
      </c>
      <c r="BW546" s="128">
        <f t="shared" ref="BW546" si="10026">O546/O560</f>
        <v>4.1507417080967703E-2</v>
      </c>
      <c r="BX546" s="123">
        <f t="shared" ref="BX546" si="10027">P546/P560</f>
        <v>0.04</v>
      </c>
      <c r="BY546" s="124">
        <f t="shared" ref="BY546" si="10028">Q546/Q560</f>
        <v>3.9813754880206255E-2</v>
      </c>
      <c r="BZ546" s="125">
        <f t="shared" ref="BZ546" si="10029">R546/R560</f>
        <v>4.4883144475920678E-2</v>
      </c>
      <c r="CA546" s="126">
        <f t="shared" ref="CA546" si="10030">S546/S560</f>
        <v>3.8648585073385817E-2</v>
      </c>
      <c r="CB546" s="123">
        <f t="shared" ref="CB546" si="10031">T546/T560</f>
        <v>3.249975673834777E-2</v>
      </c>
      <c r="CC546" s="124">
        <f t="shared" ref="CC546" si="10032">U546/U560</f>
        <v>4.2063374320397244E-2</v>
      </c>
      <c r="CD546" s="125">
        <f t="shared" ref="CD546" si="10033">V546/V560</f>
        <v>3.3983761131482451E-2</v>
      </c>
      <c r="CE546" s="126">
        <f t="shared" ref="CE546" si="10034">W546/W560</f>
        <v>4.3851612368815414E-2</v>
      </c>
      <c r="CF546" s="123">
        <f t="shared" ref="CF546" si="10035">X546/X560</f>
        <v>3.693599160545645E-2</v>
      </c>
      <c r="CG546" s="124">
        <f t="shared" ref="CG546" si="10036">Y546/Y560</f>
        <v>3.2765827745362706E-2</v>
      </c>
      <c r="CH546" s="125">
        <f t="shared" ref="CH546" si="10037">Z546/Z560</f>
        <v>4.44869844074674E-2</v>
      </c>
      <c r="CI546" s="123">
        <f t="shared" ref="CI546" si="10038">AA546/AA560</f>
        <v>5.1615938437240091E-2</v>
      </c>
      <c r="CJ546" s="129">
        <f t="shared" ref="CJ546" si="10039">AB546/AB560</f>
        <v>4.0613427501092335E-2</v>
      </c>
      <c r="CK546" s="130">
        <f t="shared" ref="CK546" si="10040">AC546/AC560</f>
        <v>4.0651583944371822E-2</v>
      </c>
    </row>
    <row r="547" spans="1:89" ht="14.4" thickTop="1" thickBot="1" x14ac:dyDescent="0.3">
      <c r="A547" s="131" t="s">
        <v>27</v>
      </c>
      <c r="B547" s="197">
        <v>1634</v>
      </c>
      <c r="C547" s="181">
        <v>1770</v>
      </c>
      <c r="D547" s="182">
        <v>757</v>
      </c>
      <c r="E547" s="183">
        <v>826</v>
      </c>
      <c r="F547" s="180">
        <v>1071</v>
      </c>
      <c r="G547" s="184">
        <v>925</v>
      </c>
      <c r="H547" s="182">
        <v>2196</v>
      </c>
      <c r="I547" s="183">
        <v>2188</v>
      </c>
      <c r="J547" s="180">
        <v>417</v>
      </c>
      <c r="K547" s="181">
        <v>308</v>
      </c>
      <c r="L547" s="182">
        <v>1210</v>
      </c>
      <c r="M547" s="180">
        <v>1126</v>
      </c>
      <c r="N547" s="185">
        <v>1867</v>
      </c>
      <c r="O547" s="198">
        <v>1793</v>
      </c>
      <c r="P547" s="180">
        <v>1311</v>
      </c>
      <c r="Q547" s="181">
        <v>1095</v>
      </c>
      <c r="R547" s="182">
        <v>1453</v>
      </c>
      <c r="S547" s="183">
        <v>1626</v>
      </c>
      <c r="T547" s="180">
        <v>402</v>
      </c>
      <c r="U547" s="184">
        <v>345</v>
      </c>
      <c r="V547" s="182">
        <v>1341</v>
      </c>
      <c r="W547" s="199">
        <v>1401</v>
      </c>
      <c r="X547" s="180">
        <v>983</v>
      </c>
      <c r="Y547" s="184">
        <v>568</v>
      </c>
      <c r="Z547" s="182">
        <v>2724</v>
      </c>
      <c r="AA547" s="180">
        <v>2610</v>
      </c>
      <c r="AB547" s="162">
        <f t="shared" si="9735"/>
        <v>17366</v>
      </c>
      <c r="AC547" s="165">
        <f t="shared" si="9766"/>
        <v>16581</v>
      </c>
      <c r="AE547" s="251" t="s">
        <v>13</v>
      </c>
      <c r="AF547" s="14">
        <f t="shared" ref="AF547:BG547" si="10041">SUM(AF544:AF546)</f>
        <v>4470</v>
      </c>
      <c r="AG547" s="1">
        <f t="shared" si="10041"/>
        <v>9139.2000000000007</v>
      </c>
      <c r="AH547" s="14">
        <f t="shared" si="10041"/>
        <v>3335</v>
      </c>
      <c r="AI547" s="1">
        <f t="shared" si="10041"/>
        <v>3586.3</v>
      </c>
      <c r="AJ547" s="14">
        <f t="shared" si="10041"/>
        <v>3287</v>
      </c>
      <c r="AK547" s="1">
        <f t="shared" si="10041"/>
        <v>5537.9</v>
      </c>
      <c r="AL547" s="14">
        <f t="shared" si="10041"/>
        <v>6281</v>
      </c>
      <c r="AM547" s="1">
        <f t="shared" si="10041"/>
        <v>10718.5</v>
      </c>
      <c r="AN547" s="14">
        <f t="shared" si="10041"/>
        <v>2230</v>
      </c>
      <c r="AO547" s="1">
        <f t="shared" si="10041"/>
        <v>678.4</v>
      </c>
      <c r="AP547" s="14">
        <f t="shared" si="10041"/>
        <v>7814</v>
      </c>
      <c r="AQ547" s="1">
        <f t="shared" si="10041"/>
        <v>2216</v>
      </c>
      <c r="AR547" s="14">
        <f t="shared" si="10041"/>
        <v>9179</v>
      </c>
      <c r="AS547" s="1">
        <f t="shared" si="10041"/>
        <v>5862.4</v>
      </c>
      <c r="AT547" s="14">
        <f t="shared" si="10041"/>
        <v>5280</v>
      </c>
      <c r="AU547" s="1">
        <f t="shared" si="10041"/>
        <v>4619.6000000000004</v>
      </c>
      <c r="AV547" s="14">
        <f t="shared" si="10041"/>
        <v>4726</v>
      </c>
      <c r="AW547" s="1">
        <f t="shared" si="10041"/>
        <v>7233.6</v>
      </c>
      <c r="AX547" s="14">
        <f t="shared" si="10041"/>
        <v>3416</v>
      </c>
      <c r="AY547" s="1">
        <f t="shared" si="10041"/>
        <v>715.59999999999991</v>
      </c>
      <c r="AZ547" s="14">
        <f t="shared" si="10041"/>
        <v>7818</v>
      </c>
      <c r="BA547" s="1">
        <f t="shared" si="10041"/>
        <v>4571.8</v>
      </c>
      <c r="BB547" s="14">
        <f t="shared" si="10041"/>
        <v>5583</v>
      </c>
      <c r="BC547" s="1">
        <f t="shared" si="10041"/>
        <v>2089.1000000000004</v>
      </c>
      <c r="BD547" s="14">
        <f t="shared" si="10041"/>
        <v>8013</v>
      </c>
      <c r="BE547" s="1">
        <f t="shared" si="10041"/>
        <v>11614.599999999999</v>
      </c>
      <c r="BF547" s="166">
        <f t="shared" si="10041"/>
        <v>71432</v>
      </c>
      <c r="BG547" s="167">
        <f t="shared" si="10041"/>
        <v>68583</v>
      </c>
      <c r="BI547" s="131" t="s">
        <v>27</v>
      </c>
      <c r="BJ547" s="123">
        <f>B547/B560</f>
        <v>3.6805117578160192E-2</v>
      </c>
      <c r="BK547" s="124">
        <f t="shared" ref="BK547" si="10042">C547/C560</f>
        <v>4.7833700869114024E-2</v>
      </c>
      <c r="BL547" s="125">
        <f t="shared" ref="BL547" si="10043">D547/D560</f>
        <v>3.4295292891768227E-2</v>
      </c>
      <c r="BM547" s="126">
        <f t="shared" ref="BM547" si="10044">E547/E560</f>
        <v>4.1289883978425285E-2</v>
      </c>
      <c r="BN547" s="123">
        <f t="shared" ref="BN547" si="10045">F547/F560</f>
        <v>3.3841001011122349E-2</v>
      </c>
      <c r="BO547" s="124">
        <f t="shared" ref="BO547" si="10046">G547/G560</f>
        <v>3.7658113186039219E-2</v>
      </c>
      <c r="BP547" s="125">
        <f t="shared" ref="BP547" si="10047">H547/H560</f>
        <v>4.6117014574320637E-2</v>
      </c>
      <c r="BQ547" s="126">
        <f t="shared" ref="BQ547" si="10048">I547/I560</f>
        <v>4.3047139371999686E-2</v>
      </c>
      <c r="BR547" s="123">
        <f t="shared" ref="BR547" si="10049">J547/J560</f>
        <v>4.9566147628669913E-2</v>
      </c>
      <c r="BS547" s="124">
        <f t="shared" ref="BS547" si="10050">K547/K560</f>
        <v>3.4003841992536823E-2</v>
      </c>
      <c r="BT547" s="125">
        <f t="shared" ref="BT547" si="10051">L547/L560</f>
        <v>4.4473848641893632E-2</v>
      </c>
      <c r="BU547" s="123">
        <f t="shared" ref="BU547" si="10052">M547/M560</f>
        <v>3.6123783308630572E-2</v>
      </c>
      <c r="BV547" s="127">
        <f t="shared" ref="BV547" si="10053">N547/N560</f>
        <v>4.0716186156060541E-2</v>
      </c>
      <c r="BW547" s="128">
        <f t="shared" ref="BW547" si="10054">O547/O560</f>
        <v>3.6162681645371765E-2</v>
      </c>
      <c r="BX547" s="123">
        <f t="shared" ref="BX547" si="10055">P547/P560</f>
        <v>4.8198529411764703E-2</v>
      </c>
      <c r="BY547" s="124">
        <f t="shared" ref="BY547" si="10056">Q547/Q560</f>
        <v>3.6758905222450129E-2</v>
      </c>
      <c r="BZ547" s="125">
        <f t="shared" ref="BZ547" si="10057">R547/R560</f>
        <v>4.2876534466477809E-2</v>
      </c>
      <c r="CA547" s="126">
        <f t="shared" ref="CA547" si="10058">S547/S560</f>
        <v>4.4474592589756078E-2</v>
      </c>
      <c r="CB547" s="123">
        <f t="shared" ref="CB547" si="10059">T547/T560</f>
        <v>3.9116473679089228E-2</v>
      </c>
      <c r="CC547" s="124">
        <f t="shared" ref="CC547" si="10060">U547/U560</f>
        <v>3.0107601951321682E-2</v>
      </c>
      <c r="CD547" s="125">
        <f t="shared" ref="CD547" si="10061">V547/V560</f>
        <v>4.390387637506548E-2</v>
      </c>
      <c r="CE547" s="126">
        <f t="shared" ref="CE547" si="10062">W547/W560</f>
        <v>3.516663361689204E-2</v>
      </c>
      <c r="CF547" s="123">
        <f t="shared" ref="CF547" si="10063">X547/X560</f>
        <v>3.4382651276670166E-2</v>
      </c>
      <c r="CG547" s="124">
        <f t="shared" ref="CG547" si="10064">Y547/Y560</f>
        <v>3.0915266045458498E-2</v>
      </c>
      <c r="CH547" s="125">
        <f t="shared" ref="CH547" si="10065">Z547/Z560</f>
        <v>4.4568792028665392E-2</v>
      </c>
      <c r="CI547" s="123">
        <f t="shared" ref="CI547" si="10066">AA547/AA560</f>
        <v>4.3853385195702033E-2</v>
      </c>
      <c r="CJ547" s="129">
        <f t="shared" ref="CJ547" si="10067">AB547/AB560</f>
        <v>4.1463420457611373E-2</v>
      </c>
      <c r="CK547" s="130">
        <f t="shared" ref="CK547" si="10068">AC547/AC560</f>
        <v>3.9691668436086985E-2</v>
      </c>
    </row>
    <row r="548" spans="1:89" ht="13.8" thickTop="1" x14ac:dyDescent="0.25">
      <c r="A548" s="139" t="s">
        <v>28</v>
      </c>
      <c r="B548" s="194">
        <v>1432</v>
      </c>
      <c r="C548" s="188">
        <v>2013</v>
      </c>
      <c r="D548" s="189">
        <v>795</v>
      </c>
      <c r="E548" s="190">
        <v>988</v>
      </c>
      <c r="F548" s="187">
        <v>1032</v>
      </c>
      <c r="G548" s="191">
        <v>1290</v>
      </c>
      <c r="H548" s="189">
        <v>2239</v>
      </c>
      <c r="I548" s="190">
        <v>2844</v>
      </c>
      <c r="J548" s="187">
        <v>438</v>
      </c>
      <c r="K548" s="188">
        <v>305</v>
      </c>
      <c r="L548" s="189">
        <v>1671</v>
      </c>
      <c r="M548" s="187">
        <v>1073</v>
      </c>
      <c r="N548" s="192">
        <v>2341</v>
      </c>
      <c r="O548" s="195">
        <v>1843</v>
      </c>
      <c r="P548" s="187">
        <v>1506</v>
      </c>
      <c r="Q548" s="188">
        <v>1060</v>
      </c>
      <c r="R548" s="189">
        <v>1449</v>
      </c>
      <c r="S548" s="190">
        <v>1715</v>
      </c>
      <c r="T548" s="187">
        <v>502</v>
      </c>
      <c r="U548" s="191">
        <v>264</v>
      </c>
      <c r="V548" s="189">
        <v>1639</v>
      </c>
      <c r="W548" s="196">
        <v>1364</v>
      </c>
      <c r="X548" s="187">
        <v>1396</v>
      </c>
      <c r="Y548" s="191">
        <v>629</v>
      </c>
      <c r="Z548" s="189">
        <v>2956</v>
      </c>
      <c r="AA548" s="187">
        <v>3293</v>
      </c>
      <c r="AB548" s="162">
        <f t="shared" si="9735"/>
        <v>19396</v>
      </c>
      <c r="AC548" s="165">
        <f t="shared" si="9766"/>
        <v>18681</v>
      </c>
      <c r="BI548" s="139" t="s">
        <v>28</v>
      </c>
      <c r="BJ548" s="123">
        <f>B548/B560</f>
        <v>3.2255158122353363E-2</v>
      </c>
      <c r="BK548" s="124">
        <f t="shared" ref="BK548" si="10069">C548/C560</f>
        <v>5.4400700479958493E-2</v>
      </c>
      <c r="BL548" s="125">
        <f t="shared" ref="BL548" si="10070">D548/D560</f>
        <v>3.6016853169030034E-2</v>
      </c>
      <c r="BM548" s="126">
        <f t="shared" ref="BM548" si="10071">E548/E560</f>
        <v>4.9387899964508694E-2</v>
      </c>
      <c r="BN548" s="123">
        <f t="shared" ref="BN548" si="10072">F548/F560</f>
        <v>3.2608695652173912E-2</v>
      </c>
      <c r="BO548" s="124">
        <f t="shared" ref="BO548" si="10073">G548/G560</f>
        <v>5.251780109188172E-2</v>
      </c>
      <c r="BP548" s="125">
        <f t="shared" ref="BP548" si="10074">H548/H560</f>
        <v>4.7020034440757696E-2</v>
      </c>
      <c r="BQ548" s="126">
        <f t="shared" ref="BQ548" si="10075">I548/I560</f>
        <v>5.5953411505469425E-2</v>
      </c>
      <c r="BR548" s="123">
        <f t="shared" ref="BR548" si="10076">J548/J560</f>
        <v>5.2062284559610129E-2</v>
      </c>
      <c r="BS548" s="124">
        <f t="shared" ref="BS548" si="10077">K548/K560</f>
        <v>3.3672635739362765E-2</v>
      </c>
      <c r="BT548" s="125">
        <f t="shared" ref="BT548" si="10078">L548/L560</f>
        <v>6.1418017421986985E-2</v>
      </c>
      <c r="BU548" s="123">
        <f t="shared" ref="BU548" si="10079">M548/M560</f>
        <v>3.4423463135133753E-2</v>
      </c>
      <c r="BV548" s="127">
        <f t="shared" ref="BV548" si="10080">N548/N560</f>
        <v>5.1053343219784532E-2</v>
      </c>
      <c r="BW548" s="128">
        <f t="shared" ref="BW548" si="10081">O548/O560</f>
        <v>3.7171122293597418E-2</v>
      </c>
      <c r="BX548" s="123">
        <f t="shared" ref="BX548" si="10082">P548/P560</f>
        <v>5.5367647058823528E-2</v>
      </c>
      <c r="BY548" s="124">
        <f t="shared" ref="BY548" si="10083">Q548/Q560</f>
        <v>3.5583963046390076E-2</v>
      </c>
      <c r="BZ548" s="125">
        <f t="shared" ref="BZ548" si="10084">R548/R560</f>
        <v>4.2758498583569407E-2</v>
      </c>
      <c r="CA548" s="126">
        <f t="shared" ref="CA548" si="10085">S548/S560</f>
        <v>4.6908933758568062E-2</v>
      </c>
      <c r="CB548" s="123">
        <f t="shared" ref="CB548" si="10086">T548/T560</f>
        <v>4.8846939768414907E-2</v>
      </c>
      <c r="CC548" s="124">
        <f t="shared" ref="CC548" si="10087">U548/U560</f>
        <v>2.303886062362007E-2</v>
      </c>
      <c r="CD548" s="125">
        <f t="shared" ref="CD548" si="10088">V548/V560</f>
        <v>5.3660293347302254E-2</v>
      </c>
      <c r="CE548" s="126">
        <f t="shared" ref="CE548" si="10089">W548/W560</f>
        <v>3.4237893114518726E-2</v>
      </c>
      <c r="CF548" s="123">
        <f t="shared" ref="CF548" si="10090">X548/X560</f>
        <v>4.8828261629940542E-2</v>
      </c>
      <c r="CG548" s="124">
        <f t="shared" ref="CG548" si="10091">Y548/Y560</f>
        <v>3.4235391448227813E-2</v>
      </c>
      <c r="CH548" s="125">
        <f t="shared" ref="CH548" si="10092">Z548/Z560</f>
        <v>4.8364665652252163E-2</v>
      </c>
      <c r="CI548" s="123">
        <f t="shared" ref="CI548" si="10093">AA548/AA560</f>
        <v>5.5329194425075397E-2</v>
      </c>
      <c r="CJ548" s="129">
        <f t="shared" ref="CJ548" si="10094">AB548/AB560</f>
        <v>4.6310290406301406E-2</v>
      </c>
      <c r="CK548" s="130">
        <f t="shared" ref="CK548" si="10095">AC548/AC560</f>
        <v>4.4718657382217052E-2</v>
      </c>
    </row>
    <row r="549" spans="1:89" x14ac:dyDescent="0.25">
      <c r="A549" s="131" t="s">
        <v>29</v>
      </c>
      <c r="B549" s="197">
        <v>1756</v>
      </c>
      <c r="C549" s="181">
        <v>2886</v>
      </c>
      <c r="D549" s="182">
        <v>1352</v>
      </c>
      <c r="E549" s="183">
        <v>1285</v>
      </c>
      <c r="F549" s="180">
        <v>1345</v>
      </c>
      <c r="G549" s="184">
        <v>1978</v>
      </c>
      <c r="H549" s="182">
        <v>2526</v>
      </c>
      <c r="I549" s="183">
        <v>3920</v>
      </c>
      <c r="J549" s="180">
        <v>953</v>
      </c>
      <c r="K549" s="181">
        <v>261</v>
      </c>
      <c r="L549" s="182">
        <v>2913</v>
      </c>
      <c r="M549" s="180">
        <v>932</v>
      </c>
      <c r="N549" s="185">
        <v>3720</v>
      </c>
      <c r="O549" s="198">
        <v>2254</v>
      </c>
      <c r="P549" s="180">
        <v>2152</v>
      </c>
      <c r="Q549" s="181">
        <v>1595</v>
      </c>
      <c r="R549" s="182">
        <v>1921</v>
      </c>
      <c r="S549" s="183">
        <v>2672</v>
      </c>
      <c r="T549" s="180">
        <v>1355</v>
      </c>
      <c r="U549" s="184">
        <v>298</v>
      </c>
      <c r="V549" s="182">
        <v>2609</v>
      </c>
      <c r="W549" s="199">
        <v>1965</v>
      </c>
      <c r="X549" s="180">
        <v>1940</v>
      </c>
      <c r="Y549" s="184">
        <v>776</v>
      </c>
      <c r="Z549" s="182">
        <v>3288</v>
      </c>
      <c r="AA549" s="180">
        <v>4159</v>
      </c>
      <c r="AB549" s="162">
        <f t="shared" si="9735"/>
        <v>27830</v>
      </c>
      <c r="AC549" s="165">
        <f t="shared" si="9766"/>
        <v>24981</v>
      </c>
      <c r="BI549" s="131" t="s">
        <v>29</v>
      </c>
      <c r="BJ549" s="123">
        <f>B549/B560</f>
        <v>3.9553112893053431E-2</v>
      </c>
      <c r="BK549" s="124">
        <f t="shared" ref="BK549" si="10096">C549/C560</f>
        <v>7.7993254637436768E-2</v>
      </c>
      <c r="BL549" s="125">
        <f t="shared" ref="BL549" si="10097">D549/D560</f>
        <v>6.12513024962624E-2</v>
      </c>
      <c r="BM549" s="126">
        <f t="shared" ref="BM549" si="10098">E549/E560</f>
        <v>6.4234262605661605E-2</v>
      </c>
      <c r="BN549" s="123">
        <f t="shared" ref="BN549" si="10099">F549/F560</f>
        <v>4.2498736097067745E-2</v>
      </c>
      <c r="BO549" s="124">
        <f t="shared" ref="BO549" si="10100">G549/G560</f>
        <v>8.0527295007551972E-2</v>
      </c>
      <c r="BP549" s="125">
        <f t="shared" ref="BP549" si="10101">H549/H560</f>
        <v>5.3047167037674828E-2</v>
      </c>
      <c r="BQ549" s="126">
        <f t="shared" ref="BQ549" si="10102">I549/I560</f>
        <v>7.7122845675611867E-2</v>
      </c>
      <c r="BR549" s="123">
        <f t="shared" ref="BR549" si="10103">J549/J560</f>
        <v>0.11327707119933436</v>
      </c>
      <c r="BS549" s="124">
        <f t="shared" ref="BS549" si="10104">K549/K560</f>
        <v>2.8814944026143215E-2</v>
      </c>
      <c r="BT549" s="125">
        <f t="shared" ref="BT549" si="10105">L549/L560</f>
        <v>0.10706803396184805</v>
      </c>
      <c r="BU549" s="123">
        <f t="shared" ref="BU549" si="10106">M549/M560</f>
        <v>2.9899969843378057E-2</v>
      </c>
      <c r="BV549" s="127">
        <f t="shared" ref="BV549" si="10107">N549/N560</f>
        <v>8.1127055436821222E-2</v>
      </c>
      <c r="BW549" s="128">
        <f t="shared" ref="BW549" si="10108">O549/O560</f>
        <v>4.546050442201225E-2</v>
      </c>
      <c r="BX549" s="123">
        <f t="shared" ref="BX549" si="10109">P549/P560</f>
        <v>7.9117647058823529E-2</v>
      </c>
      <c r="BY549" s="124">
        <f t="shared" ref="BY549" si="10110">Q549/Q560</f>
        <v>5.3543793451879408E-2</v>
      </c>
      <c r="BZ549" s="125">
        <f t="shared" ref="BZ549" si="10111">R549/R560</f>
        <v>5.6686732766761096E-2</v>
      </c>
      <c r="CA549" s="126">
        <f t="shared" ref="CA549" si="10112">S549/S560</f>
        <v>7.3084939360287968E-2</v>
      </c>
      <c r="CB549" s="123">
        <f t="shared" ref="CB549" si="10113">T549/T560</f>
        <v>0.13184781551036295</v>
      </c>
      <c r="CC549" s="124">
        <f t="shared" ref="CC549" si="10114">U549/U560</f>
        <v>2.6005986613025684E-2</v>
      </c>
      <c r="CD549" s="125">
        <f t="shared" ref="CD549" si="10115">V549/V560</f>
        <v>8.5417757988475645E-2</v>
      </c>
      <c r="CE549" s="126">
        <f t="shared" ref="CE549" si="10116">W549/W560</f>
        <v>4.9323651004420307E-2</v>
      </c>
      <c r="CF549" s="123">
        <f t="shared" ref="CF549" si="10117">X549/X560</f>
        <v>6.7855893669115069E-2</v>
      </c>
      <c r="CG549" s="124">
        <f t="shared" ref="CG549" si="10118">Y549/Y560</f>
        <v>4.2236349386048935E-2</v>
      </c>
      <c r="CH549" s="125">
        <f t="shared" ref="CH549" si="10119">Z549/Z560</f>
        <v>5.3796691699798754E-2</v>
      </c>
      <c r="CI549" s="123">
        <f t="shared" ref="CI549" si="10120">AA549/AA560</f>
        <v>6.9879781237135924E-2</v>
      </c>
      <c r="CJ549" s="129">
        <f t="shared" ref="CJ549" si="10121">AB549/AB560</f>
        <v>6.6447483089676643E-2</v>
      </c>
      <c r="CK549" s="130">
        <f t="shared" ref="CK549" si="10122">AC549/AC560</f>
        <v>5.9799624220607257E-2</v>
      </c>
    </row>
    <row r="550" spans="1:89" x14ac:dyDescent="0.25">
      <c r="A550" s="139" t="s">
        <v>30</v>
      </c>
      <c r="B550" s="280">
        <v>2184</v>
      </c>
      <c r="C550" s="267">
        <v>4011.7</v>
      </c>
      <c r="D550" s="268">
        <v>1889</v>
      </c>
      <c r="E550" s="269">
        <v>1616.5</v>
      </c>
      <c r="F550" s="266">
        <v>1800</v>
      </c>
      <c r="G550" s="270">
        <v>2543.6999999999998</v>
      </c>
      <c r="H550" s="268">
        <v>3046</v>
      </c>
      <c r="I550" s="269">
        <v>4835.7</v>
      </c>
      <c r="J550" s="266">
        <v>1285</v>
      </c>
      <c r="K550" s="267">
        <v>320.2</v>
      </c>
      <c r="L550" s="268">
        <v>3932</v>
      </c>
      <c r="M550" s="266">
        <v>1052.5</v>
      </c>
      <c r="N550" s="271">
        <v>4437</v>
      </c>
      <c r="O550" s="281">
        <v>2789.2</v>
      </c>
      <c r="P550" s="266">
        <v>2593</v>
      </c>
      <c r="Q550" s="267">
        <v>1957.5</v>
      </c>
      <c r="R550" s="268">
        <v>2420</v>
      </c>
      <c r="S550" s="269">
        <v>3334.9</v>
      </c>
      <c r="T550" s="266">
        <v>1765</v>
      </c>
      <c r="U550" s="270">
        <v>392.4</v>
      </c>
      <c r="V550" s="268">
        <v>3748</v>
      </c>
      <c r="W550" s="282">
        <v>2272.8000000000002</v>
      </c>
      <c r="X550" s="266">
        <v>2943</v>
      </c>
      <c r="Y550" s="270">
        <v>1022.7</v>
      </c>
      <c r="Z550" s="268">
        <v>4109</v>
      </c>
      <c r="AA550" s="266">
        <v>5560.2</v>
      </c>
      <c r="AB550" s="162">
        <f t="shared" si="9735"/>
        <v>36151</v>
      </c>
      <c r="AC550" s="165">
        <f t="shared" si="9766"/>
        <v>31710.000000000004</v>
      </c>
      <c r="BI550" s="139" t="s">
        <v>30</v>
      </c>
      <c r="BJ550" s="123">
        <f>B550/B560</f>
        <v>4.9193621046941166E-2</v>
      </c>
      <c r="BK550" s="124">
        <f t="shared" ref="BK550" si="10123">C550/C560</f>
        <v>0.10841494789639815</v>
      </c>
      <c r="BL550" s="125">
        <f t="shared" ref="BL550" si="10124">D550/D560</f>
        <v>8.5579667467041182E-2</v>
      </c>
      <c r="BM550" s="126">
        <f t="shared" ref="BM550" si="10125">E550/E560</f>
        <v>8.0805202725332287E-2</v>
      </c>
      <c r="BN550" s="123">
        <f t="shared" ref="BN550" si="10126">F550/F560</f>
        <v>5.6875631951466124E-2</v>
      </c>
      <c r="BO550" s="124">
        <f t="shared" ref="BO550" si="10127">G550/G560</f>
        <v>0.10355777568792211</v>
      </c>
      <c r="BP550" s="125">
        <f t="shared" ref="BP550" si="10128">H550/H560</f>
        <v>6.3967407282960229E-2</v>
      </c>
      <c r="BQ550" s="126">
        <f t="shared" ref="BQ550" si="10129">I550/I560</f>
        <v>9.5138506335090897E-2</v>
      </c>
      <c r="BR550" s="123">
        <f t="shared" ref="BR550" si="10130">J550/J560</f>
        <v>0.15273980744086532</v>
      </c>
      <c r="BS550" s="124">
        <f t="shared" ref="BS550" si="10131">K550/K560</f>
        <v>3.5350747422111334E-2</v>
      </c>
      <c r="BT550" s="125">
        <f t="shared" ref="BT550" si="10132">L550/L560</f>
        <v>0.14452163046274855</v>
      </c>
      <c r="BU550" s="123">
        <f t="shared" ref="BU550" si="10133">M550/M560</f>
        <v>3.376579212463026E-2</v>
      </c>
      <c r="BV550" s="127">
        <f t="shared" ref="BV550" si="10134">N550/N560</f>
        <v>9.6763641121821439E-2</v>
      </c>
      <c r="BW550" s="128">
        <f t="shared" ref="BW550" si="10135">O550/O560</f>
        <v>5.6254853120619591E-2</v>
      </c>
      <c r="BX550" s="123">
        <f t="shared" ref="BX550" si="10136">P550/P560</f>
        <v>9.5330882352941182E-2</v>
      </c>
      <c r="BY550" s="124">
        <f t="shared" ref="BY550" si="10137">Q550/Q560</f>
        <v>6.5712837418215639E-2</v>
      </c>
      <c r="BZ550" s="125">
        <f t="shared" ref="BZ550" si="10138">R550/R560</f>
        <v>7.1411709159584516E-2</v>
      </c>
      <c r="CA550" s="126">
        <f t="shared" ref="CA550" si="10139">S550/S560</f>
        <v>9.1216678245742644E-2</v>
      </c>
      <c r="CB550" s="123">
        <f t="shared" ref="CB550" si="10140">T550/T560</f>
        <v>0.17174272647659822</v>
      </c>
      <c r="CC550" s="124">
        <f t="shared" ref="CC550" si="10141">U550/U560</f>
        <v>3.4244124654198918E-2</v>
      </c>
      <c r="CD550" s="125">
        <f t="shared" ref="CD550" si="10142">V550/V560</f>
        <v>0.12270822420115243</v>
      </c>
      <c r="CE550" s="126">
        <f t="shared" ref="CE550" si="10143">W550/W560</f>
        <v>5.7049767940379893E-2</v>
      </c>
      <c r="CF550" s="123">
        <f t="shared" ref="CF550" si="10144">X550/X560</f>
        <v>0.10293809024134312</v>
      </c>
      <c r="CG550" s="124">
        <f t="shared" ref="CG550" si="10145">Y550/Y560</f>
        <v>5.5663807367412693E-2</v>
      </c>
      <c r="CH550" s="125">
        <f t="shared" ref="CH550" si="10146">Z550/Z560</f>
        <v>6.7229503100508847E-2</v>
      </c>
      <c r="CI550" s="123">
        <f t="shared" ref="CI550" si="10147">AA550/AA560</f>
        <v>9.3422832323809366E-2</v>
      </c>
      <c r="CJ550" s="129">
        <f t="shared" ref="CJ550" si="10148">AB550/AB560</f>
        <v>8.6314874637977018E-2</v>
      </c>
      <c r="CK550" s="130">
        <f t="shared" ref="CK550" si="10149">AC550/AC560</f>
        <v>7.5907533086564047E-2</v>
      </c>
    </row>
    <row r="551" spans="1:89" x14ac:dyDescent="0.25">
      <c r="A551" s="131" t="s">
        <v>31</v>
      </c>
      <c r="B551" s="283">
        <v>2286</v>
      </c>
      <c r="C551" s="274">
        <v>5127.5</v>
      </c>
      <c r="D551" s="275">
        <v>1446</v>
      </c>
      <c r="E551" s="276">
        <v>1969.8</v>
      </c>
      <c r="F551" s="273">
        <v>1487</v>
      </c>
      <c r="G551" s="277">
        <v>2994.2</v>
      </c>
      <c r="H551" s="275">
        <v>3235</v>
      </c>
      <c r="I551" s="276">
        <v>5882.8</v>
      </c>
      <c r="J551" s="273">
        <v>945</v>
      </c>
      <c r="K551" s="274">
        <v>358.2</v>
      </c>
      <c r="L551" s="275">
        <v>3882</v>
      </c>
      <c r="M551" s="273">
        <v>1163.5</v>
      </c>
      <c r="N551" s="278">
        <v>4742</v>
      </c>
      <c r="O551" s="284">
        <v>3073.2</v>
      </c>
      <c r="P551" s="273">
        <v>2687</v>
      </c>
      <c r="Q551" s="274">
        <v>2662.1</v>
      </c>
      <c r="R551" s="275">
        <v>2306</v>
      </c>
      <c r="S551" s="276">
        <v>3898.7</v>
      </c>
      <c r="T551" s="273">
        <v>1651</v>
      </c>
      <c r="U551" s="277">
        <v>323.2</v>
      </c>
      <c r="V551" s="275">
        <v>4070</v>
      </c>
      <c r="W551" s="285">
        <v>2299</v>
      </c>
      <c r="X551" s="273">
        <v>2640</v>
      </c>
      <c r="Y551" s="277">
        <v>1066.4000000000001</v>
      </c>
      <c r="Z551" s="275">
        <v>3904</v>
      </c>
      <c r="AA551" s="273">
        <v>6054.4</v>
      </c>
      <c r="AB551" s="162">
        <f t="shared" si="9735"/>
        <v>35281</v>
      </c>
      <c r="AC551" s="165">
        <f t="shared" si="9766"/>
        <v>36873</v>
      </c>
      <c r="BI551" s="131" t="s">
        <v>31</v>
      </c>
      <c r="BJ551" s="123">
        <f>B551/B560</f>
        <v>5.1491125326605998E-2</v>
      </c>
      <c r="BK551" s="124">
        <f t="shared" ref="BK551" si="10150">C551/C560</f>
        <v>0.13856909672676959</v>
      </c>
      <c r="BL551" s="125">
        <f t="shared" ref="BL551" si="10151">D551/D560</f>
        <v>6.550989897159426E-2</v>
      </c>
      <c r="BM551" s="126">
        <f t="shared" ref="BM551" si="10152">E551/E560</f>
        <v>9.8465875860414193E-2</v>
      </c>
      <c r="BN551" s="123">
        <f t="shared" ref="BN551" si="10153">F551/F560</f>
        <v>4.6985591506572298E-2</v>
      </c>
      <c r="BO551" s="124">
        <f t="shared" ref="BO551" si="10154">G551/G560</f>
        <v>0.12189829459636607</v>
      </c>
      <c r="BP551" s="125">
        <f t="shared" ref="BP551" si="10155">H551/H560</f>
        <v>6.7936494602881259E-2</v>
      </c>
      <c r="BQ551" s="126">
        <f t="shared" ref="BQ551" si="10156">I551/I560</f>
        <v>0.11573935626032895</v>
      </c>
      <c r="BR551" s="123">
        <f t="shared" ref="BR551" si="10157">J551/J560</f>
        <v>0.11232616189230953</v>
      </c>
      <c r="BS551" s="124">
        <f t="shared" ref="BS551" si="10158">K551/K560</f>
        <v>3.954602662898276E-2</v>
      </c>
      <c r="BT551" s="125">
        <f t="shared" ref="BT551" si="10159">L551/L560</f>
        <v>0.14268386812217443</v>
      </c>
      <c r="BU551" s="123">
        <f t="shared" ref="BU551" si="10160">M551/M560</f>
        <v>3.7326840035161339E-2</v>
      </c>
      <c r="BV551" s="127">
        <f t="shared" ref="BV551" si="10161">N551/N560</f>
        <v>0.10341518733371134</v>
      </c>
      <c r="BW551" s="128">
        <f t="shared" ref="BW551" si="10162">O551/O560</f>
        <v>6.1982796002541272E-2</v>
      </c>
      <c r="BX551" s="123">
        <f t="shared" ref="BX551" si="10163">P551/P560</f>
        <v>9.8786764705882352E-2</v>
      </c>
      <c r="BY551" s="124">
        <f t="shared" ref="BY551" si="10164">Q551/Q560</f>
        <v>8.9366101911127385E-2</v>
      </c>
      <c r="BZ551" s="125">
        <f t="shared" ref="BZ551" si="10165">R551/R560</f>
        <v>6.8047686496695001E-2</v>
      </c>
      <c r="CA551" s="126">
        <f t="shared" ref="CA551" si="10166">S551/S560</f>
        <v>0.10663781926794712</v>
      </c>
      <c r="CB551" s="123">
        <f t="shared" ref="CB551" si="10167">T551/T560</f>
        <v>0.16064999513476697</v>
      </c>
      <c r="CC551" s="124">
        <f t="shared" ref="CC551" si="10168">U551/U560</f>
        <v>2.8205150581643964E-2</v>
      </c>
      <c r="CD551" s="125">
        <f t="shared" ref="CD551" si="10169">V551/V560</f>
        <v>0.13325039287585122</v>
      </c>
      <c r="CE551" s="126">
        <f t="shared" ref="CE551" si="10170">W551/W560</f>
        <v>5.7707416620438823E-2</v>
      </c>
      <c r="CF551" s="123">
        <f t="shared" ref="CF551" si="10171">X551/X560</f>
        <v>9.2339979013641132E-2</v>
      </c>
      <c r="CG551" s="124">
        <f t="shared" ref="CG551" si="10172">Y551/Y560</f>
        <v>5.8042323434642509E-2</v>
      </c>
      <c r="CH551" s="125">
        <f t="shared" ref="CH551" si="10173">Z551/Z560</f>
        <v>6.3875390631391221E-2</v>
      </c>
      <c r="CI551" s="123">
        <f t="shared" ref="CI551" si="10174">AA551/AA560</f>
        <v>0.10172641200339401</v>
      </c>
      <c r="CJ551" s="129">
        <f t="shared" ref="CJ551" si="10175">AB551/AB560</f>
        <v>8.4237644659966998E-2</v>
      </c>
      <c r="CK551" s="130">
        <f t="shared" ref="CK551" si="10176">AC551/AC560</f>
        <v>8.8266744481263815E-2</v>
      </c>
    </row>
    <row r="552" spans="1:89" x14ac:dyDescent="0.25">
      <c r="A552" s="139" t="s">
        <v>32</v>
      </c>
      <c r="B552" s="194">
        <v>2489</v>
      </c>
      <c r="C552" s="188">
        <v>4240</v>
      </c>
      <c r="D552" s="189">
        <v>1044</v>
      </c>
      <c r="E552" s="190">
        <v>2048</v>
      </c>
      <c r="F552" s="187">
        <v>1148</v>
      </c>
      <c r="G552" s="191">
        <v>2756</v>
      </c>
      <c r="H552" s="189">
        <v>2738</v>
      </c>
      <c r="I552" s="190">
        <v>5467</v>
      </c>
      <c r="J552" s="187">
        <v>573</v>
      </c>
      <c r="K552" s="188">
        <v>250</v>
      </c>
      <c r="L552" s="189">
        <v>2868</v>
      </c>
      <c r="M552" s="187">
        <v>1249</v>
      </c>
      <c r="N552" s="192">
        <v>3901</v>
      </c>
      <c r="O552" s="195">
        <v>2908</v>
      </c>
      <c r="P552" s="187">
        <v>1918</v>
      </c>
      <c r="Q552" s="188">
        <v>2259</v>
      </c>
      <c r="R552" s="189">
        <v>1910</v>
      </c>
      <c r="S552" s="190">
        <v>3325</v>
      </c>
      <c r="T552" s="187">
        <v>1026</v>
      </c>
      <c r="U552" s="191">
        <v>392</v>
      </c>
      <c r="V552" s="189">
        <v>3661</v>
      </c>
      <c r="W552" s="196">
        <v>2312</v>
      </c>
      <c r="X552" s="187">
        <v>2195</v>
      </c>
      <c r="Y552" s="191">
        <v>873</v>
      </c>
      <c r="Z552" s="189">
        <v>3569</v>
      </c>
      <c r="AA552" s="187">
        <v>5246</v>
      </c>
      <c r="AB552" s="162">
        <f t="shared" si="9735"/>
        <v>29040</v>
      </c>
      <c r="AC552" s="165">
        <f t="shared" si="9766"/>
        <v>33325</v>
      </c>
      <c r="BI552" s="139" t="s">
        <v>32</v>
      </c>
      <c r="BJ552" s="123">
        <f>B552/B560</f>
        <v>5.6063609334174251E-2</v>
      </c>
      <c r="BK552" s="124">
        <f t="shared" ref="BK552" si="10177">C552/C560</f>
        <v>0.11458468456782117</v>
      </c>
      <c r="BL552" s="125">
        <f t="shared" ref="BL552" si="10178">D552/D560</f>
        <v>4.7297603406877178E-2</v>
      </c>
      <c r="BM552" s="126">
        <f t="shared" ref="BM552" si="10179">E552/E560</f>
        <v>0.10237491814505445</v>
      </c>
      <c r="BN552" s="123">
        <f t="shared" ref="BN552" si="10180">F552/F560</f>
        <v>3.6274014155712839E-2</v>
      </c>
      <c r="BO552" s="124">
        <f t="shared" ref="BO552" si="10181">G552/G560</f>
        <v>0.11220082155753955</v>
      </c>
      <c r="BP552" s="125">
        <f t="shared" ref="BP552" si="10182">H552/H560</f>
        <v>5.7499264983829644E-2</v>
      </c>
      <c r="BQ552" s="126">
        <f t="shared" ref="BQ552" si="10183">I552/I560</f>
        <v>0.10755882584402297</v>
      </c>
      <c r="BR552" s="123">
        <f t="shared" ref="BR552" si="10184">J552/J560</f>
        <v>6.8108879115654344E-2</v>
      </c>
      <c r="BS552" s="124">
        <f t="shared" ref="BS552" si="10185">K552/K560</f>
        <v>2.7600521097838331E-2</v>
      </c>
      <c r="BT552" s="125">
        <f t="shared" ref="BT552" si="10186">L552/L560</f>
        <v>0.10541404785533134</v>
      </c>
      <c r="BU552" s="123">
        <f t="shared" ref="BU552" si="10187">M552/M560</f>
        <v>4.0069809371651492E-2</v>
      </c>
      <c r="BV552" s="127">
        <f t="shared" ref="BV552" si="10188">N552/N560</f>
        <v>8.5074366467483759E-2</v>
      </c>
      <c r="BW552" s="128">
        <f t="shared" ref="BW552" si="10189">O552/O560</f>
        <v>5.8650908100803735E-2</v>
      </c>
      <c r="BX552" s="123">
        <f t="shared" ref="BX552" si="10190">P552/P560</f>
        <v>7.0514705882352938E-2</v>
      </c>
      <c r="BY552" s="124">
        <f t="shared" ref="BY552" si="10191">Q552/Q560</f>
        <v>7.5834125020561499E-2</v>
      </c>
      <c r="BZ552" s="125">
        <f t="shared" ref="BZ552" si="10192">R552/R560</f>
        <v>5.6362134088762984E-2</v>
      </c>
      <c r="CA552" s="126">
        <f t="shared" ref="CA552" si="10193">S552/S560</f>
        <v>9.0945891980897267E-2</v>
      </c>
      <c r="CB552" s="123">
        <f t="shared" ref="CB552" si="10194">T552/T560</f>
        <v>9.9834582076481465E-2</v>
      </c>
      <c r="CC552" s="124">
        <f t="shared" ref="CC552" si="10195">U552/U560</f>
        <v>3.4209217289617677E-2</v>
      </c>
      <c r="CD552" s="125">
        <f t="shared" ref="CD552" si="10196">V552/V560</f>
        <v>0.11985987427972761</v>
      </c>
      <c r="CE552" s="126">
        <f t="shared" ref="CE552" si="10197">W552/W560</f>
        <v>5.803373085100242E-2</v>
      </c>
      <c r="CF552" s="123">
        <f t="shared" ref="CF552" si="10198">X552/X560</f>
        <v>7.6775096187478145E-2</v>
      </c>
      <c r="CG552" s="124">
        <f t="shared" ref="CG552" si="10199">Y552/Y560</f>
        <v>4.751589305930505E-2</v>
      </c>
      <c r="CH552" s="125">
        <f t="shared" ref="CH552" si="10200">Z552/Z560</f>
        <v>5.8394280011125836E-2</v>
      </c>
      <c r="CI552" s="123">
        <f t="shared" ref="CI552" si="10201">AA552/AA560</f>
        <v>8.8143624037031743E-2</v>
      </c>
      <c r="CJ552" s="129">
        <f t="shared" ref="CJ552" si="10202">AB552/AB560</f>
        <v>6.9336504093575627E-2</v>
      </c>
      <c r="CK552" s="130">
        <f t="shared" ref="CK552" si="10203">AC552/AC560</f>
        <v>7.9773526966564062E-2</v>
      </c>
    </row>
    <row r="553" spans="1:89" x14ac:dyDescent="0.25">
      <c r="A553" s="131" t="s">
        <v>33</v>
      </c>
      <c r="B553" s="197">
        <v>2273</v>
      </c>
      <c r="C553" s="181">
        <v>2542</v>
      </c>
      <c r="D553" s="182">
        <v>754</v>
      </c>
      <c r="E553" s="183">
        <v>1295</v>
      </c>
      <c r="F553" s="180">
        <v>986</v>
      </c>
      <c r="G553" s="184">
        <v>1795</v>
      </c>
      <c r="H553" s="182">
        <v>2228</v>
      </c>
      <c r="I553" s="183">
        <v>3455</v>
      </c>
      <c r="J553" s="180">
        <v>417</v>
      </c>
      <c r="K553" s="181">
        <v>175</v>
      </c>
      <c r="L553" s="182">
        <v>1853</v>
      </c>
      <c r="M553" s="180">
        <v>1195</v>
      </c>
      <c r="N553" s="185">
        <v>2548</v>
      </c>
      <c r="O553" s="198">
        <v>2482</v>
      </c>
      <c r="P553" s="180">
        <v>1205</v>
      </c>
      <c r="Q553" s="181">
        <v>1752</v>
      </c>
      <c r="R553" s="182">
        <v>1431</v>
      </c>
      <c r="S553" s="183">
        <v>2273</v>
      </c>
      <c r="T553" s="180">
        <v>546</v>
      </c>
      <c r="U553" s="184">
        <v>339</v>
      </c>
      <c r="V553" s="182">
        <v>2622</v>
      </c>
      <c r="W553" s="199">
        <v>1833</v>
      </c>
      <c r="X553" s="180">
        <v>1243</v>
      </c>
      <c r="Y553" s="184">
        <v>738</v>
      </c>
      <c r="Z553" s="182">
        <v>2585</v>
      </c>
      <c r="AA553" s="180">
        <v>3369</v>
      </c>
      <c r="AB553" s="162">
        <f t="shared" si="9735"/>
        <v>20691</v>
      </c>
      <c r="AC553" s="165">
        <f t="shared" si="9766"/>
        <v>23243</v>
      </c>
      <c r="BI553" s="131" t="s">
        <v>33</v>
      </c>
      <c r="BJ553" s="123">
        <f>B553/B560</f>
        <v>5.1198306153707539E-2</v>
      </c>
      <c r="BK553" s="124">
        <f t="shared" ref="BK553" si="10204">C553/C560</f>
        <v>6.8696761361179581E-2</v>
      </c>
      <c r="BL553" s="125">
        <f t="shared" ref="BL553" si="10205">D553/D560</f>
        <v>3.4159380238300188E-2</v>
      </c>
      <c r="BM553" s="126">
        <f t="shared" ref="BM553" si="10206">E553/E560</f>
        <v>6.4734140135666751E-2</v>
      </c>
      <c r="BN553" s="123">
        <f t="shared" ref="BN553" si="10207">F553/F560</f>
        <v>3.115520728008089E-2</v>
      </c>
      <c r="BO553" s="124">
        <f t="shared" ref="BO553" si="10208">G553/G560</f>
        <v>7.30770953177734E-2</v>
      </c>
      <c r="BP553" s="125">
        <f t="shared" ref="BP553" si="10209">H553/H560</f>
        <v>4.6789029358645894E-2</v>
      </c>
      <c r="BQ553" s="126">
        <f t="shared" ref="BQ553" si="10210">I553/I560</f>
        <v>6.7974344849295668E-2</v>
      </c>
      <c r="BR553" s="123">
        <f t="shared" ref="BR553" si="10211">J553/J560</f>
        <v>4.9566147628669913E-2</v>
      </c>
      <c r="BS553" s="124">
        <f t="shared" ref="BS553" si="10212">K553/K560</f>
        <v>1.9320364768486829E-2</v>
      </c>
      <c r="BT553" s="125">
        <f t="shared" ref="BT553" si="10213">L553/L560</f>
        <v>6.8107472341676772E-2</v>
      </c>
      <c r="BU553" s="123">
        <f t="shared" ref="BU553" si="10214">M553/M560</f>
        <v>3.8337407685447189E-2</v>
      </c>
      <c r="BV553" s="127">
        <f t="shared" ref="BV553" si="10215">N553/N560</f>
        <v>5.5567671304575392E-2</v>
      </c>
      <c r="BW553" s="128">
        <f t="shared" ref="BW553" si="10216">O553/O560</f>
        <v>5.005899377792121E-2</v>
      </c>
      <c r="BX553" s="123">
        <f t="shared" ref="BX553" si="10217">P553/P560</f>
        <v>4.4301470588235296E-2</v>
      </c>
      <c r="BY553" s="124">
        <f t="shared" ref="BY553" si="10218">Q553/Q560</f>
        <v>5.8814248355920203E-2</v>
      </c>
      <c r="BZ553" s="125">
        <f t="shared" ref="BZ553" si="10219">R553/R560</f>
        <v>4.2227337110481586E-2</v>
      </c>
      <c r="CA553" s="126">
        <f t="shared" ref="CA553" si="10220">S553/S560</f>
        <v>6.2171432322580295E-2</v>
      </c>
      <c r="CB553" s="123">
        <f t="shared" ref="CB553" si="10221">T553/T560</f>
        <v>5.3128344847718209E-2</v>
      </c>
      <c r="CC553" s="124">
        <f t="shared" ref="CC553" si="10222">U553/U560</f>
        <v>2.9583991482603045E-2</v>
      </c>
      <c r="CD553" s="125">
        <f t="shared" ref="CD553" si="10223">V553/V560</f>
        <v>8.5843373493975902E-2</v>
      </c>
      <c r="CE553" s="126">
        <f t="shared" ref="CE553" si="10224">W553/W560</f>
        <v>4.6010306509466886E-2</v>
      </c>
      <c r="CF553" s="123">
        <f t="shared" ref="CF553" si="10225">X553/X560</f>
        <v>4.3476740118922698E-2</v>
      </c>
      <c r="CG553" s="124">
        <f t="shared" ref="CG553" si="10226">Y553/Y560</f>
        <v>4.0168074544979532E-2</v>
      </c>
      <c r="CH553" s="125">
        <f t="shared" ref="CH553" si="10227">Z553/Z560</f>
        <v>4.2294540159361245E-2</v>
      </c>
      <c r="CI553" s="123">
        <f t="shared" ref="CI553" si="10228">AA553/AA560</f>
        <v>5.6606151235371702E-2</v>
      </c>
      <c r="CJ553" s="129">
        <f t="shared" ref="CJ553" si="10229">AB553/AB560</f>
        <v>4.9402259166672638E-2</v>
      </c>
      <c r="CK553" s="130">
        <f t="shared" ref="CK553" si="10230">AC553/AC560</f>
        <v>5.5639192416619611E-2</v>
      </c>
    </row>
    <row r="554" spans="1:89" x14ac:dyDescent="0.25">
      <c r="A554" s="139" t="s">
        <v>34</v>
      </c>
      <c r="B554" s="194">
        <v>814</v>
      </c>
      <c r="C554" s="188">
        <v>1582</v>
      </c>
      <c r="D554" s="189">
        <v>339</v>
      </c>
      <c r="E554" s="190">
        <v>903</v>
      </c>
      <c r="F554" s="187">
        <v>404</v>
      </c>
      <c r="G554" s="191">
        <v>1354</v>
      </c>
      <c r="H554" s="189">
        <v>1175</v>
      </c>
      <c r="I554" s="190">
        <v>2302</v>
      </c>
      <c r="J554" s="187">
        <v>370</v>
      </c>
      <c r="K554" s="188">
        <v>115</v>
      </c>
      <c r="L554" s="189">
        <v>1167</v>
      </c>
      <c r="M554" s="187">
        <v>677</v>
      </c>
      <c r="N554" s="192">
        <v>1979</v>
      </c>
      <c r="O554" s="195">
        <v>1825</v>
      </c>
      <c r="P554" s="187">
        <v>767</v>
      </c>
      <c r="Q554" s="188">
        <v>1231</v>
      </c>
      <c r="R554" s="189">
        <v>1035</v>
      </c>
      <c r="S554" s="190">
        <v>1669</v>
      </c>
      <c r="T554" s="187">
        <v>307</v>
      </c>
      <c r="U554" s="191">
        <v>290</v>
      </c>
      <c r="V554" s="189">
        <v>2471</v>
      </c>
      <c r="W554" s="196">
        <v>1195</v>
      </c>
      <c r="X554" s="187">
        <v>709</v>
      </c>
      <c r="Y554" s="191">
        <v>430</v>
      </c>
      <c r="Z554" s="189">
        <v>1822</v>
      </c>
      <c r="AA554" s="187">
        <v>2465</v>
      </c>
      <c r="AB554" s="162">
        <f t="shared" si="9735"/>
        <v>13359</v>
      </c>
      <c r="AC554" s="165">
        <f t="shared" si="9766"/>
        <v>16038</v>
      </c>
      <c r="BI554" s="139" t="s">
        <v>34</v>
      </c>
      <c r="BJ554" s="123">
        <f>B554/B560</f>
        <v>1.8334985133795837E-2</v>
      </c>
      <c r="BK554" s="124">
        <f t="shared" ref="BK554" si="10231">C554/C560</f>
        <v>4.2753059194880448E-2</v>
      </c>
      <c r="BL554" s="125">
        <f t="shared" ref="BL554" si="10232">D554/D560</f>
        <v>1.5358129841888279E-2</v>
      </c>
      <c r="BM554" s="126">
        <f t="shared" ref="BM554" si="10233">E554/E560</f>
        <v>4.5138940959464927E-2</v>
      </c>
      <c r="BN554" s="123">
        <f t="shared" ref="BN554" si="10234">F554/F560</f>
        <v>1.2765419615773509E-2</v>
      </c>
      <c r="BO554" s="124">
        <f t="shared" ref="BO554" si="10235">G554/G560</f>
        <v>5.5123335409618487E-2</v>
      </c>
      <c r="BP554" s="125">
        <f t="shared" ref="BP554" si="10236">H554/H560</f>
        <v>2.4675542861942963E-2</v>
      </c>
      <c r="BQ554" s="126">
        <f t="shared" ref="BQ554" si="10237">I554/I560</f>
        <v>4.5289997639096559E-2</v>
      </c>
      <c r="BR554" s="123">
        <f t="shared" ref="BR554" si="10238">J554/J560</f>
        <v>4.3979555449898969E-2</v>
      </c>
      <c r="BS554" s="124">
        <f t="shared" ref="BS554" si="10239">K554/K560</f>
        <v>1.2696239705005632E-2</v>
      </c>
      <c r="BT554" s="125">
        <f t="shared" ref="BT554" si="10240">L554/L560</f>
        <v>4.2893373028999891E-2</v>
      </c>
      <c r="BU554" s="123">
        <f t="shared" ref="BU554" si="10241">M554/M560</f>
        <v>2.1719184102968823E-2</v>
      </c>
      <c r="BV554" s="127">
        <f t="shared" ref="BV554" si="10242">N554/N560</f>
        <v>4.3158721158459458E-2</v>
      </c>
      <c r="BW554" s="128">
        <f t="shared" ref="BW554" si="10243">O554/O560</f>
        <v>3.6808083660236184E-2</v>
      </c>
      <c r="BX554" s="123">
        <f t="shared" ref="BX554" si="10244">P554/P560</f>
        <v>2.8198529411764706E-2</v>
      </c>
      <c r="BY554" s="124">
        <f t="shared" ref="BY554" si="10245">Q554/Q560</f>
        <v>4.1324394820854891E-2</v>
      </c>
      <c r="BZ554" s="125">
        <f t="shared" ref="BZ554" si="10246">R554/R560</f>
        <v>3.0541784702549576E-2</v>
      </c>
      <c r="CA554" s="126">
        <f t="shared" ref="CA554" si="10247">S554/S560</f>
        <v>4.5650734952215805E-2</v>
      </c>
      <c r="CB554" s="123">
        <f t="shared" ref="CB554" si="10248">T554/T560</f>
        <v>2.9872530894229834E-2</v>
      </c>
      <c r="CC554" s="124">
        <f t="shared" ref="CC554" si="10249">U554/U560</f>
        <v>2.5307839321400832E-2</v>
      </c>
      <c r="CD554" s="125">
        <f t="shared" ref="CD554" si="10250">V554/V560</f>
        <v>8.0899685699319018E-2</v>
      </c>
      <c r="CE554" s="126">
        <f t="shared" ref="CE554" si="10251">W554/W560</f>
        <v>2.9995808117191994E-2</v>
      </c>
      <c r="CF554" s="123">
        <f t="shared" ref="CF554" si="10252">X554/X560</f>
        <v>2.4798880727527107E-2</v>
      </c>
      <c r="CG554" s="124">
        <f t="shared" ref="CG554" si="10253">Y554/Y560</f>
        <v>2.3404162675259074E-2</v>
      </c>
      <c r="CH554" s="125">
        <f t="shared" ref="CH554" si="10254">Z554/Z560</f>
        <v>2.9810697164547848E-2</v>
      </c>
      <c r="CI554" s="123">
        <f t="shared" ref="CI554" si="10255">AA554/AA560</f>
        <v>4.1417086018163032E-2</v>
      </c>
      <c r="CJ554" s="129">
        <f t="shared" ref="CJ554" si="10256">AB554/AB560</f>
        <v>3.189622445544342E-2</v>
      </c>
      <c r="CK554" s="130">
        <f t="shared" ref="CK554" si="10257">AC554/AC560</f>
        <v>3.8391832722873352E-2</v>
      </c>
    </row>
    <row r="555" spans="1:89" x14ac:dyDescent="0.25">
      <c r="A555" s="131" t="s">
        <v>35</v>
      </c>
      <c r="B555" s="197">
        <v>0</v>
      </c>
      <c r="C555" s="181">
        <v>966</v>
      </c>
      <c r="D555" s="182">
        <v>13</v>
      </c>
      <c r="E555" s="183">
        <v>591</v>
      </c>
      <c r="F555" s="180">
        <v>10</v>
      </c>
      <c r="G555" s="184">
        <v>747</v>
      </c>
      <c r="H555" s="182">
        <v>63</v>
      </c>
      <c r="I555" s="183">
        <v>951</v>
      </c>
      <c r="J555" s="180">
        <v>60</v>
      </c>
      <c r="K555" s="181">
        <v>37</v>
      </c>
      <c r="L555" s="182">
        <v>669</v>
      </c>
      <c r="M555" s="180">
        <v>130</v>
      </c>
      <c r="N555" s="185">
        <v>406</v>
      </c>
      <c r="O555" s="198">
        <v>331</v>
      </c>
      <c r="P555" s="180">
        <v>148</v>
      </c>
      <c r="Q555" s="181">
        <v>216</v>
      </c>
      <c r="R555" s="182">
        <v>137</v>
      </c>
      <c r="S555" s="183">
        <v>135</v>
      </c>
      <c r="T555" s="180">
        <v>41</v>
      </c>
      <c r="U555" s="184">
        <v>10</v>
      </c>
      <c r="V555" s="182">
        <v>177</v>
      </c>
      <c r="W555" s="199">
        <v>24</v>
      </c>
      <c r="X555" s="180">
        <v>75</v>
      </c>
      <c r="Y555" s="184">
        <v>22</v>
      </c>
      <c r="Z555" s="182">
        <v>43</v>
      </c>
      <c r="AA555" s="180">
        <v>114</v>
      </c>
      <c r="AB555" s="162">
        <f t="shared" si="9735"/>
        <v>1842</v>
      </c>
      <c r="AC555" s="165">
        <f t="shared" si="9766"/>
        <v>4274</v>
      </c>
      <c r="BI555" s="131" t="s">
        <v>35</v>
      </c>
      <c r="BJ555" s="123">
        <f>B555/B560</f>
        <v>0</v>
      </c>
      <c r="BK555" s="124">
        <f t="shared" ref="BK555" si="10258">C555/C560</f>
        <v>2.6105850304838502E-2</v>
      </c>
      <c r="BL555" s="125">
        <f t="shared" ref="BL555" si="10259">D555/D560</f>
        <v>5.8895483169483078E-4</v>
      </c>
      <c r="BM555" s="126">
        <f t="shared" ref="BM555" si="10260">E555/E560</f>
        <v>2.9542762023304289E-2</v>
      </c>
      <c r="BN555" s="123">
        <f t="shared" ref="BN555" si="10261">F555/F560</f>
        <v>3.1597573306370069E-4</v>
      </c>
      <c r="BO555" s="124">
        <f t="shared" ref="BO555" si="10262">G555/G560</f>
        <v>3.0411470864833832E-2</v>
      </c>
      <c r="BP555" s="125">
        <f t="shared" ref="BP555" si="10263">H555/H560</f>
        <v>1.3230291066403462E-3</v>
      </c>
      <c r="BQ555" s="126">
        <f t="shared" ref="BQ555" si="10264">I555/I560</f>
        <v>1.8710159754466042E-2</v>
      </c>
      <c r="BR555" s="123">
        <f t="shared" ref="BR555" si="10265">J555/J560</f>
        <v>7.1318198026863186E-3</v>
      </c>
      <c r="BS555" s="124">
        <f t="shared" ref="BS555" si="10266">K555/K560</f>
        <v>4.0848771224800727E-3</v>
      </c>
      <c r="BT555" s="125">
        <f t="shared" ref="BT555" si="10267">L555/L560</f>
        <v>2.4589260116881687E-2</v>
      </c>
      <c r="BU555" s="123">
        <f t="shared" ref="BU555" si="10268">M555/M560</f>
        <v>4.1705966519733342E-3</v>
      </c>
      <c r="BV555" s="127">
        <f t="shared" ref="BV555" si="10269">N555/N560</f>
        <v>8.8541893836960785E-3</v>
      </c>
      <c r="BW555" s="128">
        <f t="shared" ref="BW555" si="10270">O555/O560</f>
        <v>6.6758770912537955E-3</v>
      </c>
      <c r="BX555" s="123">
        <f t="shared" ref="BX555" si="10271">P555/P560</f>
        <v>5.4411764705882349E-3</v>
      </c>
      <c r="BY555" s="124">
        <f t="shared" ref="BY555" si="10272">Q555/Q560</f>
        <v>7.2510717151134498E-3</v>
      </c>
      <c r="BZ555" s="125">
        <f t="shared" ref="BZ555" si="10273">R555/R560</f>
        <v>4.042728989612842E-3</v>
      </c>
      <c r="CA555" s="126">
        <f t="shared" ref="CA555" si="10274">S555/S560</f>
        <v>3.69253997516425E-3</v>
      </c>
      <c r="CB555" s="123">
        <f t="shared" ref="CB555" si="10275">T555/T560</f>
        <v>3.9894910966235281E-3</v>
      </c>
      <c r="CC555" s="124">
        <f t="shared" ref="CC555" si="10276">U555/U560</f>
        <v>8.7268411453106322E-4</v>
      </c>
      <c r="CD555" s="125">
        <f t="shared" ref="CD555" si="10277">V555/V560</f>
        <v>5.7949188056574119E-3</v>
      </c>
      <c r="CE555" s="126">
        <f t="shared" ref="CE555" si="10278">W555/W560</f>
        <v>6.0242627180971372E-4</v>
      </c>
      <c r="CF555" s="123">
        <f t="shared" ref="CF555" si="10279">X555/X560</f>
        <v>2.6232948583420775E-3</v>
      </c>
      <c r="CG555" s="124">
        <f t="shared" ref="CG555" si="10280">Y555/Y560</f>
        <v>1.1974222764086038E-3</v>
      </c>
      <c r="CH555" s="125">
        <f t="shared" ref="CH555" si="10281">Z555/Z560</f>
        <v>7.0354554230272093E-4</v>
      </c>
      <c r="CI555" s="123">
        <f t="shared" ref="CI555" si="10282">AA555/AA560</f>
        <v>1.9154352154444566E-3</v>
      </c>
      <c r="CJ555" s="129">
        <f t="shared" ref="CJ555" si="10283">AB555/AB560</f>
        <v>4.3979972637867189E-3</v>
      </c>
      <c r="CK555" s="130">
        <f t="shared" ref="CK555" si="10284">AC555/AC560</f>
        <v>1.0231119407504721E-2</v>
      </c>
    </row>
    <row r="556" spans="1:89" x14ac:dyDescent="0.25">
      <c r="A556" s="139" t="s">
        <v>36</v>
      </c>
      <c r="B556" s="194">
        <v>0</v>
      </c>
      <c r="C556" s="188">
        <v>0</v>
      </c>
      <c r="D556" s="189">
        <v>0</v>
      </c>
      <c r="E556" s="190">
        <v>0</v>
      </c>
      <c r="F556" s="187">
        <v>0</v>
      </c>
      <c r="G556" s="191">
        <v>0</v>
      </c>
      <c r="H556" s="189">
        <v>0</v>
      </c>
      <c r="I556" s="190">
        <v>0</v>
      </c>
      <c r="J556" s="187">
        <v>0</v>
      </c>
      <c r="K556" s="191">
        <v>0</v>
      </c>
      <c r="L556" s="189">
        <v>0</v>
      </c>
      <c r="M556" s="187">
        <v>0</v>
      </c>
      <c r="N556" s="192">
        <v>0</v>
      </c>
      <c r="O556" s="195">
        <v>0</v>
      </c>
      <c r="P556" s="187">
        <v>0</v>
      </c>
      <c r="Q556" s="191">
        <v>0</v>
      </c>
      <c r="R556" s="189">
        <v>0</v>
      </c>
      <c r="S556" s="190">
        <v>0</v>
      </c>
      <c r="T556" s="187">
        <v>0</v>
      </c>
      <c r="U556" s="191">
        <v>0</v>
      </c>
      <c r="V556" s="189">
        <v>0</v>
      </c>
      <c r="W556" s="190">
        <v>0</v>
      </c>
      <c r="X556" s="187">
        <v>0</v>
      </c>
      <c r="Y556" s="191">
        <v>0</v>
      </c>
      <c r="Z556" s="189">
        <v>0</v>
      </c>
      <c r="AA556" s="187">
        <v>0</v>
      </c>
      <c r="AB556" s="162">
        <f t="shared" si="9735"/>
        <v>0</v>
      </c>
      <c r="AC556" s="165">
        <f t="shared" si="9766"/>
        <v>0</v>
      </c>
      <c r="BI556" s="139" t="s">
        <v>36</v>
      </c>
      <c r="BJ556" s="123">
        <f>B556/B560</f>
        <v>0</v>
      </c>
      <c r="BK556" s="124">
        <f t="shared" ref="BK556" si="10285">C556/C560</f>
        <v>0</v>
      </c>
      <c r="BL556" s="125">
        <f t="shared" ref="BL556" si="10286">D556/D560</f>
        <v>0</v>
      </c>
      <c r="BM556" s="126">
        <f t="shared" ref="BM556" si="10287">E556/E560</f>
        <v>0</v>
      </c>
      <c r="BN556" s="123">
        <f t="shared" ref="BN556" si="10288">F556/F560</f>
        <v>0</v>
      </c>
      <c r="BO556" s="124">
        <f t="shared" ref="BO556" si="10289">G556/G560</f>
        <v>0</v>
      </c>
      <c r="BP556" s="125">
        <f t="shared" ref="BP556" si="10290">H556/H560</f>
        <v>0</v>
      </c>
      <c r="BQ556" s="126">
        <f t="shared" ref="BQ556" si="10291">I556/I560</f>
        <v>0</v>
      </c>
      <c r="BR556" s="123">
        <f t="shared" ref="BR556" si="10292">J556/J560</f>
        <v>0</v>
      </c>
      <c r="BS556" s="124">
        <f t="shared" ref="BS556" si="10293">K556/K560</f>
        <v>0</v>
      </c>
      <c r="BT556" s="125">
        <f t="shared" ref="BT556" si="10294">L556/L560</f>
        <v>0</v>
      </c>
      <c r="BU556" s="123">
        <f t="shared" ref="BU556" si="10295">M556/M560</f>
        <v>0</v>
      </c>
      <c r="BV556" s="127">
        <f t="shared" ref="BV556" si="10296">N556/N560</f>
        <v>0</v>
      </c>
      <c r="BW556" s="128">
        <f t="shared" ref="BW556" si="10297">O556/O560</f>
        <v>0</v>
      </c>
      <c r="BX556" s="123">
        <f t="shared" ref="BX556" si="10298">P556/P560</f>
        <v>0</v>
      </c>
      <c r="BY556" s="124">
        <f t="shared" ref="BY556" si="10299">Q556/Q560</f>
        <v>0</v>
      </c>
      <c r="BZ556" s="125">
        <f t="shared" ref="BZ556" si="10300">R556/R560</f>
        <v>0</v>
      </c>
      <c r="CA556" s="126">
        <f t="shared" ref="CA556" si="10301">S556/S560</f>
        <v>0</v>
      </c>
      <c r="CB556" s="123">
        <f t="shared" ref="CB556" si="10302">T556/T560</f>
        <v>0</v>
      </c>
      <c r="CC556" s="124">
        <f t="shared" ref="CC556" si="10303">U556/U560</f>
        <v>0</v>
      </c>
      <c r="CD556" s="125">
        <f t="shared" ref="CD556" si="10304">V556/V560</f>
        <v>0</v>
      </c>
      <c r="CE556" s="126">
        <f t="shared" ref="CE556" si="10305">W556/W560</f>
        <v>0</v>
      </c>
      <c r="CF556" s="123">
        <f t="shared" ref="CF556" si="10306">X556/X560</f>
        <v>0</v>
      </c>
      <c r="CG556" s="124">
        <f t="shared" ref="CG556" si="10307">Y556/Y560</f>
        <v>0</v>
      </c>
      <c r="CH556" s="125">
        <f t="shared" ref="CH556" si="10308">Z556/Z560</f>
        <v>0</v>
      </c>
      <c r="CI556" s="123">
        <f t="shared" ref="CI556" si="10309">AA556/AA560</f>
        <v>0</v>
      </c>
      <c r="CJ556" s="129">
        <f t="shared" ref="CJ556" si="10310">AB556/AB560</f>
        <v>0</v>
      </c>
      <c r="CK556" s="130">
        <f t="shared" ref="CK556" si="10311">AC556/AC560</f>
        <v>0</v>
      </c>
    </row>
    <row r="557" spans="1:89" x14ac:dyDescent="0.25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62">
        <f t="shared" si="9735"/>
        <v>0</v>
      </c>
      <c r="AC557" s="165">
        <f t="shared" si="9766"/>
        <v>0</v>
      </c>
      <c r="BI557" s="131" t="s">
        <v>37</v>
      </c>
      <c r="BJ557" s="123">
        <f>B557/B560</f>
        <v>0</v>
      </c>
      <c r="BK557" s="124">
        <f t="shared" ref="BK557" si="10312">C557/C560</f>
        <v>0</v>
      </c>
      <c r="BL557" s="125">
        <f t="shared" ref="BL557" si="10313">D557/D560</f>
        <v>0</v>
      </c>
      <c r="BM557" s="126">
        <f t="shared" ref="BM557" si="10314">E557/E560</f>
        <v>0</v>
      </c>
      <c r="BN557" s="123">
        <f t="shared" ref="BN557" si="10315">F557/F560</f>
        <v>0</v>
      </c>
      <c r="BO557" s="124">
        <f t="shared" ref="BO557" si="10316">G557/G560</f>
        <v>0</v>
      </c>
      <c r="BP557" s="125">
        <f t="shared" ref="BP557" si="10317">H557/H560</f>
        <v>0</v>
      </c>
      <c r="BQ557" s="126">
        <f t="shared" ref="BQ557" si="10318">I557/I560</f>
        <v>0</v>
      </c>
      <c r="BR557" s="123">
        <f t="shared" ref="BR557" si="10319">J557/J560</f>
        <v>0</v>
      </c>
      <c r="BS557" s="124">
        <f t="shared" ref="BS557" si="10320">K557/K560</f>
        <v>0</v>
      </c>
      <c r="BT557" s="125">
        <f t="shared" ref="BT557" si="10321">L557/L560</f>
        <v>0</v>
      </c>
      <c r="BU557" s="123">
        <f t="shared" ref="BU557" si="10322">M557/M560</f>
        <v>0</v>
      </c>
      <c r="BV557" s="127">
        <f t="shared" ref="BV557" si="10323">N557/N560</f>
        <v>0</v>
      </c>
      <c r="BW557" s="128">
        <f t="shared" ref="BW557" si="10324">O557/O560</f>
        <v>0</v>
      </c>
      <c r="BX557" s="123">
        <f t="shared" ref="BX557" si="10325">P557/P560</f>
        <v>0</v>
      </c>
      <c r="BY557" s="124">
        <f t="shared" ref="BY557" si="10326">Q557/Q560</f>
        <v>0</v>
      </c>
      <c r="BZ557" s="125">
        <f t="shared" ref="BZ557" si="10327">R557/R560</f>
        <v>0</v>
      </c>
      <c r="CA557" s="126">
        <f t="shared" ref="CA557" si="10328">S557/S560</f>
        <v>0</v>
      </c>
      <c r="CB557" s="123">
        <f t="shared" ref="CB557" si="10329">T557/T560</f>
        <v>0</v>
      </c>
      <c r="CC557" s="124">
        <f t="shared" ref="CC557" si="10330">U557/U560</f>
        <v>0</v>
      </c>
      <c r="CD557" s="125">
        <f t="shared" ref="CD557" si="10331">V557/V560</f>
        <v>0</v>
      </c>
      <c r="CE557" s="126">
        <f t="shared" ref="CE557" si="10332">W557/W560</f>
        <v>0</v>
      </c>
      <c r="CF557" s="123">
        <f t="shared" ref="CF557" si="10333">X557/X560</f>
        <v>0</v>
      </c>
      <c r="CG557" s="124">
        <f t="shared" ref="CG557" si="10334">Y557/Y560</f>
        <v>0</v>
      </c>
      <c r="CH557" s="125">
        <f t="shared" ref="CH557" si="10335">Z557/Z560</f>
        <v>0</v>
      </c>
      <c r="CI557" s="123">
        <f t="shared" ref="CI557" si="10336">AA557/AA560</f>
        <v>0</v>
      </c>
      <c r="CJ557" s="129">
        <f t="shared" ref="CJ557" si="10337">AB557/AB560</f>
        <v>0</v>
      </c>
      <c r="CK557" s="130">
        <f t="shared" ref="CK557" si="10338">AC557/AC560</f>
        <v>0</v>
      </c>
    </row>
    <row r="558" spans="1:89" x14ac:dyDescent="0.25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2">
        <f t="shared" si="9735"/>
        <v>0</v>
      </c>
      <c r="AC558" s="165">
        <f t="shared" si="9766"/>
        <v>0</v>
      </c>
      <c r="BI558" s="139" t="s">
        <v>38</v>
      </c>
      <c r="BJ558" s="123">
        <f>B558/B560</f>
        <v>0</v>
      </c>
      <c r="BK558" s="124">
        <f t="shared" ref="BK558" si="10339">C558/C560</f>
        <v>0</v>
      </c>
      <c r="BL558" s="125">
        <f t="shared" ref="BL558" si="10340">D558/D560</f>
        <v>0</v>
      </c>
      <c r="BM558" s="126">
        <f t="shared" ref="BM558" si="10341">E558/E560</f>
        <v>0</v>
      </c>
      <c r="BN558" s="123">
        <f t="shared" ref="BN558" si="10342">F558/F560</f>
        <v>0</v>
      </c>
      <c r="BO558" s="124">
        <f t="shared" ref="BO558" si="10343">G558/G560</f>
        <v>0</v>
      </c>
      <c r="BP558" s="125">
        <f t="shared" ref="BP558" si="10344">H558/H560</f>
        <v>0</v>
      </c>
      <c r="BQ558" s="126">
        <f t="shared" ref="BQ558" si="10345">I558/I560</f>
        <v>0</v>
      </c>
      <c r="BR558" s="123">
        <f t="shared" ref="BR558" si="10346">J558/J560</f>
        <v>0</v>
      </c>
      <c r="BS558" s="124">
        <f t="shared" ref="BS558" si="10347">K558/K560</f>
        <v>0</v>
      </c>
      <c r="BT558" s="125">
        <f t="shared" ref="BT558" si="10348">L558/L560</f>
        <v>0</v>
      </c>
      <c r="BU558" s="123">
        <f t="shared" ref="BU558" si="10349">M558/M560</f>
        <v>0</v>
      </c>
      <c r="BV558" s="127">
        <f t="shared" ref="BV558" si="10350">N558/N560</f>
        <v>0</v>
      </c>
      <c r="BW558" s="128">
        <f t="shared" ref="BW558" si="10351">O558/O560</f>
        <v>0</v>
      </c>
      <c r="BX558" s="123">
        <f t="shared" ref="BX558" si="10352">P558/P560</f>
        <v>0</v>
      </c>
      <c r="BY558" s="124">
        <f t="shared" ref="BY558" si="10353">Q558/Q560</f>
        <v>0</v>
      </c>
      <c r="BZ558" s="125">
        <f t="shared" ref="BZ558" si="10354">R558/R560</f>
        <v>0</v>
      </c>
      <c r="CA558" s="126">
        <f t="shared" ref="CA558" si="10355">S558/S560</f>
        <v>0</v>
      </c>
      <c r="CB558" s="123">
        <f t="shared" ref="CB558" si="10356">T558/T560</f>
        <v>0</v>
      </c>
      <c r="CC558" s="124">
        <f t="shared" ref="CC558" si="10357">U558/U560</f>
        <v>0</v>
      </c>
      <c r="CD558" s="125">
        <f t="shared" ref="CD558" si="10358">V558/V560</f>
        <v>0</v>
      </c>
      <c r="CE558" s="126">
        <f t="shared" ref="CE558" si="10359">W558/W560</f>
        <v>0</v>
      </c>
      <c r="CF558" s="123">
        <f t="shared" ref="CF558" si="10360">X558/X560</f>
        <v>0</v>
      </c>
      <c r="CG558" s="124">
        <f t="shared" ref="CG558" si="10361">Y558/Y560</f>
        <v>0</v>
      </c>
      <c r="CH558" s="125">
        <f t="shared" ref="CH558" si="10362">Z558/Z560</f>
        <v>0</v>
      </c>
      <c r="CI558" s="123">
        <f t="shared" ref="CI558" si="10363">AA558/AA560</f>
        <v>0</v>
      </c>
      <c r="CJ558" s="129">
        <f t="shared" ref="CJ558" si="10364">AB558/AB560</f>
        <v>0</v>
      </c>
      <c r="CK558" s="130">
        <f t="shared" ref="CK558" si="10365">AC558/AC560</f>
        <v>0</v>
      </c>
    </row>
    <row r="559" spans="1:89" ht="13.8" thickBot="1" x14ac:dyDescent="0.3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2">
        <f t="shared" si="9735"/>
        <v>0</v>
      </c>
      <c r="AC559" s="165">
        <f t="shared" si="9766"/>
        <v>0</v>
      </c>
      <c r="BI559" s="131" t="s">
        <v>39</v>
      </c>
      <c r="BJ559" s="123">
        <f>B559/B560</f>
        <v>0</v>
      </c>
      <c r="BK559" s="124">
        <f t="shared" ref="BK559" si="10366">C559/C560</f>
        <v>0</v>
      </c>
      <c r="BL559" s="125">
        <f t="shared" ref="BL559" si="10367">D559/D560</f>
        <v>0</v>
      </c>
      <c r="BM559" s="126">
        <f t="shared" ref="BM559" si="10368">E559/E560</f>
        <v>0</v>
      </c>
      <c r="BN559" s="123">
        <f t="shared" ref="BN559" si="10369">F559/F560</f>
        <v>0</v>
      </c>
      <c r="BO559" s="124">
        <f t="shared" ref="BO559" si="10370">G559/G560</f>
        <v>0</v>
      </c>
      <c r="BP559" s="125">
        <f t="shared" ref="BP559" si="10371">H559/H560</f>
        <v>0</v>
      </c>
      <c r="BQ559" s="126">
        <f t="shared" ref="BQ559" si="10372">I559/I560</f>
        <v>0</v>
      </c>
      <c r="BR559" s="123">
        <f t="shared" ref="BR559" si="10373">J559/J560</f>
        <v>0</v>
      </c>
      <c r="BS559" s="124">
        <f t="shared" ref="BS559" si="10374">K559/K560</f>
        <v>0</v>
      </c>
      <c r="BT559" s="125">
        <f t="shared" ref="BT559" si="10375">L559/L560</f>
        <v>0</v>
      </c>
      <c r="BU559" s="123">
        <f t="shared" ref="BU559" si="10376">M559/M560</f>
        <v>0</v>
      </c>
      <c r="BV559" s="127">
        <f t="shared" ref="BV559" si="10377">N559/N560</f>
        <v>0</v>
      </c>
      <c r="BW559" s="128">
        <f t="shared" ref="BW559" si="10378">O559/O560</f>
        <v>0</v>
      </c>
      <c r="BX559" s="123">
        <f t="shared" ref="BX559" si="10379">P559/P560</f>
        <v>0</v>
      </c>
      <c r="BY559" s="124">
        <f t="shared" ref="BY559" si="10380">Q559/Q560</f>
        <v>0</v>
      </c>
      <c r="BZ559" s="125">
        <f t="shared" ref="BZ559" si="10381">R559/R560</f>
        <v>0</v>
      </c>
      <c r="CA559" s="126">
        <f t="shared" ref="CA559" si="10382">S559/S560</f>
        <v>0</v>
      </c>
      <c r="CB559" s="123">
        <f t="shared" ref="CB559" si="10383">T559/T560</f>
        <v>0</v>
      </c>
      <c r="CC559" s="124">
        <f t="shared" ref="CC559" si="10384">U559/U560</f>
        <v>0</v>
      </c>
      <c r="CD559" s="125">
        <f t="shared" ref="CD559" si="10385">V559/V560</f>
        <v>0</v>
      </c>
      <c r="CE559" s="126">
        <f t="shared" ref="CE559" si="10386">W559/W560</f>
        <v>0</v>
      </c>
      <c r="CF559" s="123">
        <f t="shared" ref="CF559" si="10387">X559/X560</f>
        <v>0</v>
      </c>
      <c r="CG559" s="124">
        <f t="shared" ref="CG559" si="10388">Y559/Y560</f>
        <v>0</v>
      </c>
      <c r="CH559" s="125">
        <f t="shared" ref="CH559" si="10389">Z559/Z560</f>
        <v>0</v>
      </c>
      <c r="CI559" s="123">
        <f t="shared" ref="CI559" si="10390">AA559/AA560</f>
        <v>0</v>
      </c>
      <c r="CJ559" s="129">
        <f t="shared" ref="CJ559" si="10391">AB559/AB560</f>
        <v>0</v>
      </c>
      <c r="CK559" s="130">
        <f t="shared" ref="CK559" si="10392">AC559/AC560</f>
        <v>0</v>
      </c>
    </row>
    <row r="560" spans="1:89" ht="14.4" thickTop="1" thickBot="1" x14ac:dyDescent="0.3">
      <c r="A560" s="251" t="s">
        <v>13</v>
      </c>
      <c r="B560" s="14">
        <f t="shared" ref="B560:AA560" si="10393">SUM(B537:B559)</f>
        <v>44396</v>
      </c>
      <c r="C560" s="1">
        <f t="shared" si="10393"/>
        <v>37003.199999999997</v>
      </c>
      <c r="D560" s="14">
        <f t="shared" si="10393"/>
        <v>22073</v>
      </c>
      <c r="E560" s="1">
        <f t="shared" si="10393"/>
        <v>20004.900000000001</v>
      </c>
      <c r="F560" s="14">
        <f t="shared" si="10393"/>
        <v>31648</v>
      </c>
      <c r="G560" s="1">
        <f t="shared" si="10393"/>
        <v>24563.100000000002</v>
      </c>
      <c r="H560" s="14">
        <f t="shared" si="10393"/>
        <v>47618</v>
      </c>
      <c r="I560" s="1">
        <f t="shared" si="10393"/>
        <v>50828</v>
      </c>
      <c r="J560" s="14">
        <f t="shared" si="10393"/>
        <v>8413</v>
      </c>
      <c r="K560" s="1">
        <f t="shared" si="10393"/>
        <v>9057.7999999999993</v>
      </c>
      <c r="L560" s="14">
        <f t="shared" si="10393"/>
        <v>27207</v>
      </c>
      <c r="M560" s="1">
        <f t="shared" si="10393"/>
        <v>31170.6</v>
      </c>
      <c r="N560" s="14">
        <f t="shared" si="10393"/>
        <v>45854</v>
      </c>
      <c r="O560" s="1">
        <f t="shared" si="10393"/>
        <v>49581.499999999993</v>
      </c>
      <c r="P560" s="14">
        <f t="shared" si="10393"/>
        <v>27200</v>
      </c>
      <c r="Q560" s="1">
        <f t="shared" si="10393"/>
        <v>29788.699999999997</v>
      </c>
      <c r="R560" s="14">
        <f t="shared" si="10393"/>
        <v>33888</v>
      </c>
      <c r="S560" s="1">
        <f t="shared" si="10393"/>
        <v>36560.199999999997</v>
      </c>
      <c r="T560" s="14">
        <f t="shared" si="10393"/>
        <v>10277</v>
      </c>
      <c r="U560" s="1">
        <f t="shared" si="10393"/>
        <v>11458.9</v>
      </c>
      <c r="V560" s="14">
        <f t="shared" si="10393"/>
        <v>30544</v>
      </c>
      <c r="W560" s="1">
        <f t="shared" si="10393"/>
        <v>39838.899999999994</v>
      </c>
      <c r="X560" s="14">
        <f t="shared" si="10393"/>
        <v>28590</v>
      </c>
      <c r="Y560" s="1">
        <f t="shared" si="10393"/>
        <v>18372.800000000003</v>
      </c>
      <c r="Z560" s="14">
        <f t="shared" si="10393"/>
        <v>61119</v>
      </c>
      <c r="AA560" s="1">
        <f t="shared" si="10393"/>
        <v>59516.5</v>
      </c>
      <c r="AB560" s="166">
        <f t="shared" ref="AB560:AC560" si="10394">SUM(AB536:AB559)</f>
        <v>418827</v>
      </c>
      <c r="AC560" s="167">
        <f t="shared" si="10394"/>
        <v>417745.1</v>
      </c>
      <c r="BI560" s="251" t="s">
        <v>13</v>
      </c>
      <c r="BJ560" s="147">
        <f>SUM(BJ536:BJ559)</f>
        <v>1</v>
      </c>
      <c r="BK560" s="148">
        <f t="shared" ref="BK560:CK560" si="10395">SUM(BK536:BK559)</f>
        <v>1</v>
      </c>
      <c r="BL560" s="147">
        <f t="shared" si="10395"/>
        <v>1</v>
      </c>
      <c r="BM560" s="148">
        <f t="shared" si="10395"/>
        <v>0.99999999999999989</v>
      </c>
      <c r="BN560" s="147">
        <f t="shared" si="10395"/>
        <v>1</v>
      </c>
      <c r="BO560" s="148">
        <f t="shared" si="10395"/>
        <v>0.99999999999999989</v>
      </c>
      <c r="BP560" s="147">
        <f t="shared" si="10395"/>
        <v>1</v>
      </c>
      <c r="BQ560" s="148">
        <f t="shared" si="10395"/>
        <v>1</v>
      </c>
      <c r="BR560" s="147">
        <f t="shared" si="10395"/>
        <v>1</v>
      </c>
      <c r="BS560" s="148">
        <f t="shared" si="10395"/>
        <v>1</v>
      </c>
      <c r="BT560" s="147">
        <f t="shared" si="10395"/>
        <v>1</v>
      </c>
      <c r="BU560" s="148">
        <f t="shared" si="10395"/>
        <v>1</v>
      </c>
      <c r="BV560" s="147">
        <f t="shared" si="10395"/>
        <v>1</v>
      </c>
      <c r="BW560" s="148">
        <f t="shared" si="10395"/>
        <v>1.0000000000000002</v>
      </c>
      <c r="BX560" s="147">
        <f t="shared" si="10395"/>
        <v>1</v>
      </c>
      <c r="BY560" s="148">
        <f t="shared" si="10395"/>
        <v>1.0000000000000002</v>
      </c>
      <c r="BZ560" s="147">
        <f t="shared" si="10395"/>
        <v>0.99999999999999989</v>
      </c>
      <c r="CA560" s="148">
        <f t="shared" si="10395"/>
        <v>1</v>
      </c>
      <c r="CB560" s="147">
        <f t="shared" si="10395"/>
        <v>1</v>
      </c>
      <c r="CC560" s="148">
        <f t="shared" si="10395"/>
        <v>0.99999999999999989</v>
      </c>
      <c r="CD560" s="147">
        <f t="shared" si="10395"/>
        <v>1</v>
      </c>
      <c r="CE560" s="148">
        <f t="shared" si="10395"/>
        <v>1.0000000000000002</v>
      </c>
      <c r="CF560" s="147">
        <f t="shared" si="10395"/>
        <v>1</v>
      </c>
      <c r="CG560" s="148">
        <f t="shared" si="10395"/>
        <v>0.99999999999999978</v>
      </c>
      <c r="CH560" s="147">
        <f t="shared" si="10395"/>
        <v>0.99999999999999978</v>
      </c>
      <c r="CI560" s="148">
        <f t="shared" si="10395"/>
        <v>1</v>
      </c>
      <c r="CJ560" s="147">
        <f t="shared" si="10395"/>
        <v>1</v>
      </c>
      <c r="CK560" s="148">
        <f t="shared" si="10395"/>
        <v>1</v>
      </c>
    </row>
    <row r="561" spans="1:89" ht="13.8" thickTop="1" x14ac:dyDescent="0.25">
      <c r="A561" s="178"/>
    </row>
    <row r="563" spans="1:89" x14ac:dyDescent="0.25">
      <c r="A563" s="294">
        <f>+A532+1</f>
        <v>45188</v>
      </c>
      <c r="B563" s="294"/>
      <c r="C563" s="294"/>
      <c r="D563" s="294"/>
      <c r="BI563" s="299">
        <f>+BI501+2</f>
        <v>45188</v>
      </c>
      <c r="BJ563" s="299"/>
      <c r="BK563" s="299"/>
      <c r="BL563" s="299"/>
    </row>
    <row r="564" spans="1:89" ht="13.8" thickBot="1" x14ac:dyDescent="0.3">
      <c r="AE564" t="s">
        <v>84</v>
      </c>
    </row>
    <row r="565" spans="1:89" ht="14.4" thickTop="1" thickBot="1" x14ac:dyDescent="0.3">
      <c r="A565" s="292" t="s">
        <v>0</v>
      </c>
      <c r="B565" s="290" t="s">
        <v>1</v>
      </c>
      <c r="C565" s="291"/>
      <c r="D565" s="290" t="s">
        <v>2</v>
      </c>
      <c r="E565" s="291"/>
      <c r="F565" s="290" t="s">
        <v>3</v>
      </c>
      <c r="G565" s="291"/>
      <c r="H565" s="290" t="s">
        <v>4</v>
      </c>
      <c r="I565" s="291"/>
      <c r="J565" s="290" t="s">
        <v>5</v>
      </c>
      <c r="K565" s="291"/>
      <c r="L565" s="290" t="s">
        <v>6</v>
      </c>
      <c r="M565" s="291"/>
      <c r="N565" s="290" t="s">
        <v>7</v>
      </c>
      <c r="O565" s="291"/>
      <c r="P565" s="290" t="s">
        <v>8</v>
      </c>
      <c r="Q565" s="291"/>
      <c r="R565" s="290" t="s">
        <v>9</v>
      </c>
      <c r="S565" s="291"/>
      <c r="T565" s="290" t="s">
        <v>10</v>
      </c>
      <c r="U565" s="291"/>
      <c r="V565" s="290" t="s">
        <v>11</v>
      </c>
      <c r="W565" s="291"/>
      <c r="X565" s="290" t="s">
        <v>12</v>
      </c>
      <c r="Y565" s="291"/>
      <c r="Z565" s="297" t="s">
        <v>40</v>
      </c>
      <c r="AA565" s="298"/>
      <c r="AB565" s="295" t="s">
        <v>41</v>
      </c>
      <c r="AC565" s="296"/>
      <c r="AE565" s="292" t="s">
        <v>0</v>
      </c>
      <c r="AF565" s="290" t="s">
        <v>1</v>
      </c>
      <c r="AG565" s="291"/>
      <c r="AH565" s="290" t="s">
        <v>2</v>
      </c>
      <c r="AI565" s="291"/>
      <c r="AJ565" s="290" t="s">
        <v>3</v>
      </c>
      <c r="AK565" s="291"/>
      <c r="AL565" s="290" t="s">
        <v>4</v>
      </c>
      <c r="AM565" s="291"/>
      <c r="AN565" s="290" t="s">
        <v>5</v>
      </c>
      <c r="AO565" s="291"/>
      <c r="AP565" s="290" t="s">
        <v>6</v>
      </c>
      <c r="AQ565" s="291"/>
      <c r="AR565" s="290" t="s">
        <v>7</v>
      </c>
      <c r="AS565" s="291"/>
      <c r="AT565" s="290" t="s">
        <v>8</v>
      </c>
      <c r="AU565" s="291"/>
      <c r="AV565" s="290" t="s">
        <v>9</v>
      </c>
      <c r="AW565" s="291"/>
      <c r="AX565" s="290" t="s">
        <v>10</v>
      </c>
      <c r="AY565" s="291"/>
      <c r="AZ565" s="290" t="s">
        <v>11</v>
      </c>
      <c r="BA565" s="291"/>
      <c r="BB565" s="290" t="s">
        <v>12</v>
      </c>
      <c r="BC565" s="291"/>
      <c r="BD565" s="297" t="s">
        <v>40</v>
      </c>
      <c r="BE565" s="298"/>
      <c r="BF565" s="295" t="s">
        <v>41</v>
      </c>
      <c r="BG565" s="296"/>
      <c r="BI565" s="292" t="s">
        <v>0</v>
      </c>
      <c r="BJ565" s="290" t="s">
        <v>1</v>
      </c>
      <c r="BK565" s="291"/>
      <c r="BL565" s="290" t="s">
        <v>2</v>
      </c>
      <c r="BM565" s="291"/>
      <c r="BN565" s="290" t="s">
        <v>3</v>
      </c>
      <c r="BO565" s="291"/>
      <c r="BP565" s="290" t="s">
        <v>4</v>
      </c>
      <c r="BQ565" s="291"/>
      <c r="BR565" s="290" t="s">
        <v>5</v>
      </c>
      <c r="BS565" s="291"/>
      <c r="BT565" s="290" t="s">
        <v>6</v>
      </c>
      <c r="BU565" s="291"/>
      <c r="BV565" s="290" t="s">
        <v>7</v>
      </c>
      <c r="BW565" s="291"/>
      <c r="BX565" s="290" t="s">
        <v>8</v>
      </c>
      <c r="BY565" s="291"/>
      <c r="BZ565" s="290" t="s">
        <v>9</v>
      </c>
      <c r="CA565" s="291"/>
      <c r="CB565" s="290" t="s">
        <v>10</v>
      </c>
      <c r="CC565" s="291"/>
      <c r="CD565" s="290" t="s">
        <v>11</v>
      </c>
      <c r="CE565" s="291"/>
      <c r="CF565" s="290" t="s">
        <v>12</v>
      </c>
      <c r="CG565" s="291"/>
      <c r="CH565" s="297" t="s">
        <v>40</v>
      </c>
      <c r="CI565" s="298"/>
      <c r="CJ565" s="290" t="s">
        <v>41</v>
      </c>
      <c r="CK565" s="291"/>
    </row>
    <row r="566" spans="1:89" ht="15" thickTop="1" thickBot="1" x14ac:dyDescent="0.35">
      <c r="A566" s="293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68" t="s">
        <v>14</v>
      </c>
      <c r="AC566" s="169" t="s">
        <v>15</v>
      </c>
      <c r="AE566" s="293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68" t="s">
        <v>14</v>
      </c>
      <c r="BG566" s="169" t="s">
        <v>15</v>
      </c>
      <c r="BI566" s="293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8" thickTop="1" x14ac:dyDescent="0.25">
      <c r="A567" s="119" t="s">
        <v>16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1"/>
      <c r="AA567" s="176"/>
      <c r="AB567" s="162">
        <f t="shared" ref="AB567:AB590" si="10396"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4" t="str">
        <f>$AE$9</f>
        <v>07:00 - 07:59</v>
      </c>
      <c r="AF567" s="120">
        <f t="shared" ref="AF567:AO569" si="10397">SUMIF($A$9:$A$32,$AE567,B$567:B$590)</f>
        <v>5454</v>
      </c>
      <c r="AG567" s="177">
        <f t="shared" si="10397"/>
        <v>1778.6</v>
      </c>
      <c r="AH567" s="121">
        <f t="shared" si="10397"/>
        <v>2024</v>
      </c>
      <c r="AI567" s="172">
        <f t="shared" si="10397"/>
        <v>1766.6</v>
      </c>
      <c r="AJ567" s="120">
        <f t="shared" si="10397"/>
        <v>3395</v>
      </c>
      <c r="AK567" s="122">
        <f t="shared" si="10397"/>
        <v>1529.5</v>
      </c>
      <c r="AL567" s="121">
        <f t="shared" si="10397"/>
        <v>4357</v>
      </c>
      <c r="AM567" s="172">
        <f t="shared" si="10397"/>
        <v>2894.7</v>
      </c>
      <c r="AN567" s="120">
        <f t="shared" si="10397"/>
        <v>386</v>
      </c>
      <c r="AO567" s="122">
        <f t="shared" si="10397"/>
        <v>1348.2</v>
      </c>
      <c r="AP567" s="121">
        <f t="shared" ref="AP567:AY569" si="10398">SUMIF($A$9:$A$32,$AE567,L$567:L$590)</f>
        <v>1347</v>
      </c>
      <c r="AQ567" s="120">
        <f t="shared" si="10398"/>
        <v>4692.7</v>
      </c>
      <c r="AR567" s="171">
        <f t="shared" si="10398"/>
        <v>3439</v>
      </c>
      <c r="AS567" s="173">
        <f t="shared" si="10398"/>
        <v>5128</v>
      </c>
      <c r="AT567" s="120">
        <f t="shared" si="10398"/>
        <v>2924</v>
      </c>
      <c r="AU567" s="122">
        <f t="shared" si="10398"/>
        <v>2962.7</v>
      </c>
      <c r="AV567" s="121">
        <f t="shared" si="10398"/>
        <v>3659</v>
      </c>
      <c r="AW567" s="172">
        <f t="shared" si="10398"/>
        <v>2622.3</v>
      </c>
      <c r="AX567" s="120">
        <f t="shared" si="10398"/>
        <v>506</v>
      </c>
      <c r="AY567" s="122">
        <f t="shared" si="10398"/>
        <v>2215.8000000000002</v>
      </c>
      <c r="AZ567" s="121">
        <f t="shared" ref="AZ567:BE569" si="10399">SUMIF($A$9:$A$32,$AE567,V$567:V$590)</f>
        <v>1543</v>
      </c>
      <c r="BA567" s="172">
        <f t="shared" si="10399"/>
        <v>4435.3</v>
      </c>
      <c r="BB567" s="120">
        <f t="shared" si="10399"/>
        <v>2181</v>
      </c>
      <c r="BC567" s="122">
        <f t="shared" si="10399"/>
        <v>2450.8000000000002</v>
      </c>
      <c r="BD567" s="21">
        <f t="shared" si="10399"/>
        <v>5895</v>
      </c>
      <c r="BE567" s="176">
        <f t="shared" si="10399"/>
        <v>3838.8</v>
      </c>
      <c r="BF567" s="162">
        <f>AF567+AH567+AJ567+AL567+AN567+AP567+AR567+AT567+AV567+AX567+AZ567+BB567+BD567</f>
        <v>37110</v>
      </c>
      <c r="BG567" s="163">
        <f>AG567+AI567+AK567+AM567+AO567+AQ567+AS567+AU567+AW567+AY567+BA567+BC567+BE567</f>
        <v>37664</v>
      </c>
      <c r="BH567" s="216"/>
      <c r="BI567" s="119" t="s">
        <v>16</v>
      </c>
      <c r="BJ567" s="123">
        <f>B567/B591</f>
        <v>0</v>
      </c>
      <c r="BK567" s="124">
        <f t="shared" ref="BK567" si="10400">C567/C591</f>
        <v>0</v>
      </c>
      <c r="BL567" s="125">
        <f t="shared" ref="BL567" si="10401">D567/D591</f>
        <v>0</v>
      </c>
      <c r="BM567" s="126">
        <f t="shared" ref="BM567" si="10402">E567/E591</f>
        <v>0</v>
      </c>
      <c r="BN567" s="123">
        <f t="shared" ref="BN567" si="10403">F567/F591</f>
        <v>0</v>
      </c>
      <c r="BO567" s="124">
        <f t="shared" ref="BO567" si="10404">G567/G591</f>
        <v>0</v>
      </c>
      <c r="BP567" s="125">
        <f t="shared" ref="BP567" si="10405">H567/H591</f>
        <v>0</v>
      </c>
      <c r="BQ567" s="126">
        <f t="shared" ref="BQ567" si="10406">I567/I591</f>
        <v>0</v>
      </c>
      <c r="BR567" s="123">
        <f t="shared" ref="BR567" si="10407">J567/J591</f>
        <v>0</v>
      </c>
      <c r="BS567" s="124">
        <f t="shared" ref="BS567" si="10408">K567/K591</f>
        <v>0</v>
      </c>
      <c r="BT567" s="125">
        <f t="shared" ref="BT567" si="10409">L567/L591</f>
        <v>0</v>
      </c>
      <c r="BU567" s="123">
        <f t="shared" ref="BU567" si="10410">M567/M591</f>
        <v>0</v>
      </c>
      <c r="BV567" s="127">
        <f t="shared" ref="BV567" si="10411">N567/N591</f>
        <v>0</v>
      </c>
      <c r="BW567" s="128">
        <f t="shared" ref="BW567" si="10412">O567/O591</f>
        <v>0</v>
      </c>
      <c r="BX567" s="123">
        <f t="shared" ref="BX567" si="10413">P567/P591</f>
        <v>0</v>
      </c>
      <c r="BY567" s="124">
        <f t="shared" ref="BY567" si="10414">Q567/Q591</f>
        <v>0</v>
      </c>
      <c r="BZ567" s="125">
        <f t="shared" ref="BZ567" si="10415">R567/R591</f>
        <v>0</v>
      </c>
      <c r="CA567" s="126">
        <f t="shared" ref="CA567" si="10416">S567/S591</f>
        <v>0</v>
      </c>
      <c r="CB567" s="123">
        <f t="shared" ref="CB567" si="10417">T567/T591</f>
        <v>0</v>
      </c>
      <c r="CC567" s="124">
        <f t="shared" ref="CC567" si="10418">U567/U591</f>
        <v>0</v>
      </c>
      <c r="CD567" s="125">
        <f t="shared" ref="CD567" si="10419">V567/V591</f>
        <v>0</v>
      </c>
      <c r="CE567" s="126">
        <f t="shared" ref="CE567" si="10420">W567/W591</f>
        <v>0</v>
      </c>
      <c r="CF567" s="123">
        <f t="shared" ref="CF567" si="10421">X567/X591</f>
        <v>0</v>
      </c>
      <c r="CG567" s="124">
        <f t="shared" ref="CG567" si="10422">Y567/Y591</f>
        <v>0</v>
      </c>
      <c r="CH567" s="125">
        <f t="shared" ref="CH567" si="10423">Z567/Z591</f>
        <v>0</v>
      </c>
      <c r="CI567" s="123">
        <f t="shared" ref="CI567" si="10424">AA567/AA591</f>
        <v>0</v>
      </c>
      <c r="CJ567" s="129">
        <f t="shared" ref="CJ567" si="10425">AB567/AB591</f>
        <v>0</v>
      </c>
      <c r="CK567" s="130">
        <f t="shared" ref="CK567" si="10426">AC567/AC591</f>
        <v>0</v>
      </c>
    </row>
    <row r="568" spans="1:89" x14ac:dyDescent="0.25">
      <c r="A568" s="131" t="s">
        <v>17</v>
      </c>
      <c r="B568" s="180">
        <v>623</v>
      </c>
      <c r="C568" s="181">
        <v>0</v>
      </c>
      <c r="D568" s="182">
        <v>462</v>
      </c>
      <c r="E568" s="183">
        <v>3</v>
      </c>
      <c r="F568" s="180">
        <v>738</v>
      </c>
      <c r="G568" s="184">
        <v>6</v>
      </c>
      <c r="H568" s="182">
        <v>706</v>
      </c>
      <c r="I568" s="183">
        <v>57</v>
      </c>
      <c r="J568" s="180">
        <v>17</v>
      </c>
      <c r="K568" s="184">
        <v>47</v>
      </c>
      <c r="L568" s="182">
        <v>49</v>
      </c>
      <c r="M568" s="180">
        <v>158</v>
      </c>
      <c r="N568" s="185">
        <v>318</v>
      </c>
      <c r="O568" s="186">
        <v>206</v>
      </c>
      <c r="P568" s="180">
        <v>117</v>
      </c>
      <c r="Q568" s="184">
        <v>110</v>
      </c>
      <c r="R568" s="182">
        <v>73</v>
      </c>
      <c r="S568" s="183">
        <v>133</v>
      </c>
      <c r="T568" s="180">
        <v>7</v>
      </c>
      <c r="U568" s="184">
        <v>68</v>
      </c>
      <c r="V568" s="182">
        <v>16</v>
      </c>
      <c r="W568" s="183">
        <v>162</v>
      </c>
      <c r="X568" s="180">
        <v>0</v>
      </c>
      <c r="Y568" s="184">
        <v>87</v>
      </c>
      <c r="Z568" s="182">
        <v>0</v>
      </c>
      <c r="AA568" s="180">
        <v>0</v>
      </c>
      <c r="AB568" s="162">
        <f t="shared" si="10396"/>
        <v>3126</v>
      </c>
      <c r="AC568" s="165">
        <f t="shared" ref="AC568:AC590" si="10427">SUM(C568,E568,G568,I568,K568,M568,O568,Q568,S568,U568,W568,Y568,AA568)</f>
        <v>1037</v>
      </c>
      <c r="AE568" s="256" t="str">
        <f>$AE$10</f>
        <v>08:00 - 08:59</v>
      </c>
      <c r="AF568" s="120">
        <f t="shared" si="10397"/>
        <v>4354</v>
      </c>
      <c r="AG568" s="181">
        <f t="shared" si="10397"/>
        <v>1606.2</v>
      </c>
      <c r="AH568" s="182">
        <f t="shared" si="10397"/>
        <v>2103</v>
      </c>
      <c r="AI568" s="183">
        <f t="shared" si="10397"/>
        <v>1384.7</v>
      </c>
      <c r="AJ568" s="180">
        <f t="shared" si="10397"/>
        <v>2501</v>
      </c>
      <c r="AK568" s="184">
        <f t="shared" si="10397"/>
        <v>1213.4000000000001</v>
      </c>
      <c r="AL568" s="182">
        <f t="shared" si="10397"/>
        <v>3698</v>
      </c>
      <c r="AM568" s="183">
        <f t="shared" si="10397"/>
        <v>2633.8</v>
      </c>
      <c r="AN568" s="180">
        <f t="shared" si="10397"/>
        <v>325</v>
      </c>
      <c r="AO568" s="184">
        <f t="shared" si="10397"/>
        <v>1144.3</v>
      </c>
      <c r="AP568" s="182">
        <f t="shared" si="10398"/>
        <v>1098</v>
      </c>
      <c r="AQ568" s="180">
        <f t="shared" si="10398"/>
        <v>4409.8</v>
      </c>
      <c r="AR568" s="185">
        <f t="shared" si="10398"/>
        <v>2758</v>
      </c>
      <c r="AS568" s="186">
        <f t="shared" si="10398"/>
        <v>4839</v>
      </c>
      <c r="AT568" s="180">
        <f t="shared" si="10398"/>
        <v>2049</v>
      </c>
      <c r="AU568" s="184">
        <f t="shared" si="10398"/>
        <v>2499</v>
      </c>
      <c r="AV568" s="182">
        <f t="shared" si="10398"/>
        <v>2987</v>
      </c>
      <c r="AW568" s="183">
        <f t="shared" si="10398"/>
        <v>2217.6999999999998</v>
      </c>
      <c r="AX568" s="180">
        <f t="shared" si="10398"/>
        <v>349</v>
      </c>
      <c r="AY568" s="184">
        <f t="shared" si="10398"/>
        <v>1644.5</v>
      </c>
      <c r="AZ568" s="182">
        <f t="shared" si="10399"/>
        <v>1200</v>
      </c>
      <c r="BA568" s="183">
        <f t="shared" si="10399"/>
        <v>3937.1</v>
      </c>
      <c r="BB568" s="180">
        <f t="shared" si="10399"/>
        <v>1861</v>
      </c>
      <c r="BC568" s="184">
        <f t="shared" si="10399"/>
        <v>2225.3000000000002</v>
      </c>
      <c r="BD568" s="182">
        <f t="shared" si="10399"/>
        <v>5000</v>
      </c>
      <c r="BE568" s="180">
        <f t="shared" si="10399"/>
        <v>3150.1</v>
      </c>
      <c r="BF568" s="164">
        <f>SUM(AF568,AH568,AJ568,AL568,AN568,AP568,AR568,AT568,AV568,AX568,AZ568,BB568,BD568)</f>
        <v>30283</v>
      </c>
      <c r="BG568" s="165">
        <f>SUM(AG568,AI568,AK568,AM568,AO568,AQ568,AS568,AU568,AW568,AY568,BA568,BC568,BE568)</f>
        <v>32904.9</v>
      </c>
      <c r="BI568" s="131" t="s">
        <v>17</v>
      </c>
      <c r="BJ568" s="123">
        <f>B568/B591</f>
        <v>1.4578896871270447E-2</v>
      </c>
      <c r="BK568" s="124">
        <f t="shared" ref="BK568" si="10428">C568/C591</f>
        <v>0</v>
      </c>
      <c r="BL568" s="125">
        <f t="shared" ref="BL568" si="10429">D568/D591</f>
        <v>2.0385650619953229E-2</v>
      </c>
      <c r="BM568" s="126">
        <f t="shared" ref="BM568" si="10430">E568/E591</f>
        <v>1.4437167042835077E-4</v>
      </c>
      <c r="BN568" s="123">
        <f t="shared" ref="BN568" si="10431">F568/F591</f>
        <v>2.6257738561161318E-2</v>
      </c>
      <c r="BO568" s="124">
        <f t="shared" ref="BO568" si="10432">G568/G591</f>
        <v>2.3386068918745105E-4</v>
      </c>
      <c r="BP568" s="125">
        <f t="shared" ref="BP568" si="10433">H568/H591</f>
        <v>1.505426786361601E-2</v>
      </c>
      <c r="BQ568" s="126">
        <f t="shared" ref="BQ568" si="10434">I568/I591</f>
        <v>1.0954986536898124E-3</v>
      </c>
      <c r="BR568" s="123">
        <f t="shared" ref="BR568" si="10435">J568/J591</f>
        <v>2.0023557126030624E-3</v>
      </c>
      <c r="BS568" s="124">
        <f t="shared" ref="BS568" si="10436">K568/K591</f>
        <v>5.3584458226924479E-3</v>
      </c>
      <c r="BT568" s="125">
        <f t="shared" ref="BT568" si="10437">L568/L591</f>
        <v>1.6547904494951201E-3</v>
      </c>
      <c r="BU568" s="123">
        <f t="shared" ref="BU568" si="10438">M568/M591</f>
        <v>4.9868542733869266E-3</v>
      </c>
      <c r="BV568" s="127">
        <f t="shared" ref="BV568" si="10439">N568/N591</f>
        <v>6.7046173308032888E-3</v>
      </c>
      <c r="BW568" s="128">
        <f t="shared" ref="BW568" si="10440">O568/O591</f>
        <v>4.2769912404727944E-3</v>
      </c>
      <c r="BX568" s="123">
        <f t="shared" ref="BX568" si="10441">P568/P591</f>
        <v>4.0301746409011057E-3</v>
      </c>
      <c r="BY568" s="124">
        <f t="shared" ref="BY568" si="10442">Q568/Q591</f>
        <v>3.7697569534880537E-3</v>
      </c>
      <c r="BZ568" s="125">
        <f t="shared" ref="BZ568" si="10443">R568/R591</f>
        <v>2.0979422922174961E-3</v>
      </c>
      <c r="CA568" s="126">
        <f t="shared" ref="CA568" si="10444">S568/S591</f>
        <v>3.6928544654384918E-3</v>
      </c>
      <c r="CB568" s="123">
        <f t="shared" ref="CB568" si="10445">T568/T591</f>
        <v>6.2494420141058829E-4</v>
      </c>
      <c r="CC568" s="124">
        <f t="shared" ref="CC568" si="10446">U568/U591</f>
        <v>5.8687978458059672E-3</v>
      </c>
      <c r="CD568" s="125">
        <f t="shared" ref="CD568" si="10447">V568/V591</f>
        <v>4.6698966785359871E-4</v>
      </c>
      <c r="CE568" s="126">
        <f t="shared" ref="CE568" si="10448">W568/W591</f>
        <v>4.0074608035701028E-3</v>
      </c>
      <c r="CF568" s="123">
        <f t="shared" ref="CF568" si="10449">X568/X591</f>
        <v>0</v>
      </c>
      <c r="CG568" s="124">
        <f t="shared" ref="CG568" si="10450">Y568/Y591</f>
        <v>4.8909377108162806E-3</v>
      </c>
      <c r="CH568" s="125">
        <f t="shared" ref="CH568" si="10451">Z568/Z591</f>
        <v>0</v>
      </c>
      <c r="CI568" s="123">
        <f t="shared" ref="CI568" si="10452">AA568/AA591</f>
        <v>0</v>
      </c>
      <c r="CJ568" s="129">
        <f t="shared" ref="CJ568" si="10453">AB568/AB591</f>
        <v>7.4111128760381128E-3</v>
      </c>
      <c r="CK568" s="130">
        <f t="shared" ref="CK568" si="10454">AC568/AC591</f>
        <v>2.4628974123664521E-3</v>
      </c>
    </row>
    <row r="569" spans="1:89" ht="13.8" thickBot="1" x14ac:dyDescent="0.3">
      <c r="A569" s="139" t="s">
        <v>18</v>
      </c>
      <c r="B569" s="187">
        <v>2716</v>
      </c>
      <c r="C569" s="188">
        <v>753</v>
      </c>
      <c r="D569" s="189">
        <v>1762</v>
      </c>
      <c r="E569" s="190">
        <v>485</v>
      </c>
      <c r="F569" s="187">
        <v>2516</v>
      </c>
      <c r="G569" s="191">
        <v>602</v>
      </c>
      <c r="H569" s="189">
        <v>2771</v>
      </c>
      <c r="I569" s="190">
        <v>1095</v>
      </c>
      <c r="J569" s="187">
        <v>145</v>
      </c>
      <c r="K569" s="191">
        <v>394</v>
      </c>
      <c r="L569" s="189">
        <v>747</v>
      </c>
      <c r="M569" s="187">
        <v>1600</v>
      </c>
      <c r="N569" s="192">
        <v>2184</v>
      </c>
      <c r="O569" s="193">
        <v>2307</v>
      </c>
      <c r="P569" s="187">
        <v>1179</v>
      </c>
      <c r="Q569" s="191">
        <v>1311</v>
      </c>
      <c r="R569" s="189">
        <v>1768</v>
      </c>
      <c r="S569" s="190">
        <v>1446</v>
      </c>
      <c r="T569" s="187">
        <v>213</v>
      </c>
      <c r="U569" s="191">
        <v>700</v>
      </c>
      <c r="V569" s="189">
        <v>978</v>
      </c>
      <c r="W569" s="190">
        <v>1786</v>
      </c>
      <c r="X569" s="187">
        <v>1234</v>
      </c>
      <c r="Y569" s="191">
        <v>1112</v>
      </c>
      <c r="Z569" s="189">
        <v>3254</v>
      </c>
      <c r="AA569" s="187">
        <v>2156</v>
      </c>
      <c r="AB569" s="162">
        <f t="shared" si="10396"/>
        <v>21467</v>
      </c>
      <c r="AC569" s="165">
        <f t="shared" si="10427"/>
        <v>15747</v>
      </c>
      <c r="AE569" s="254">
        <f>$AE$11</f>
        <v>0</v>
      </c>
      <c r="AF569" s="120">
        <f t="shared" si="10397"/>
        <v>0</v>
      </c>
      <c r="AG569" s="188">
        <f t="shared" si="10397"/>
        <v>0</v>
      </c>
      <c r="AH569" s="189">
        <f t="shared" si="10397"/>
        <v>0</v>
      </c>
      <c r="AI569" s="190">
        <f t="shared" si="10397"/>
        <v>0</v>
      </c>
      <c r="AJ569" s="187">
        <f t="shared" si="10397"/>
        <v>0</v>
      </c>
      <c r="AK569" s="191">
        <f t="shared" si="10397"/>
        <v>0</v>
      </c>
      <c r="AL569" s="189">
        <f t="shared" si="10397"/>
        <v>0</v>
      </c>
      <c r="AM569" s="190">
        <f t="shared" si="10397"/>
        <v>0</v>
      </c>
      <c r="AN569" s="187">
        <f t="shared" si="10397"/>
        <v>0</v>
      </c>
      <c r="AO569" s="191">
        <f t="shared" si="10397"/>
        <v>0</v>
      </c>
      <c r="AP569" s="189">
        <f t="shared" si="10398"/>
        <v>0</v>
      </c>
      <c r="AQ569" s="187">
        <f t="shared" si="10398"/>
        <v>0</v>
      </c>
      <c r="AR569" s="192">
        <f t="shared" si="10398"/>
        <v>0</v>
      </c>
      <c r="AS569" s="193">
        <f t="shared" si="10398"/>
        <v>0</v>
      </c>
      <c r="AT569" s="187">
        <f t="shared" si="10398"/>
        <v>0</v>
      </c>
      <c r="AU569" s="191">
        <f t="shared" si="10398"/>
        <v>0</v>
      </c>
      <c r="AV569" s="189">
        <f t="shared" si="10398"/>
        <v>0</v>
      </c>
      <c r="AW569" s="190">
        <f t="shared" si="10398"/>
        <v>0</v>
      </c>
      <c r="AX569" s="187">
        <f t="shared" si="10398"/>
        <v>0</v>
      </c>
      <c r="AY569" s="191">
        <f t="shared" si="10398"/>
        <v>0</v>
      </c>
      <c r="AZ569" s="189">
        <f t="shared" si="10399"/>
        <v>0</v>
      </c>
      <c r="BA569" s="190">
        <f t="shared" si="10399"/>
        <v>0</v>
      </c>
      <c r="BB569" s="187">
        <f t="shared" si="10399"/>
        <v>0</v>
      </c>
      <c r="BC569" s="191">
        <f t="shared" si="10399"/>
        <v>0</v>
      </c>
      <c r="BD569" s="189">
        <f t="shared" si="10399"/>
        <v>0</v>
      </c>
      <c r="BE569" s="187">
        <f t="shared" si="10399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18</v>
      </c>
      <c r="BJ569" s="123">
        <f>B569/B591</f>
        <v>6.3557438045538581E-2</v>
      </c>
      <c r="BK569" s="124">
        <f t="shared" ref="BK569" si="10455">C569/C591</f>
        <v>1.9142040038131553E-2</v>
      </c>
      <c r="BL569" s="125">
        <f t="shared" ref="BL569" si="10456">D569/D591</f>
        <v>7.7747870979128983E-2</v>
      </c>
      <c r="BM569" s="126">
        <f t="shared" ref="BM569" si="10457">E569/E591</f>
        <v>2.3340086719250041E-2</v>
      </c>
      <c r="BN569" s="123">
        <f t="shared" ref="BN569" si="10458">F569/F591</f>
        <v>8.9518252330463247E-2</v>
      </c>
      <c r="BO569" s="124">
        <f t="shared" ref="BO569" si="10459">G569/G591</f>
        <v>2.3464022481807588E-2</v>
      </c>
      <c r="BP569" s="125">
        <f t="shared" ref="BP569" si="10460">H569/H591</f>
        <v>5.9086935198413543E-2</v>
      </c>
      <c r="BQ569" s="126">
        <f t="shared" ref="BQ569" si="10461">I569/I591</f>
        <v>2.1045105715620082E-2</v>
      </c>
      <c r="BR569" s="123">
        <f t="shared" ref="BR569" si="10462">J569/J591</f>
        <v>1.7078916372202591E-2</v>
      </c>
      <c r="BS569" s="124">
        <f t="shared" ref="BS569" si="10463">K569/K591</f>
        <v>4.4919737322145201E-2</v>
      </c>
      <c r="BT569" s="125">
        <f t="shared" ref="BT569" si="10464">L569/L591</f>
        <v>2.5227111546384788E-2</v>
      </c>
      <c r="BU569" s="123">
        <f t="shared" ref="BU569" si="10465">M569/M591</f>
        <v>5.0499790110247356E-2</v>
      </c>
      <c r="BV569" s="127">
        <f t="shared" ref="BV569" si="10466">N569/N591</f>
        <v>4.6046805819101831E-2</v>
      </c>
      <c r="BW569" s="128">
        <f t="shared" ref="BW569" si="10467">O569/O591</f>
        <v>4.789814947461523E-2</v>
      </c>
      <c r="BX569" s="123">
        <f t="shared" ref="BX569" si="10468">P569/P591</f>
        <v>4.0611759842926524E-2</v>
      </c>
      <c r="BY569" s="124">
        <f t="shared" ref="BY569" si="10469">Q569/Q591</f>
        <v>4.49286487820258E-2</v>
      </c>
      <c r="BZ569" s="125">
        <f t="shared" ref="BZ569" si="10470">R569/R591</f>
        <v>5.0810437981377167E-2</v>
      </c>
      <c r="CA569" s="126">
        <f t="shared" ref="CA569" si="10471">S569/S591</f>
        <v>4.0149380128000442E-2</v>
      </c>
      <c r="CB569" s="123">
        <f t="shared" ref="CB569" si="10472">T569/T591</f>
        <v>1.9016159271493617E-2</v>
      </c>
      <c r="CC569" s="124">
        <f t="shared" ref="CC569" si="10473">U569/U591</f>
        <v>6.0414095471532009E-2</v>
      </c>
      <c r="CD569" s="125">
        <f t="shared" ref="CD569" si="10474">V569/V591</f>
        <v>2.8544743447551223E-2</v>
      </c>
      <c r="CE569" s="126">
        <f t="shared" ref="CE569" si="10475">W569/W591</f>
        <v>4.4181018488742001E-2</v>
      </c>
      <c r="CF569" s="123">
        <f t="shared" ref="CF569" si="10476">X569/X591</f>
        <v>4.3997575498270762E-2</v>
      </c>
      <c r="CG569" s="124">
        <f t="shared" ref="CG569" si="10477">Y569/Y591</f>
        <v>6.2514054418709247E-2</v>
      </c>
      <c r="CH569" s="125">
        <f t="shared" ref="CH569" si="10478">Z569/Z591</f>
        <v>5.5593521492516916E-2</v>
      </c>
      <c r="CI569" s="123">
        <f t="shared" ref="CI569" si="10479">AA569/AA591</f>
        <v>3.6155933363071976E-2</v>
      </c>
      <c r="CJ569" s="129">
        <f t="shared" ref="CJ569" si="10480">AB569/AB591</f>
        <v>5.0893909184232297E-2</v>
      </c>
      <c r="CK569" s="130">
        <f t="shared" ref="CK569" si="10481">AC569/AC591</f>
        <v>3.7399465335134545E-2</v>
      </c>
    </row>
    <row r="570" spans="1:89" ht="14.4" thickTop="1" thickBot="1" x14ac:dyDescent="0.3">
      <c r="A570" s="131" t="s">
        <v>19</v>
      </c>
      <c r="B570" s="180">
        <v>5169</v>
      </c>
      <c r="C570" s="181">
        <v>1963</v>
      </c>
      <c r="D570" s="182">
        <v>2420</v>
      </c>
      <c r="E570" s="183">
        <v>1464</v>
      </c>
      <c r="F570" s="180">
        <v>3373</v>
      </c>
      <c r="G570" s="184">
        <v>1400</v>
      </c>
      <c r="H570" s="182">
        <v>4200</v>
      </c>
      <c r="I570" s="183">
        <v>2679</v>
      </c>
      <c r="J570" s="180">
        <v>280</v>
      </c>
      <c r="K570" s="184">
        <v>1013</v>
      </c>
      <c r="L570" s="182">
        <v>1307</v>
      </c>
      <c r="M570" s="180">
        <v>3226</v>
      </c>
      <c r="N570" s="185">
        <v>3259</v>
      </c>
      <c r="O570" s="186">
        <v>4284</v>
      </c>
      <c r="P570" s="180">
        <v>2425</v>
      </c>
      <c r="Q570" s="184">
        <v>2302</v>
      </c>
      <c r="R570" s="182">
        <v>3133</v>
      </c>
      <c r="S570" s="183">
        <v>2241</v>
      </c>
      <c r="T570" s="180">
        <v>473</v>
      </c>
      <c r="U570" s="184">
        <v>1595</v>
      </c>
      <c r="V570" s="182">
        <v>1754</v>
      </c>
      <c r="W570" s="183">
        <v>3757</v>
      </c>
      <c r="X570" s="180">
        <v>2251</v>
      </c>
      <c r="Y570" s="184">
        <v>1950</v>
      </c>
      <c r="Z570" s="182">
        <v>4927</v>
      </c>
      <c r="AA570" s="180">
        <v>3771</v>
      </c>
      <c r="AB570" s="162">
        <f t="shared" si="10396"/>
        <v>34971</v>
      </c>
      <c r="AC570" s="165">
        <f t="shared" si="10427"/>
        <v>31645</v>
      </c>
      <c r="AE570" s="251" t="s">
        <v>13</v>
      </c>
      <c r="AF570" s="14">
        <f t="shared" ref="AF570:BG570" si="10482">SUM(AF567:AF569)</f>
        <v>9808</v>
      </c>
      <c r="AG570" s="1">
        <f t="shared" si="10482"/>
        <v>3384.8</v>
      </c>
      <c r="AH570" s="14">
        <f t="shared" si="10482"/>
        <v>4127</v>
      </c>
      <c r="AI570" s="1">
        <f t="shared" si="10482"/>
        <v>3151.3</v>
      </c>
      <c r="AJ570" s="14">
        <f t="shared" si="10482"/>
        <v>5896</v>
      </c>
      <c r="AK570" s="1">
        <f t="shared" si="10482"/>
        <v>2742.9</v>
      </c>
      <c r="AL570" s="14">
        <f t="shared" si="10482"/>
        <v>8055</v>
      </c>
      <c r="AM570" s="1">
        <f t="shared" si="10482"/>
        <v>5528.5</v>
      </c>
      <c r="AN570" s="14">
        <f t="shared" si="10482"/>
        <v>711</v>
      </c>
      <c r="AO570" s="1">
        <f t="shared" si="10482"/>
        <v>2492.5</v>
      </c>
      <c r="AP570" s="14">
        <f t="shared" si="10482"/>
        <v>2445</v>
      </c>
      <c r="AQ570" s="1">
        <f t="shared" si="10482"/>
        <v>9102.5</v>
      </c>
      <c r="AR570" s="14">
        <f t="shared" si="10482"/>
        <v>6197</v>
      </c>
      <c r="AS570" s="1">
        <f t="shared" si="10482"/>
        <v>9967</v>
      </c>
      <c r="AT570" s="14">
        <f t="shared" si="10482"/>
        <v>4973</v>
      </c>
      <c r="AU570" s="1">
        <f t="shared" si="10482"/>
        <v>5461.7</v>
      </c>
      <c r="AV570" s="14">
        <f t="shared" si="10482"/>
        <v>6646</v>
      </c>
      <c r="AW570" s="1">
        <f t="shared" si="10482"/>
        <v>4840</v>
      </c>
      <c r="AX570" s="14">
        <f t="shared" si="10482"/>
        <v>855</v>
      </c>
      <c r="AY570" s="1">
        <f t="shared" si="10482"/>
        <v>3860.3</v>
      </c>
      <c r="AZ570" s="14">
        <f t="shared" si="10482"/>
        <v>2743</v>
      </c>
      <c r="BA570" s="1">
        <f t="shared" si="10482"/>
        <v>8372.4</v>
      </c>
      <c r="BB570" s="14">
        <f t="shared" si="10482"/>
        <v>4042</v>
      </c>
      <c r="BC570" s="1">
        <f t="shared" si="10482"/>
        <v>4676.1000000000004</v>
      </c>
      <c r="BD570" s="14">
        <f t="shared" si="10482"/>
        <v>10895</v>
      </c>
      <c r="BE570" s="1">
        <f t="shared" si="10482"/>
        <v>6988.9</v>
      </c>
      <c r="BF570" s="166">
        <f t="shared" si="10482"/>
        <v>67393</v>
      </c>
      <c r="BG570" s="167">
        <f t="shared" si="10482"/>
        <v>70568.899999999994</v>
      </c>
      <c r="BI570" s="131" t="s">
        <v>19</v>
      </c>
      <c r="BJ570" s="123">
        <f>B570/B591</f>
        <v>0.12096038190625512</v>
      </c>
      <c r="BK570" s="124">
        <f t="shared" ref="BK570" si="10483">C570/C591</f>
        <v>4.9901493485859552E-2</v>
      </c>
      <c r="BL570" s="125">
        <f t="shared" ref="BL570" si="10484">D570/D591</f>
        <v>0.10678197943785024</v>
      </c>
      <c r="BM570" s="126">
        <f t="shared" ref="BM570" si="10485">E570/E591</f>
        <v>7.0453375169035173E-2</v>
      </c>
      <c r="BN570" s="123">
        <f t="shared" ref="BN570" si="10486">F570/F591</f>
        <v>0.12000996228563296</v>
      </c>
      <c r="BO570" s="124">
        <f t="shared" ref="BO570" si="10487">G570/G591</f>
        <v>5.4567494143738578E-2</v>
      </c>
      <c r="BP570" s="125">
        <f t="shared" ref="BP570" si="10488">H570/H591</f>
        <v>8.9557967460605153E-2</v>
      </c>
      <c r="BQ570" s="126">
        <f t="shared" ref="BQ570" si="10489">I570/I591</f>
        <v>5.148843672342119E-2</v>
      </c>
      <c r="BR570" s="123">
        <f t="shared" ref="BR570" si="10490">J570/J591</f>
        <v>3.2979976442873968E-2</v>
      </c>
      <c r="BS570" s="124">
        <f t="shared" ref="BS570" si="10491">K570/K591</f>
        <v>0.11549160890186062</v>
      </c>
      <c r="BT570" s="125">
        <f t="shared" ref="BT570" si="10492">L570/L591</f>
        <v>4.4139002397757587E-2</v>
      </c>
      <c r="BU570" s="123">
        <f t="shared" ref="BU570" si="10493">M570/M591</f>
        <v>0.10182020180978624</v>
      </c>
      <c r="BV570" s="127">
        <f t="shared" ref="BV570" si="10494">N570/N591</f>
        <v>6.8711785789584645E-2</v>
      </c>
      <c r="BW570" s="128">
        <f t="shared" ref="BW570" si="10495">O570/O591</f>
        <v>8.8944808127113847E-2</v>
      </c>
      <c r="BX570" s="123">
        <f t="shared" ref="BX570" si="10496">P570/P591</f>
        <v>8.3531397471668212E-2</v>
      </c>
      <c r="BY570" s="124">
        <f t="shared" ref="BY570" si="10497">Q570/Q591</f>
        <v>7.8890731881177262E-2</v>
      </c>
      <c r="BZ570" s="125">
        <f t="shared" ref="BZ570" si="10498">R570/R591</f>
        <v>9.0039084952293361E-2</v>
      </c>
      <c r="CA570" s="126">
        <f t="shared" ref="CA570" si="10499">S570/S591</f>
        <v>6.2223209451486163E-2</v>
      </c>
      <c r="CB570" s="123">
        <f t="shared" ref="CB570" si="10500">T570/T591</f>
        <v>4.2228372466744039E-2</v>
      </c>
      <c r="CC570" s="124">
        <f t="shared" ref="CC570" si="10501">U570/U591</f>
        <v>0.13765783182441937</v>
      </c>
      <c r="CD570" s="125">
        <f t="shared" ref="CD570" si="10502">V570/V591</f>
        <v>5.1193742338450761E-2</v>
      </c>
      <c r="CE570" s="126">
        <f t="shared" ref="CE570" si="10503">W570/W591</f>
        <v>9.2938458265511587E-2</v>
      </c>
      <c r="CF570" s="123">
        <f t="shared" ref="CF570" si="10504">X570/X591</f>
        <v>8.0258138125289688E-2</v>
      </c>
      <c r="CG570" s="124">
        <f t="shared" ref="CG570" si="10505">Y570/Y591</f>
        <v>0.10962446593208905</v>
      </c>
      <c r="CH570" s="125">
        <f t="shared" ref="CH570" si="10506">Z570/Z591</f>
        <v>8.4176177133875485E-2</v>
      </c>
      <c r="CI570" s="123">
        <f t="shared" ref="CI570" si="10507">AA570/AA591</f>
        <v>6.3239343558508548E-2</v>
      </c>
      <c r="CJ570" s="129">
        <f t="shared" ref="CJ570" si="10508">AB570/AB591</f>
        <v>8.2909158153528104E-2</v>
      </c>
      <c r="CK570" s="130">
        <f t="shared" ref="CK570" si="10509">AC570/AC591</f>
        <v>7.5157558933786284E-2</v>
      </c>
    </row>
    <row r="571" spans="1:89" ht="13.8" thickTop="1" x14ac:dyDescent="0.25">
      <c r="A571" s="139" t="s">
        <v>20</v>
      </c>
      <c r="B571" s="266">
        <v>5454</v>
      </c>
      <c r="C571" s="267">
        <v>1778.6</v>
      </c>
      <c r="D571" s="268">
        <v>2024</v>
      </c>
      <c r="E571" s="269">
        <v>1766.6</v>
      </c>
      <c r="F571" s="266">
        <v>3395</v>
      </c>
      <c r="G571" s="270">
        <v>1529.5</v>
      </c>
      <c r="H571" s="268">
        <v>4357</v>
      </c>
      <c r="I571" s="269">
        <v>2894.7</v>
      </c>
      <c r="J571" s="266">
        <v>386</v>
      </c>
      <c r="K571" s="270">
        <v>1348.2</v>
      </c>
      <c r="L571" s="268">
        <v>1347</v>
      </c>
      <c r="M571" s="266">
        <v>4692.7</v>
      </c>
      <c r="N571" s="271">
        <v>3439</v>
      </c>
      <c r="O571" s="272">
        <v>5128</v>
      </c>
      <c r="P571" s="266">
        <v>2924</v>
      </c>
      <c r="Q571" s="270">
        <v>2962.7</v>
      </c>
      <c r="R571" s="268">
        <v>3659</v>
      </c>
      <c r="S571" s="269">
        <v>2622.3</v>
      </c>
      <c r="T571" s="266">
        <v>506</v>
      </c>
      <c r="U571" s="270">
        <v>2215.8000000000002</v>
      </c>
      <c r="V571" s="268">
        <v>1543</v>
      </c>
      <c r="W571" s="269">
        <v>4435.3</v>
      </c>
      <c r="X571" s="266">
        <v>2181</v>
      </c>
      <c r="Y571" s="270">
        <v>2450.8000000000002</v>
      </c>
      <c r="Z571" s="268">
        <v>5895</v>
      </c>
      <c r="AA571" s="266">
        <v>3838.8</v>
      </c>
      <c r="AB571" s="162">
        <f t="shared" si="10396"/>
        <v>37110</v>
      </c>
      <c r="AC571" s="165">
        <f t="shared" si="10427"/>
        <v>37664</v>
      </c>
      <c r="BI571" s="139" t="s">
        <v>20</v>
      </c>
      <c r="BJ571" s="123">
        <f>B571/B591</f>
        <v>0.12762970069969345</v>
      </c>
      <c r="BK571" s="124">
        <f t="shared" ref="BK571" si="10510">C571/C591</f>
        <v>4.5213854464569429E-2</v>
      </c>
      <c r="BL571" s="125">
        <f t="shared" ref="BL571" si="10511">D571/D591</f>
        <v>8.9308564620747474E-2</v>
      </c>
      <c r="BM571" s="126">
        <f t="shared" ref="BM571" si="10512">E571/E591</f>
        <v>8.5015664326241483E-2</v>
      </c>
      <c r="BN571" s="123">
        <f t="shared" ref="BN571" si="10513">F571/F591</f>
        <v>0.12079271329965131</v>
      </c>
      <c r="BO571" s="124">
        <f t="shared" ref="BO571" si="10514">G571/G591</f>
        <v>5.9614987352034396E-2</v>
      </c>
      <c r="BP571" s="125">
        <f t="shared" ref="BP571" si="10515">H571/H591</f>
        <v>9.2905729577584917E-2</v>
      </c>
      <c r="BQ571" s="126">
        <f t="shared" ref="BQ571" si="10516">I571/I591</f>
        <v>5.563403426027895E-2</v>
      </c>
      <c r="BR571" s="123">
        <f t="shared" ref="BR571" si="10517">J571/J591</f>
        <v>4.546525323910483E-2</v>
      </c>
      <c r="BS571" s="124">
        <f t="shared" ref="BS571" si="10518">K571/K591</f>
        <v>0.15370758847136082</v>
      </c>
      <c r="BT571" s="125">
        <f t="shared" ref="BT571" si="10519">L571/L591</f>
        <v>4.5489851744284215E-2</v>
      </c>
      <c r="BU571" s="123">
        <f t="shared" ref="BU571" si="10520">M571/M591</f>
        <v>0.14811272815647361</v>
      </c>
      <c r="BV571" s="127">
        <f t="shared" ref="BV571" si="10521">N571/N591</f>
        <v>7.2506852203246888E-2</v>
      </c>
      <c r="BW571" s="128">
        <f t="shared" ref="BW571" si="10522">O571/O591</f>
        <v>0.10646801495701209</v>
      </c>
      <c r="BX571" s="123">
        <f t="shared" ref="BX571" si="10523">P571/P591</f>
        <v>0.10071992008542592</v>
      </c>
      <c r="BY571" s="124">
        <f t="shared" ref="BY571" si="10524">Q571/Q591</f>
        <v>0.10153326296453687</v>
      </c>
      <c r="BZ571" s="125">
        <f t="shared" ref="BZ571" si="10525">R571/R591</f>
        <v>0.10515576503046327</v>
      </c>
      <c r="CA571" s="126">
        <f t="shared" ref="CA571" si="10526">S571/S591</f>
        <v>7.2810317779844799E-2</v>
      </c>
      <c r="CB571" s="123">
        <f t="shared" ref="CB571" si="10527">T571/T591</f>
        <v>4.5174537987679675E-2</v>
      </c>
      <c r="CC571" s="124">
        <f t="shared" ref="CC571" si="10528">U571/U591</f>
        <v>0.19123650392260091</v>
      </c>
      <c r="CD571" s="125">
        <f t="shared" ref="CD571" si="10529">V571/V591</f>
        <v>4.5035316093631428E-2</v>
      </c>
      <c r="CE571" s="126">
        <f t="shared" ref="CE571" si="10530">W571/W591</f>
        <v>0.10971784507453382</v>
      </c>
      <c r="CF571" s="123">
        <f t="shared" ref="CF571" si="10531">X571/X591</f>
        <v>7.7762327521660068E-2</v>
      </c>
      <c r="CG571" s="124">
        <f t="shared" ref="CG571" si="10532">Y571/Y591</f>
        <v>0.137778277490443</v>
      </c>
      <c r="CH571" s="125">
        <f t="shared" ref="CH571" si="10533">Z571/Z591</f>
        <v>0.10071413927424315</v>
      </c>
      <c r="CI571" s="123">
        <f t="shared" ref="CI571" si="10534">AA571/AA591</f>
        <v>6.4376343689313872E-2</v>
      </c>
      <c r="CJ571" s="129">
        <f t="shared" ref="CJ571" si="10535">AB571/AB591</f>
        <v>8.7980293931469722E-2</v>
      </c>
      <c r="CK571" s="130">
        <f t="shared" ref="CK571" si="10536">AC571/AC591</f>
        <v>8.9452814020607577E-2</v>
      </c>
    </row>
    <row r="572" spans="1:89" ht="13.8" thickBot="1" x14ac:dyDescent="0.3">
      <c r="A572" s="131" t="s">
        <v>21</v>
      </c>
      <c r="B572" s="273">
        <v>4354</v>
      </c>
      <c r="C572" s="274">
        <v>1606.2</v>
      </c>
      <c r="D572" s="275">
        <v>2103</v>
      </c>
      <c r="E572" s="276">
        <v>1384.7</v>
      </c>
      <c r="F572" s="273">
        <v>2501</v>
      </c>
      <c r="G572" s="277">
        <v>1213.4000000000001</v>
      </c>
      <c r="H572" s="275">
        <v>3698</v>
      </c>
      <c r="I572" s="276">
        <v>2633.8</v>
      </c>
      <c r="J572" s="273">
        <v>325</v>
      </c>
      <c r="K572" s="277">
        <v>1144.3</v>
      </c>
      <c r="L572" s="275">
        <v>1098</v>
      </c>
      <c r="M572" s="273">
        <v>4409.8</v>
      </c>
      <c r="N572" s="278">
        <v>2758</v>
      </c>
      <c r="O572" s="279">
        <v>4839</v>
      </c>
      <c r="P572" s="273">
        <v>2049</v>
      </c>
      <c r="Q572" s="277">
        <v>2499</v>
      </c>
      <c r="R572" s="275">
        <v>2987</v>
      </c>
      <c r="S572" s="276">
        <v>2217.6999999999998</v>
      </c>
      <c r="T572" s="273">
        <v>349</v>
      </c>
      <c r="U572" s="277">
        <v>1644.5</v>
      </c>
      <c r="V572" s="275">
        <v>1200</v>
      </c>
      <c r="W572" s="276">
        <v>3937.1</v>
      </c>
      <c r="X572" s="273">
        <v>1861</v>
      </c>
      <c r="Y572" s="277">
        <v>2225.3000000000002</v>
      </c>
      <c r="Z572" s="275">
        <v>5000</v>
      </c>
      <c r="AA572" s="273">
        <v>3150.1</v>
      </c>
      <c r="AB572" s="162">
        <f t="shared" si="10396"/>
        <v>30283</v>
      </c>
      <c r="AC572" s="165">
        <f t="shared" si="10427"/>
        <v>32904.9</v>
      </c>
      <c r="AE572" t="s">
        <v>85</v>
      </c>
      <c r="BI572" s="131" t="s">
        <v>21</v>
      </c>
      <c r="BJ572" s="123">
        <f>B572/B591</f>
        <v>0.10188847026887886</v>
      </c>
      <c r="BK572" s="124">
        <f t="shared" ref="BK572" si="10537">C572/C591</f>
        <v>4.0831267874165876E-2</v>
      </c>
      <c r="BL572" s="125">
        <f t="shared" ref="BL572" si="10538">D572/D591</f>
        <v>9.279442262718969E-2</v>
      </c>
      <c r="BM572" s="126">
        <f t="shared" ref="BM572" si="10539">E572/E591</f>
        <v>6.6637150680712437E-2</v>
      </c>
      <c r="BN572" s="123">
        <f t="shared" ref="BN572" si="10540">F572/F591</f>
        <v>8.8984558457268909E-2</v>
      </c>
      <c r="BO572" s="124">
        <f t="shared" ref="BO572" si="10541">G572/G591</f>
        <v>4.7294426710008851E-2</v>
      </c>
      <c r="BP572" s="125">
        <f t="shared" ref="BP572" si="10542">H572/H591</f>
        <v>7.8853658016504249E-2</v>
      </c>
      <c r="BQ572" s="126">
        <f t="shared" ref="BQ572" si="10543">I572/I591</f>
        <v>5.0619725510319798E-2</v>
      </c>
      <c r="BR572" s="123">
        <f t="shared" ref="BR572" si="10544">J572/J591</f>
        <v>3.828032979976443E-2</v>
      </c>
      <c r="BS572" s="124">
        <f t="shared" ref="BS572" si="10545">K572/K591</f>
        <v>0.13046105435972272</v>
      </c>
      <c r="BT572" s="125">
        <f t="shared" ref="BT572" si="10546">L572/L591</f>
        <v>3.7080814562155957E-2</v>
      </c>
      <c r="BU572" s="123">
        <f t="shared" ref="BU572" si="10547">M572/M591</f>
        <v>0.1391837340176055</v>
      </c>
      <c r="BV572" s="127">
        <f t="shared" ref="BV572" si="10548">N572/N591</f>
        <v>5.814885093822475E-2</v>
      </c>
      <c r="BW572" s="128">
        <f t="shared" ref="BW572" si="10549">O572/O591</f>
        <v>0.10046776996430996</v>
      </c>
      <c r="BX572" s="123">
        <f t="shared" ref="BX572" si="10550">P572/P591</f>
        <v>7.0579725121421924E-2</v>
      </c>
      <c r="BY572" s="124">
        <f t="shared" ref="BY572" si="10551">Q572/Q591</f>
        <v>8.5642023879696785E-2</v>
      </c>
      <c r="BZ572" s="125">
        <f t="shared" ref="BZ572" si="10552">R572/R591</f>
        <v>8.5843200367858377E-2</v>
      </c>
      <c r="CA572" s="126">
        <f t="shared" ref="CA572" si="10553">S572/S591</f>
        <v>6.1576265774458211E-2</v>
      </c>
      <c r="CB572" s="123">
        <f t="shared" ref="CB572" si="10554">T572/T591</f>
        <v>3.1157932327470762E-2</v>
      </c>
      <c r="CC572" s="124">
        <f t="shared" ref="CC572" si="10555">U572/U591</f>
        <v>0.14192997143276342</v>
      </c>
      <c r="CD572" s="125">
        <f t="shared" ref="CD572" si="10556">V572/V591</f>
        <v>3.5024225089019909E-2</v>
      </c>
      <c r="CE572" s="126">
        <f t="shared" ref="CE572" si="10557">W572/W591</f>
        <v>9.7393666232937354E-2</v>
      </c>
      <c r="CF572" s="123">
        <f t="shared" ref="CF572" si="10558">X572/X591</f>
        <v>6.6352907619353224E-2</v>
      </c>
      <c r="CG572" s="124">
        <f t="shared" ref="CG572" si="10559">Y572/Y591</f>
        <v>0.12510119181470655</v>
      </c>
      <c r="CH572" s="125">
        <f t="shared" ref="CH572" si="10560">Z572/Z591</f>
        <v>8.5423358163056101E-2</v>
      </c>
      <c r="CI572" s="123">
        <f t="shared" ref="CI572" si="10561">AA572/AA591</f>
        <v>5.2826904307519955E-2</v>
      </c>
      <c r="CJ572" s="129">
        <f t="shared" ref="CJ572" si="10562">AB572/AB591</f>
        <v>7.1794859636936076E-2</v>
      </c>
      <c r="CK572" s="130">
        <f t="shared" ref="CK572" si="10563">AC572/AC591</f>
        <v>7.8149848663622831E-2</v>
      </c>
    </row>
    <row r="573" spans="1:89" ht="14.4" thickTop="1" thickBot="1" x14ac:dyDescent="0.3">
      <c r="A573" s="139" t="s">
        <v>22</v>
      </c>
      <c r="B573" s="187">
        <v>2856</v>
      </c>
      <c r="C573" s="188">
        <v>1315</v>
      </c>
      <c r="D573" s="189">
        <v>1391</v>
      </c>
      <c r="E573" s="190">
        <v>1057</v>
      </c>
      <c r="F573" s="187">
        <v>1744</v>
      </c>
      <c r="G573" s="191">
        <v>979</v>
      </c>
      <c r="H573" s="189">
        <v>3117</v>
      </c>
      <c r="I573" s="190">
        <v>2307</v>
      </c>
      <c r="J573" s="187">
        <v>287</v>
      </c>
      <c r="K573" s="191">
        <v>946</v>
      </c>
      <c r="L573" s="189">
        <v>913</v>
      </c>
      <c r="M573" s="187">
        <v>2978</v>
      </c>
      <c r="N573" s="192">
        <v>2161</v>
      </c>
      <c r="O573" s="193">
        <v>3496</v>
      </c>
      <c r="P573" s="187">
        <v>1337</v>
      </c>
      <c r="Q573" s="191">
        <v>1679</v>
      </c>
      <c r="R573" s="189">
        <v>2406</v>
      </c>
      <c r="S573" s="190">
        <v>1596</v>
      </c>
      <c r="T573" s="187">
        <v>325</v>
      </c>
      <c r="U573" s="191">
        <v>867</v>
      </c>
      <c r="V573" s="189">
        <v>920</v>
      </c>
      <c r="W573" s="190">
        <v>3423</v>
      </c>
      <c r="X573" s="187">
        <v>1536</v>
      </c>
      <c r="Y573" s="191">
        <v>1245</v>
      </c>
      <c r="Z573" s="189">
        <v>3816</v>
      </c>
      <c r="AA573" s="187">
        <v>2952</v>
      </c>
      <c r="AB573" s="162">
        <f t="shared" si="10396"/>
        <v>22809</v>
      </c>
      <c r="AC573" s="165">
        <f t="shared" si="10427"/>
        <v>24840</v>
      </c>
      <c r="AE573" s="292" t="s">
        <v>0</v>
      </c>
      <c r="AF573" s="290" t="s">
        <v>1</v>
      </c>
      <c r="AG573" s="291"/>
      <c r="AH573" s="290" t="s">
        <v>2</v>
      </c>
      <c r="AI573" s="291"/>
      <c r="AJ573" s="290" t="s">
        <v>3</v>
      </c>
      <c r="AK573" s="291"/>
      <c r="AL573" s="290" t="s">
        <v>4</v>
      </c>
      <c r="AM573" s="291"/>
      <c r="AN573" s="290" t="s">
        <v>5</v>
      </c>
      <c r="AO573" s="291"/>
      <c r="AP573" s="290" t="s">
        <v>6</v>
      </c>
      <c r="AQ573" s="291"/>
      <c r="AR573" s="290" t="s">
        <v>7</v>
      </c>
      <c r="AS573" s="291"/>
      <c r="AT573" s="290" t="s">
        <v>8</v>
      </c>
      <c r="AU573" s="291"/>
      <c r="AV573" s="290" t="s">
        <v>9</v>
      </c>
      <c r="AW573" s="291"/>
      <c r="AX573" s="290" t="s">
        <v>10</v>
      </c>
      <c r="AY573" s="291"/>
      <c r="AZ573" s="290" t="s">
        <v>11</v>
      </c>
      <c r="BA573" s="291"/>
      <c r="BB573" s="290" t="s">
        <v>12</v>
      </c>
      <c r="BC573" s="291"/>
      <c r="BD573" s="297" t="s">
        <v>40</v>
      </c>
      <c r="BE573" s="298"/>
      <c r="BF573" s="295" t="s">
        <v>41</v>
      </c>
      <c r="BG573" s="296"/>
      <c r="BI573" s="139" t="s">
        <v>22</v>
      </c>
      <c r="BJ573" s="123">
        <f>B573/B591</f>
        <v>6.6833594645824071E-2</v>
      </c>
      <c r="BK573" s="124">
        <f t="shared" ref="BK573" si="10564">C573/C591</f>
        <v>3.3428662217985385E-2</v>
      </c>
      <c r="BL573" s="125">
        <f t="shared" ref="BL573" si="10565">D573/D591</f>
        <v>6.1377575784318052E-2</v>
      </c>
      <c r="BM573" s="126">
        <f t="shared" ref="BM573" si="10566">E573/E591</f>
        <v>5.0866951880922252E-2</v>
      </c>
      <c r="BN573" s="123">
        <f t="shared" ref="BN573" si="10567">F573/F591</f>
        <v>6.2050807656728102E-2</v>
      </c>
      <c r="BO573" s="124">
        <f t="shared" ref="BO573" si="10568">G573/G591</f>
        <v>3.8158269119085764E-2</v>
      </c>
      <c r="BP573" s="125">
        <f t="shared" ref="BP573" si="10569">H573/H591</f>
        <v>6.6464805851120537E-2</v>
      </c>
      <c r="BQ573" s="126">
        <f t="shared" ref="BQ573" si="10570">I573/I591</f>
        <v>4.4338866562498198E-2</v>
      </c>
      <c r="BR573" s="123">
        <f t="shared" ref="BR573" si="10571">J573/J591</f>
        <v>3.3804475853945817E-2</v>
      </c>
      <c r="BS573" s="124">
        <f t="shared" ref="BS573" si="10572">K573/K591</f>
        <v>0.10785297336738416</v>
      </c>
      <c r="BT573" s="125">
        <f t="shared" ref="BT573" si="10573">L573/L591</f>
        <v>3.0833136334470299E-2</v>
      </c>
      <c r="BU573" s="123">
        <f t="shared" ref="BU573" si="10574">M573/M591</f>
        <v>9.3992734342697892E-2</v>
      </c>
      <c r="BV573" s="127">
        <f t="shared" ref="BV573" si="10575">N573/N591</f>
        <v>4.5561880666244996E-2</v>
      </c>
      <c r="BW573" s="128">
        <f t="shared" ref="BW573" si="10576">O573/O591</f>
        <v>7.2584278527635382E-2</v>
      </c>
      <c r="BX573" s="123">
        <f t="shared" ref="BX573" si="10577">P573/P591</f>
        <v>4.6054217904998106E-2</v>
      </c>
      <c r="BY573" s="124">
        <f t="shared" ref="BY573" si="10578">Q573/Q591</f>
        <v>5.7540199317331286E-2</v>
      </c>
      <c r="BZ573" s="125">
        <f t="shared" ref="BZ573" si="10579">R573/R591</f>
        <v>6.9145878836647884E-2</v>
      </c>
      <c r="CA573" s="126">
        <f t="shared" ref="CA573" si="10580">S573/S591</f>
        <v>4.4314253585261899E-2</v>
      </c>
      <c r="CB573" s="123">
        <f t="shared" ref="CB573" si="10581">T573/T591</f>
        <v>2.9015266494063031E-2</v>
      </c>
      <c r="CC573" s="124">
        <f t="shared" ref="CC573" si="10582">U573/U591</f>
        <v>7.4827172534026071E-2</v>
      </c>
      <c r="CD573" s="125">
        <f t="shared" ref="CD573" si="10583">V573/V591</f>
        <v>2.6851905901581926E-2</v>
      </c>
      <c r="CE573" s="126">
        <f t="shared" ref="CE573" si="10584">W573/W591</f>
        <v>8.4676162534694205E-2</v>
      </c>
      <c r="CF573" s="123">
        <f t="shared" ref="CF573" si="10585">X573/X591</f>
        <v>5.4765215531072844E-2</v>
      </c>
      <c r="CG573" s="124">
        <f t="shared" ref="CG573" si="10586">Y573/Y591</f>
        <v>6.9991005172026083E-2</v>
      </c>
      <c r="CH573" s="125">
        <f t="shared" ref="CH573" si="10587">Z573/Z591</f>
        <v>6.5195106950044421E-2</v>
      </c>
      <c r="CI573" s="123">
        <f t="shared" ref="CI573" si="10588">AA573/AA591</f>
        <v>4.9504784456302631E-2</v>
      </c>
      <c r="CJ573" s="129">
        <f t="shared" ref="CJ573" si="10589">AB573/AB591</f>
        <v>5.4075519382454675E-2</v>
      </c>
      <c r="CK573" s="130">
        <f t="shared" ref="CK573" si="10590">AC573/AC591</f>
        <v>5.8995536859385411E-2</v>
      </c>
    </row>
    <row r="574" spans="1:89" ht="15" thickTop="1" thickBot="1" x14ac:dyDescent="0.35">
      <c r="A574" s="131" t="s">
        <v>23</v>
      </c>
      <c r="B574" s="180">
        <v>2038</v>
      </c>
      <c r="C574" s="181">
        <v>1391</v>
      </c>
      <c r="D574" s="182">
        <v>958</v>
      </c>
      <c r="E574" s="183">
        <v>755</v>
      </c>
      <c r="F574" s="180">
        <v>1392</v>
      </c>
      <c r="G574" s="184">
        <v>782</v>
      </c>
      <c r="H574" s="182">
        <v>2409</v>
      </c>
      <c r="I574" s="183">
        <v>1886</v>
      </c>
      <c r="J574" s="180">
        <v>291</v>
      </c>
      <c r="K574" s="184">
        <v>604</v>
      </c>
      <c r="L574" s="182">
        <v>798</v>
      </c>
      <c r="M574" s="180">
        <v>1788</v>
      </c>
      <c r="N574" s="185">
        <v>1702</v>
      </c>
      <c r="O574" s="186">
        <v>2362</v>
      </c>
      <c r="P574" s="180">
        <v>1148</v>
      </c>
      <c r="Q574" s="184">
        <v>1240</v>
      </c>
      <c r="R574" s="182">
        <v>1691</v>
      </c>
      <c r="S574" s="183">
        <v>1379</v>
      </c>
      <c r="T574" s="180">
        <v>323</v>
      </c>
      <c r="U574" s="184">
        <v>527</v>
      </c>
      <c r="V574" s="182">
        <v>783</v>
      </c>
      <c r="W574" s="183">
        <v>2194</v>
      </c>
      <c r="X574" s="180">
        <v>1195</v>
      </c>
      <c r="Y574" s="184">
        <v>833</v>
      </c>
      <c r="Z574" s="182">
        <v>3037</v>
      </c>
      <c r="AA574" s="180">
        <v>2575</v>
      </c>
      <c r="AB574" s="162">
        <f t="shared" si="10396"/>
        <v>17765</v>
      </c>
      <c r="AC574" s="165">
        <f t="shared" si="10427"/>
        <v>18316</v>
      </c>
      <c r="AE574" s="293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68" t="s">
        <v>14</v>
      </c>
      <c r="BG574" s="169" t="s">
        <v>15</v>
      </c>
      <c r="BI574" s="131" t="s">
        <v>23</v>
      </c>
      <c r="BJ574" s="123">
        <f>B574/B591</f>
        <v>4.7691479652727402E-2</v>
      </c>
      <c r="BK574" s="124">
        <f t="shared" ref="BK574" si="10591">C574/C591</f>
        <v>3.5360660946933589E-2</v>
      </c>
      <c r="BL574" s="125">
        <f t="shared" ref="BL574" si="10592">D574/D591</f>
        <v>4.2271543926223357E-2</v>
      </c>
      <c r="BM574" s="126">
        <f t="shared" ref="BM574" si="10593">E574/E591</f>
        <v>3.633353705780161E-2</v>
      </c>
      <c r="BN574" s="123">
        <f t="shared" ref="BN574" si="10594">F574/F591</f>
        <v>4.9526791432434353E-2</v>
      </c>
      <c r="BO574" s="124">
        <f t="shared" ref="BO574" si="10595">G574/G591</f>
        <v>3.047984315743112E-2</v>
      </c>
      <c r="BP574" s="125">
        <f t="shared" ref="BP574" si="10596">H574/H591</f>
        <v>5.1367891336332815E-2</v>
      </c>
      <c r="BQ574" s="126">
        <f t="shared" ref="BQ574" si="10597">I574/I591</f>
        <v>3.6247551944894499E-2</v>
      </c>
      <c r="BR574" s="123">
        <f t="shared" ref="BR574" si="10598">J574/J591</f>
        <v>3.4275618374558302E-2</v>
      </c>
      <c r="BS574" s="124">
        <f t="shared" ref="BS574" si="10599">K574/K591</f>
        <v>6.8861729295877416E-2</v>
      </c>
      <c r="BT574" s="125">
        <f t="shared" ref="BT574" si="10600">L574/L591</f>
        <v>2.694944446320624E-2</v>
      </c>
      <c r="BU574" s="123">
        <f t="shared" ref="BU574" si="10601">M574/M591</f>
        <v>5.6433515448201417E-2</v>
      </c>
      <c r="BV574" s="127">
        <f t="shared" ref="BV574" si="10602">N574/N591</f>
        <v>3.5884461311406282E-2</v>
      </c>
      <c r="BW574" s="128">
        <f t="shared" ref="BW574" si="10603">O574/O591</f>
        <v>4.9040064611634668E-2</v>
      </c>
      <c r="BX574" s="123">
        <f t="shared" ref="BX574" si="10604">P574/P591</f>
        <v>3.9543935792773245E-2</v>
      </c>
      <c r="BY574" s="124">
        <f t="shared" ref="BY574" si="10605">Q574/Q591</f>
        <v>4.2495442021138058E-2</v>
      </c>
      <c r="BZ574" s="125">
        <f t="shared" ref="BZ574" si="10606">R574/R591</f>
        <v>4.8597539947120356E-2</v>
      </c>
      <c r="CA574" s="126">
        <f t="shared" ref="CA574" si="10607">S574/S591</f>
        <v>3.8289069983756994E-2</v>
      </c>
      <c r="CB574" s="123">
        <f t="shared" ref="CB574" si="10608">T574/T591</f>
        <v>2.8836711007945718E-2</v>
      </c>
      <c r="CC574" s="124">
        <f t="shared" ref="CC574" si="10609">U574/U591</f>
        <v>4.548318330499624E-2</v>
      </c>
      <c r="CD574" s="125">
        <f t="shared" ref="CD574" si="10610">V574/V591</f>
        <v>2.2853306870585489E-2</v>
      </c>
      <c r="CE574" s="126">
        <f t="shared" ref="CE574" si="10611">W574/W591</f>
        <v>5.4273882734770407E-2</v>
      </c>
      <c r="CF574" s="123">
        <f t="shared" ref="CF574" si="10612">X574/X591</f>
        <v>4.260705244767711E-2</v>
      </c>
      <c r="CG574" s="124">
        <f t="shared" ref="CG574" si="10613">Y574/Y591</f>
        <v>4.682932313919496E-2</v>
      </c>
      <c r="CH574" s="125">
        <f t="shared" ref="CH574" si="10614">Z574/Z591</f>
        <v>5.1886147748240276E-2</v>
      </c>
      <c r="CI574" s="123">
        <f t="shared" ref="CI574" si="10615">AA574/AA591</f>
        <v>4.3182527091795146E-2</v>
      </c>
      <c r="CJ574" s="129">
        <f t="shared" ref="CJ574" si="10616">AB574/AB591</f>
        <v>4.2117216968271615E-2</v>
      </c>
      <c r="CK574" s="130">
        <f t="shared" ref="CK574" si="10617">AC574/AC591</f>
        <v>4.3500895858152304E-2</v>
      </c>
    </row>
    <row r="575" spans="1:89" ht="13.8" thickTop="1" x14ac:dyDescent="0.25">
      <c r="A575" s="139" t="s">
        <v>24</v>
      </c>
      <c r="B575" s="194">
        <v>1942</v>
      </c>
      <c r="C575" s="188">
        <v>1367</v>
      </c>
      <c r="D575" s="189">
        <v>1095</v>
      </c>
      <c r="E575" s="190">
        <v>709</v>
      </c>
      <c r="F575" s="187">
        <v>1342</v>
      </c>
      <c r="G575" s="191">
        <v>818</v>
      </c>
      <c r="H575" s="189">
        <v>2471</v>
      </c>
      <c r="I575" s="190">
        <v>2059</v>
      </c>
      <c r="J575" s="187">
        <v>350</v>
      </c>
      <c r="K575" s="191">
        <v>471</v>
      </c>
      <c r="L575" s="189">
        <v>836</v>
      </c>
      <c r="M575" s="187">
        <v>1608</v>
      </c>
      <c r="N575" s="192">
        <v>1839</v>
      </c>
      <c r="O575" s="195">
        <v>2159</v>
      </c>
      <c r="P575" s="187">
        <v>1161</v>
      </c>
      <c r="Q575" s="191">
        <v>1027</v>
      </c>
      <c r="R575" s="189">
        <v>1634</v>
      </c>
      <c r="S575" s="190">
        <v>1393</v>
      </c>
      <c r="T575" s="187">
        <v>288</v>
      </c>
      <c r="U575" s="191">
        <v>452</v>
      </c>
      <c r="V575" s="189">
        <v>858</v>
      </c>
      <c r="W575" s="196">
        <v>2463</v>
      </c>
      <c r="X575" s="187">
        <v>1012</v>
      </c>
      <c r="Y575" s="191">
        <v>682</v>
      </c>
      <c r="Z575" s="189">
        <v>2720</v>
      </c>
      <c r="AA575" s="187">
        <v>2634</v>
      </c>
      <c r="AB575" s="162">
        <f t="shared" si="10396"/>
        <v>17548</v>
      </c>
      <c r="AC575" s="165">
        <f t="shared" si="10427"/>
        <v>17842</v>
      </c>
      <c r="AE575" s="254" t="str">
        <f>$AE$17</f>
        <v>17:00 - 17:59</v>
      </c>
      <c r="AF575" s="120">
        <f t="shared" ref="AF575:AO577" si="10618">SUMIF($A$9:$A$32,$AE575,B$567:B$590)</f>
        <v>2110</v>
      </c>
      <c r="AG575" s="177">
        <f t="shared" si="10618"/>
        <v>4683.3</v>
      </c>
      <c r="AH575" s="121">
        <f t="shared" si="10618"/>
        <v>1971</v>
      </c>
      <c r="AI575" s="172">
        <f t="shared" si="10618"/>
        <v>1822.9</v>
      </c>
      <c r="AJ575" s="120">
        <f t="shared" si="10618"/>
        <v>1583</v>
      </c>
      <c r="AK575" s="122">
        <f t="shared" si="10618"/>
        <v>2912.2</v>
      </c>
      <c r="AL575" s="121">
        <f t="shared" si="10618"/>
        <v>2995</v>
      </c>
      <c r="AM575" s="172">
        <f t="shared" si="10618"/>
        <v>5405.5</v>
      </c>
      <c r="AN575" s="120">
        <f t="shared" si="10618"/>
        <v>1352</v>
      </c>
      <c r="AO575" s="122">
        <f t="shared" si="10618"/>
        <v>366.6</v>
      </c>
      <c r="AP575" s="121">
        <f t="shared" ref="AP575:AY577" si="10619">SUMIF($A$9:$A$32,$AE575,L$567:L$590)</f>
        <v>3944</v>
      </c>
      <c r="AQ575" s="120">
        <f t="shared" si="10619"/>
        <v>1049.0999999999999</v>
      </c>
      <c r="AR575" s="171">
        <f t="shared" si="10619"/>
        <v>4838</v>
      </c>
      <c r="AS575" s="173">
        <f t="shared" si="10619"/>
        <v>2895.7</v>
      </c>
      <c r="AT575" s="120">
        <f t="shared" si="10619"/>
        <v>2677</v>
      </c>
      <c r="AU575" s="122">
        <f t="shared" si="10619"/>
        <v>2112.1</v>
      </c>
      <c r="AV575" s="121">
        <f t="shared" si="10619"/>
        <v>2528</v>
      </c>
      <c r="AW575" s="172">
        <f t="shared" si="10619"/>
        <v>3347.5</v>
      </c>
      <c r="AX575" s="120">
        <f t="shared" si="10619"/>
        <v>1943</v>
      </c>
      <c r="AY575" s="122">
        <f t="shared" si="10619"/>
        <v>398.2</v>
      </c>
      <c r="AZ575" s="121">
        <f t="shared" ref="AZ575:BE577" si="10620">SUMIF($A$9:$A$32,$AE575,V$567:V$590)</f>
        <v>4231</v>
      </c>
      <c r="BA575" s="172">
        <f t="shared" si="10620"/>
        <v>2263.9</v>
      </c>
      <c r="BB575" s="120">
        <f t="shared" si="10620"/>
        <v>3145</v>
      </c>
      <c r="BC575" s="122">
        <f t="shared" si="10620"/>
        <v>979.6</v>
      </c>
      <c r="BD575" s="21">
        <f t="shared" si="10620"/>
        <v>3859</v>
      </c>
      <c r="BE575" s="176">
        <f t="shared" si="10620"/>
        <v>5661.4</v>
      </c>
      <c r="BF575" s="162">
        <f>AF575+AH575+AJ575+AL575+AN575+AP575+AR575+AT575+AV575+AX575+AZ575+BB575+BD575</f>
        <v>37176</v>
      </c>
      <c r="BG575" s="163">
        <f>AG575+AI575+AK575+AM575+AO575+AQ575+AS575+AU575+AW575+AY575+BA575+BC575+BE575</f>
        <v>33898</v>
      </c>
      <c r="BI575" s="139" t="s">
        <v>24</v>
      </c>
      <c r="BJ575" s="123">
        <f>B575/B591</f>
        <v>4.5444972269674491E-2</v>
      </c>
      <c r="BK575" s="124">
        <f t="shared" ref="BK575" si="10621">C575/C591</f>
        <v>3.4750556085160471E-2</v>
      </c>
      <c r="BL575" s="125">
        <f t="shared" ref="BL575" si="10622">D575/D591</f>
        <v>4.8316639456382648E-2</v>
      </c>
      <c r="BM575" s="126">
        <f t="shared" ref="BM575" si="10623">E575/E591</f>
        <v>3.4119838111233564E-2</v>
      </c>
      <c r="BN575" s="123">
        <f t="shared" ref="BN575" si="10624">F575/F591</f>
        <v>4.7747811855119907E-2</v>
      </c>
      <c r="BO575" s="124">
        <f t="shared" ref="BO575" si="10625">G575/G591</f>
        <v>3.1883007292555825E-2</v>
      </c>
      <c r="BP575" s="125">
        <f t="shared" ref="BP575" si="10626">H575/H591</f>
        <v>5.2689937522656036E-2</v>
      </c>
      <c r="BQ575" s="126">
        <f t="shared" ref="BQ575" si="10627">I575/I591</f>
        <v>3.9572486455216209E-2</v>
      </c>
      <c r="BR575" s="123">
        <f t="shared" ref="BR575" si="10628">J575/J591</f>
        <v>4.1224970553592463E-2</v>
      </c>
      <c r="BS575" s="124">
        <f t="shared" ref="BS575" si="10629">K575/K591</f>
        <v>5.369846771251368E-2</v>
      </c>
      <c r="BT575" s="125">
        <f t="shared" ref="BT575" si="10630">L575/L591</f>
        <v>2.8232751342406538E-2</v>
      </c>
      <c r="BU575" s="123">
        <f t="shared" ref="BU575" si="10631">M575/M591</f>
        <v>5.0752289060798594E-2</v>
      </c>
      <c r="BV575" s="127">
        <f t="shared" ref="BV575" si="10632">N575/N591</f>
        <v>3.8772928526249209E-2</v>
      </c>
      <c r="BW575" s="128">
        <f t="shared" ref="BW575" si="10633">O575/O591</f>
        <v>4.4825359651362931E-2</v>
      </c>
      <c r="BX575" s="123">
        <f t="shared" ref="BX575" si="10634">P575/P591</f>
        <v>3.999173297509559E-2</v>
      </c>
      <c r="BY575" s="124">
        <f t="shared" ref="BY575" si="10635">Q575/Q591</f>
        <v>3.5195821738474825E-2</v>
      </c>
      <c r="BZ575" s="125">
        <f t="shared" ref="BZ575" si="10636">R575/R591</f>
        <v>4.6959420623060119E-2</v>
      </c>
      <c r="CA575" s="126">
        <f t="shared" ref="CA575" si="10637">S575/S591</f>
        <v>3.8677791506434731E-2</v>
      </c>
      <c r="CB575" s="123">
        <f t="shared" ref="CB575" si="10638">T575/T591</f>
        <v>2.5711990000892776E-2</v>
      </c>
      <c r="CC575" s="124">
        <f t="shared" ref="CC575" si="10639">U575/U591</f>
        <v>3.9010244504474954E-2</v>
      </c>
      <c r="CD575" s="125">
        <f t="shared" ref="CD575" si="10640">V575/V591</f>
        <v>2.5042320938649231E-2</v>
      </c>
      <c r="CE575" s="126">
        <f t="shared" ref="CE575" si="10641">W575/W591</f>
        <v>6.092824666168619E-2</v>
      </c>
      <c r="CF575" s="123">
        <f t="shared" ref="CF575" si="10642">X575/X591</f>
        <v>3.6082290441045391E-2</v>
      </c>
      <c r="CG575" s="124">
        <f t="shared" ref="CG575" si="10643">Y575/Y591</f>
        <v>3.8340454238812681E-2</v>
      </c>
      <c r="CH575" s="125">
        <f t="shared" ref="CH575" si="10644">Z575/Z591</f>
        <v>4.6470306840702524E-2</v>
      </c>
      <c r="CI575" s="123">
        <f t="shared" ref="CI575" si="10645">AA575/AA591</f>
        <v>4.4171951984383853E-2</v>
      </c>
      <c r="CJ575" s="129">
        <f t="shared" ref="CJ575" si="10646">AB575/AB591</f>
        <v>4.1602753918335511E-2</v>
      </c>
      <c r="CK575" s="130">
        <f t="shared" ref="CK575" si="10647">AC575/AC591</f>
        <v>4.2375135613734079E-2</v>
      </c>
    </row>
    <row r="576" spans="1:89" x14ac:dyDescent="0.25">
      <c r="A576" s="131" t="s">
        <v>25</v>
      </c>
      <c r="B576" s="197">
        <v>1761</v>
      </c>
      <c r="C576" s="181">
        <v>1404</v>
      </c>
      <c r="D576" s="182">
        <v>979</v>
      </c>
      <c r="E576" s="183">
        <v>751</v>
      </c>
      <c r="F576" s="180">
        <v>1317</v>
      </c>
      <c r="G576" s="184">
        <v>701</v>
      </c>
      <c r="H576" s="182">
        <v>2288</v>
      </c>
      <c r="I576" s="183">
        <v>1905</v>
      </c>
      <c r="J576" s="180">
        <v>346</v>
      </c>
      <c r="K576" s="181">
        <v>323</v>
      </c>
      <c r="L576" s="182">
        <v>866</v>
      </c>
      <c r="M576" s="180">
        <v>1630</v>
      </c>
      <c r="N576" s="185">
        <v>1749</v>
      </c>
      <c r="O576" s="198">
        <v>2103</v>
      </c>
      <c r="P576" s="180">
        <v>1201</v>
      </c>
      <c r="Q576" s="181">
        <v>1034</v>
      </c>
      <c r="R576" s="182">
        <v>1495</v>
      </c>
      <c r="S576" s="183">
        <v>1311</v>
      </c>
      <c r="T576" s="189">
        <v>334</v>
      </c>
      <c r="U576" s="180">
        <v>427</v>
      </c>
      <c r="V576" s="182">
        <v>951</v>
      </c>
      <c r="W576" s="199">
        <v>1924</v>
      </c>
      <c r="X576" s="180">
        <v>1038</v>
      </c>
      <c r="Y576" s="184">
        <v>598</v>
      </c>
      <c r="Z576" s="182">
        <v>2721</v>
      </c>
      <c r="AA576" s="180">
        <v>2710</v>
      </c>
      <c r="AB576" s="162">
        <f t="shared" si="10396"/>
        <v>17046</v>
      </c>
      <c r="AC576" s="165">
        <f t="shared" si="10427"/>
        <v>16821</v>
      </c>
      <c r="AE576" s="256" t="str">
        <f>$AE$18</f>
        <v>18:00 - 18:59</v>
      </c>
      <c r="AF576" s="120">
        <f t="shared" si="10618"/>
        <v>2331</v>
      </c>
      <c r="AG576" s="181">
        <f t="shared" si="10618"/>
        <v>5081.3999999999996</v>
      </c>
      <c r="AH576" s="182">
        <f t="shared" si="10618"/>
        <v>1475</v>
      </c>
      <c r="AI576" s="183">
        <f t="shared" si="10618"/>
        <v>1850.5</v>
      </c>
      <c r="AJ576" s="180">
        <f t="shared" si="10618"/>
        <v>1393</v>
      </c>
      <c r="AK576" s="184">
        <f t="shared" si="10618"/>
        <v>2992.2</v>
      </c>
      <c r="AL576" s="182">
        <f t="shared" si="10618"/>
        <v>3013</v>
      </c>
      <c r="AM576" s="183">
        <f t="shared" si="10618"/>
        <v>6012.1</v>
      </c>
      <c r="AN576" s="180">
        <f t="shared" si="10618"/>
        <v>1024</v>
      </c>
      <c r="AO576" s="184">
        <f t="shared" si="10618"/>
        <v>357.1</v>
      </c>
      <c r="AP576" s="182">
        <f t="shared" si="10619"/>
        <v>3970</v>
      </c>
      <c r="AQ576" s="180">
        <f t="shared" si="10619"/>
        <v>1136.7</v>
      </c>
      <c r="AR576" s="185">
        <f t="shared" si="10619"/>
        <v>4914</v>
      </c>
      <c r="AS576" s="186">
        <f t="shared" si="10619"/>
        <v>3087</v>
      </c>
      <c r="AT576" s="180">
        <f t="shared" si="10619"/>
        <v>2762</v>
      </c>
      <c r="AU576" s="184">
        <f t="shared" si="10619"/>
        <v>2683.8</v>
      </c>
      <c r="AV576" s="182">
        <f t="shared" si="10619"/>
        <v>2381</v>
      </c>
      <c r="AW576" s="183">
        <f t="shared" si="10619"/>
        <v>4102</v>
      </c>
      <c r="AX576" s="180">
        <f t="shared" si="10619"/>
        <v>1827</v>
      </c>
      <c r="AY576" s="184">
        <f t="shared" si="10619"/>
        <v>394.2</v>
      </c>
      <c r="AZ576" s="182">
        <f t="shared" si="10620"/>
        <v>4643</v>
      </c>
      <c r="BA576" s="183">
        <f t="shared" si="10620"/>
        <v>2362.3000000000002</v>
      </c>
      <c r="BB576" s="180">
        <f t="shared" si="10620"/>
        <v>3088</v>
      </c>
      <c r="BC576" s="184">
        <f t="shared" si="10620"/>
        <v>1042.3</v>
      </c>
      <c r="BD576" s="182">
        <f t="shared" si="10620"/>
        <v>3943</v>
      </c>
      <c r="BE576" s="180">
        <f t="shared" si="10620"/>
        <v>6022.3</v>
      </c>
      <c r="BF576" s="164">
        <f>SUM(AF576,AH576,AJ576,AL576,AN576,AP576,AR576,AT576,AV576,AX576,AZ576,BB576,BD576)</f>
        <v>36764</v>
      </c>
      <c r="BG576" s="165">
        <f>SUM(AG576,AI576,AK576,AM576,AO576,AQ576,AS576,AU576,AW576,AY576,BA576,BC576,BE576)</f>
        <v>37123.9</v>
      </c>
      <c r="BI576" s="131" t="s">
        <v>25</v>
      </c>
      <c r="BJ576" s="123">
        <f>B576/B591</f>
        <v>4.1209369807876817E-2</v>
      </c>
      <c r="BK576" s="124">
        <f t="shared" ref="BK576" si="10648">C576/C591</f>
        <v>3.5691134413727357E-2</v>
      </c>
      <c r="BL576" s="125">
        <f t="shared" ref="BL576" si="10649">D576/D591</f>
        <v>4.3198164408948504E-2</v>
      </c>
      <c r="BM576" s="126">
        <f t="shared" ref="BM576" si="10650">E576/E591</f>
        <v>3.6141041497230478E-2</v>
      </c>
      <c r="BN576" s="123">
        <f t="shared" ref="BN576" si="10651">F576/F591</f>
        <v>4.6858322066462677E-2</v>
      </c>
      <c r="BO576" s="124">
        <f t="shared" ref="BO576" si="10652">G576/G591</f>
        <v>2.7322723853400531E-2</v>
      </c>
      <c r="BP576" s="125">
        <f t="shared" ref="BP576" si="10653">H576/H591</f>
        <v>4.8787768940443954E-2</v>
      </c>
      <c r="BQ576" s="126">
        <f t="shared" ref="BQ576" si="10654">I576/I591</f>
        <v>3.6612718162791102E-2</v>
      </c>
      <c r="BR576" s="123">
        <f t="shared" ref="BR576" si="10655">J576/J591</f>
        <v>4.0753828032979979E-2</v>
      </c>
      <c r="BS576" s="124">
        <f t="shared" ref="BS576" si="10656">K576/K591</f>
        <v>3.682506384531193E-2</v>
      </c>
      <c r="BT576" s="125">
        <f t="shared" ref="BT576" si="10657">L576/L591</f>
        <v>2.9245888352301509E-2</v>
      </c>
      <c r="BU576" s="123">
        <f t="shared" ref="BU576" si="10658">M576/M591</f>
        <v>5.1446661174814494E-2</v>
      </c>
      <c r="BV576" s="127">
        <f t="shared" ref="BV576" si="10659">N576/N591</f>
        <v>3.6875395319418088E-2</v>
      </c>
      <c r="BW576" s="128">
        <f t="shared" ref="BW576" si="10660">O576/O591</f>
        <v>4.3662682420943143E-2</v>
      </c>
      <c r="BX576" s="123">
        <f t="shared" ref="BX576" si="10661">P576/P591</f>
        <v>4.136957045916434E-2</v>
      </c>
      <c r="BY576" s="124">
        <f t="shared" ref="BY576" si="10662">Q576/Q591</f>
        <v>3.5435715362787702E-2</v>
      </c>
      <c r="BZ576" s="125">
        <f t="shared" ref="BZ576" si="10663">R576/R591</f>
        <v>4.296470858719393E-2</v>
      </c>
      <c r="CA576" s="126">
        <f t="shared" ref="CA576" si="10664">S576/S591</f>
        <v>3.6400994016465134E-2</v>
      </c>
      <c r="CB576" s="123">
        <f t="shared" ref="CB576" si="10665">T576/T591</f>
        <v>2.981876618159093E-2</v>
      </c>
      <c r="CC576" s="124">
        <f t="shared" ref="CC576" si="10666">U576/U591</f>
        <v>3.6852598237634523E-2</v>
      </c>
      <c r="CD576" s="125">
        <f t="shared" ref="CD576" si="10667">V576/V591</f>
        <v>2.7756698383048273E-2</v>
      </c>
      <c r="CE576" s="126">
        <f t="shared" ref="CE576" si="10668">W576/W591</f>
        <v>4.7594781395486903E-2</v>
      </c>
      <c r="CF576" s="123">
        <f t="shared" ref="CF576" si="10669">X576/X591</f>
        <v>3.7009305808107816E-2</v>
      </c>
      <c r="CG576" s="124">
        <f t="shared" ref="CG576" si="10670">Y576/Y591</f>
        <v>3.3618169552507307E-2</v>
      </c>
      <c r="CH576" s="125">
        <f t="shared" ref="CH576" si="10671">Z576/Z591</f>
        <v>4.6487391512335136E-2</v>
      </c>
      <c r="CI576" s="123">
        <f t="shared" ref="CI576" si="10672">AA576/AA591</f>
        <v>4.5446465405345575E-2</v>
      </c>
      <c r="CJ576" s="129">
        <f t="shared" ref="CJ576" si="10673">AB576/AB591</f>
        <v>4.0412613590833549E-2</v>
      </c>
      <c r="CK576" s="130">
        <f t="shared" ref="CK576" si="10674">AC576/AC591</f>
        <v>3.9950238547170773E-2</v>
      </c>
    </row>
    <row r="577" spans="1:89" ht="13.8" thickBot="1" x14ac:dyDescent="0.3">
      <c r="A577" s="139" t="s">
        <v>26</v>
      </c>
      <c r="B577" s="194">
        <v>1648</v>
      </c>
      <c r="C577" s="188">
        <v>1457</v>
      </c>
      <c r="D577" s="189">
        <v>848</v>
      </c>
      <c r="E577" s="190">
        <v>754</v>
      </c>
      <c r="F577" s="187">
        <v>1135</v>
      </c>
      <c r="G577" s="191">
        <v>802</v>
      </c>
      <c r="H577" s="189">
        <v>2223</v>
      </c>
      <c r="I577" s="190">
        <v>2079</v>
      </c>
      <c r="J577" s="187">
        <v>362</v>
      </c>
      <c r="K577" s="188">
        <v>386</v>
      </c>
      <c r="L577" s="189">
        <v>949</v>
      </c>
      <c r="M577" s="187">
        <v>1280</v>
      </c>
      <c r="N577" s="192">
        <v>1673</v>
      </c>
      <c r="O577" s="195">
        <v>1992</v>
      </c>
      <c r="P577" s="187">
        <v>1091</v>
      </c>
      <c r="Q577" s="188">
        <v>1117</v>
      </c>
      <c r="R577" s="189">
        <v>1466</v>
      </c>
      <c r="S577" s="190">
        <v>1396</v>
      </c>
      <c r="T577" s="187">
        <v>279</v>
      </c>
      <c r="U577" s="191">
        <v>401</v>
      </c>
      <c r="V577" s="189">
        <v>939</v>
      </c>
      <c r="W577" s="196">
        <v>1653</v>
      </c>
      <c r="X577" s="187">
        <v>959</v>
      </c>
      <c r="Y577" s="191">
        <v>602</v>
      </c>
      <c r="Z577" s="189">
        <v>2501</v>
      </c>
      <c r="AA577" s="187">
        <v>2588</v>
      </c>
      <c r="AB577" s="162">
        <f t="shared" si="10396"/>
        <v>16073</v>
      </c>
      <c r="AC577" s="165">
        <f t="shared" si="10427"/>
        <v>16507</v>
      </c>
      <c r="AE577" s="254">
        <f>$AE$19</f>
        <v>0</v>
      </c>
      <c r="AF577" s="120">
        <f t="shared" si="10618"/>
        <v>0</v>
      </c>
      <c r="AG577" s="188">
        <f t="shared" si="10618"/>
        <v>0</v>
      </c>
      <c r="AH577" s="189">
        <f t="shared" si="10618"/>
        <v>0</v>
      </c>
      <c r="AI577" s="190">
        <f t="shared" si="10618"/>
        <v>0</v>
      </c>
      <c r="AJ577" s="187">
        <f t="shared" si="10618"/>
        <v>0</v>
      </c>
      <c r="AK577" s="191">
        <f t="shared" si="10618"/>
        <v>0</v>
      </c>
      <c r="AL577" s="189">
        <f t="shared" si="10618"/>
        <v>0</v>
      </c>
      <c r="AM577" s="190">
        <f t="shared" si="10618"/>
        <v>0</v>
      </c>
      <c r="AN577" s="187">
        <f t="shared" si="10618"/>
        <v>0</v>
      </c>
      <c r="AO577" s="191">
        <f t="shared" si="10618"/>
        <v>0</v>
      </c>
      <c r="AP577" s="189">
        <f t="shared" si="10619"/>
        <v>0</v>
      </c>
      <c r="AQ577" s="187">
        <f t="shared" si="10619"/>
        <v>0</v>
      </c>
      <c r="AR577" s="192">
        <f t="shared" si="10619"/>
        <v>0</v>
      </c>
      <c r="AS577" s="193">
        <f t="shared" si="10619"/>
        <v>0</v>
      </c>
      <c r="AT577" s="187">
        <f t="shared" si="10619"/>
        <v>0</v>
      </c>
      <c r="AU577" s="191">
        <f t="shared" si="10619"/>
        <v>0</v>
      </c>
      <c r="AV577" s="189">
        <f t="shared" si="10619"/>
        <v>0</v>
      </c>
      <c r="AW577" s="190">
        <f t="shared" si="10619"/>
        <v>0</v>
      </c>
      <c r="AX577" s="187">
        <f t="shared" si="10619"/>
        <v>0</v>
      </c>
      <c r="AY577" s="191">
        <f t="shared" si="10619"/>
        <v>0</v>
      </c>
      <c r="AZ577" s="189">
        <f t="shared" si="10620"/>
        <v>0</v>
      </c>
      <c r="BA577" s="190">
        <f t="shared" si="10620"/>
        <v>0</v>
      </c>
      <c r="BB577" s="187">
        <f t="shared" si="10620"/>
        <v>0</v>
      </c>
      <c r="BC577" s="191">
        <f t="shared" si="10620"/>
        <v>0</v>
      </c>
      <c r="BD577" s="189">
        <f t="shared" si="10620"/>
        <v>0</v>
      </c>
      <c r="BE577" s="187">
        <f t="shared" si="10620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26</v>
      </c>
      <c r="BJ577" s="123">
        <f>B577/B591</f>
        <v>3.8565043409074955E-2</v>
      </c>
      <c r="BK577" s="124">
        <f t="shared" ref="BK577" si="10675">C577/C591</f>
        <v>3.7038449316809663E-2</v>
      </c>
      <c r="BL577" s="125">
        <f t="shared" ref="BL577" si="10676">D577/D591</f>
        <v>3.7417817588139259E-2</v>
      </c>
      <c r="BM577" s="126">
        <f t="shared" ref="BM577" si="10677">E577/E591</f>
        <v>3.6285413167658827E-2</v>
      </c>
      <c r="BN577" s="123">
        <f t="shared" ref="BN577" si="10678">F577/F591</f>
        <v>4.0382836405038071E-2</v>
      </c>
      <c r="BO577" s="124">
        <f t="shared" ref="BO577" si="10679">G577/G591</f>
        <v>3.1259378788055958E-2</v>
      </c>
      <c r="BP577" s="125">
        <f t="shared" ref="BP577" si="10680">H577/H591</f>
        <v>4.7401752777363158E-2</v>
      </c>
      <c r="BQ577" s="126">
        <f t="shared" ref="BQ577" si="10681">I577/I591</f>
        <v>3.9956871947738948E-2</v>
      </c>
      <c r="BR577" s="123">
        <f t="shared" ref="BR577" si="10682">J577/J591</f>
        <v>4.2638398115429917E-2</v>
      </c>
      <c r="BS577" s="124">
        <f t="shared" ref="BS577" si="10683">K577/K591</f>
        <v>4.4007661437431587E-2</v>
      </c>
      <c r="BT577" s="125">
        <f t="shared" ref="BT577" si="10684">L577/L591</f>
        <v>3.2048900746344262E-2</v>
      </c>
      <c r="BU577" s="123">
        <f t="shared" ref="BU577" si="10685">M577/M591</f>
        <v>4.0399832088197883E-2</v>
      </c>
      <c r="BV577" s="127">
        <f t="shared" ref="BV577" si="10686">N577/N591</f>
        <v>3.5273033944760702E-2</v>
      </c>
      <c r="BW577" s="128">
        <f t="shared" ref="BW577" si="10687">O577/O591</f>
        <v>4.1358090053503917E-2</v>
      </c>
      <c r="BX577" s="123">
        <f t="shared" ref="BX577" si="10688">P577/P591</f>
        <v>3.758051737797527E-2</v>
      </c>
      <c r="BY577" s="124">
        <f t="shared" ref="BY577" si="10689">Q577/Q591</f>
        <v>3.8280168336783237E-2</v>
      </c>
      <c r="BZ577" s="125">
        <f t="shared" ref="BZ577" si="10690">R577/R591</f>
        <v>4.2131279457408896E-2</v>
      </c>
      <c r="CA577" s="126">
        <f t="shared" ref="CA577" si="10691">S577/S591</f>
        <v>3.8761088975579956E-2</v>
      </c>
      <c r="CB577" s="123">
        <f t="shared" ref="CB577" si="10692">T577/T591</f>
        <v>2.4908490313364878E-2</v>
      </c>
      <c r="CC577" s="124">
        <f t="shared" ref="CC577" si="10693">U577/U591</f>
        <v>3.4608646120120483E-2</v>
      </c>
      <c r="CD577" s="125">
        <f t="shared" ref="CD577" si="10694">V577/V591</f>
        <v>2.7406456132158075E-2</v>
      </c>
      <c r="CE577" s="126">
        <f t="shared" ref="CE577" si="10695">W577/W591</f>
        <v>4.0890942643835679E-2</v>
      </c>
      <c r="CF577" s="123">
        <f t="shared" ref="CF577" si="10696">X577/X591</f>
        <v>3.4192605269725819E-2</v>
      </c>
      <c r="CG577" s="124">
        <f t="shared" ref="CG577" si="10697">Y577/Y591</f>
        <v>3.384304025185518E-2</v>
      </c>
      <c r="CH577" s="125">
        <f t="shared" ref="CH577" si="10698">Z577/Z591</f>
        <v>4.2728763753160662E-2</v>
      </c>
      <c r="CI577" s="123">
        <f t="shared" ref="CI577" si="10699">AA577/AA591</f>
        <v>4.340053596643334E-2</v>
      </c>
      <c r="CJ577" s="129">
        <f t="shared" ref="CJ577" si="10700">AB577/AB591</f>
        <v>3.810582765724907E-2</v>
      </c>
      <c r="CK577" s="130">
        <f t="shared" ref="CK577" si="10701">AC577/AC591</f>
        <v>3.9204481760784018E-2</v>
      </c>
    </row>
    <row r="578" spans="1:89" ht="14.4" thickTop="1" thickBot="1" x14ac:dyDescent="0.3">
      <c r="A578" s="131" t="s">
        <v>27</v>
      </c>
      <c r="B578" s="197">
        <v>1254</v>
      </c>
      <c r="C578" s="181">
        <v>1614</v>
      </c>
      <c r="D578" s="182">
        <v>667</v>
      </c>
      <c r="E578" s="183">
        <v>731</v>
      </c>
      <c r="F578" s="180">
        <v>885</v>
      </c>
      <c r="G578" s="184">
        <v>957</v>
      </c>
      <c r="H578" s="182">
        <v>2029</v>
      </c>
      <c r="I578" s="183">
        <v>2052</v>
      </c>
      <c r="J578" s="180">
        <v>408</v>
      </c>
      <c r="K578" s="181">
        <v>273</v>
      </c>
      <c r="L578" s="182">
        <v>1182</v>
      </c>
      <c r="M578" s="180">
        <v>977</v>
      </c>
      <c r="N578" s="185">
        <v>1799</v>
      </c>
      <c r="O578" s="198">
        <v>1634</v>
      </c>
      <c r="P578" s="180">
        <v>1301</v>
      </c>
      <c r="Q578" s="181">
        <v>1004</v>
      </c>
      <c r="R578" s="182">
        <v>1293</v>
      </c>
      <c r="S578" s="183">
        <v>1338</v>
      </c>
      <c r="T578" s="180">
        <v>412</v>
      </c>
      <c r="U578" s="184">
        <v>331</v>
      </c>
      <c r="V578" s="182">
        <v>1298</v>
      </c>
      <c r="W578" s="199">
        <v>1356</v>
      </c>
      <c r="X578" s="180">
        <v>1037</v>
      </c>
      <c r="Y578" s="184">
        <v>572</v>
      </c>
      <c r="Z578" s="182">
        <v>2565</v>
      </c>
      <c r="AA578" s="180">
        <v>2818</v>
      </c>
      <c r="AB578" s="162">
        <f t="shared" si="10396"/>
        <v>16130</v>
      </c>
      <c r="AC578" s="165">
        <f t="shared" si="10427"/>
        <v>15657</v>
      </c>
      <c r="AE578" s="251" t="s">
        <v>13</v>
      </c>
      <c r="AF578" s="14">
        <f t="shared" ref="AF578:BG578" si="10702">SUM(AF575:AF577)</f>
        <v>4441</v>
      </c>
      <c r="AG578" s="1">
        <f t="shared" si="10702"/>
        <v>9764.7000000000007</v>
      </c>
      <c r="AH578" s="14">
        <f t="shared" si="10702"/>
        <v>3446</v>
      </c>
      <c r="AI578" s="1">
        <f t="shared" si="10702"/>
        <v>3673.4</v>
      </c>
      <c r="AJ578" s="14">
        <f t="shared" si="10702"/>
        <v>2976</v>
      </c>
      <c r="AK578" s="1">
        <f t="shared" si="10702"/>
        <v>5904.4</v>
      </c>
      <c r="AL578" s="14">
        <f t="shared" si="10702"/>
        <v>6008</v>
      </c>
      <c r="AM578" s="1">
        <f t="shared" si="10702"/>
        <v>11417.6</v>
      </c>
      <c r="AN578" s="14">
        <f t="shared" si="10702"/>
        <v>2376</v>
      </c>
      <c r="AO578" s="1">
        <f t="shared" si="10702"/>
        <v>723.7</v>
      </c>
      <c r="AP578" s="14">
        <f t="shared" si="10702"/>
        <v>7914</v>
      </c>
      <c r="AQ578" s="1">
        <f t="shared" si="10702"/>
        <v>2185.8000000000002</v>
      </c>
      <c r="AR578" s="14">
        <f t="shared" si="10702"/>
        <v>9752</v>
      </c>
      <c r="AS578" s="1">
        <f t="shared" si="10702"/>
        <v>5982.7</v>
      </c>
      <c r="AT578" s="14">
        <f t="shared" si="10702"/>
        <v>5439</v>
      </c>
      <c r="AU578" s="1">
        <f t="shared" si="10702"/>
        <v>4795.8999999999996</v>
      </c>
      <c r="AV578" s="14">
        <f t="shared" si="10702"/>
        <v>4909</v>
      </c>
      <c r="AW578" s="1">
        <f t="shared" si="10702"/>
        <v>7449.5</v>
      </c>
      <c r="AX578" s="14">
        <f t="shared" si="10702"/>
        <v>3770</v>
      </c>
      <c r="AY578" s="1">
        <f t="shared" si="10702"/>
        <v>792.4</v>
      </c>
      <c r="AZ578" s="14">
        <f t="shared" si="10702"/>
        <v>8874</v>
      </c>
      <c r="BA578" s="1">
        <f t="shared" si="10702"/>
        <v>4626.2000000000007</v>
      </c>
      <c r="BB578" s="14">
        <f t="shared" si="10702"/>
        <v>6233</v>
      </c>
      <c r="BC578" s="1">
        <f t="shared" si="10702"/>
        <v>2021.9</v>
      </c>
      <c r="BD578" s="14">
        <f t="shared" si="10702"/>
        <v>7802</v>
      </c>
      <c r="BE578" s="1">
        <f t="shared" si="10702"/>
        <v>11683.7</v>
      </c>
      <c r="BF578" s="166">
        <f t="shared" si="10702"/>
        <v>73940</v>
      </c>
      <c r="BG578" s="167">
        <f t="shared" si="10702"/>
        <v>71021.899999999994</v>
      </c>
      <c r="BI578" s="131" t="s">
        <v>27</v>
      </c>
      <c r="BJ578" s="123">
        <f>B578/B591</f>
        <v>2.9345002691128635E-2</v>
      </c>
      <c r="BK578" s="124">
        <f t="shared" ref="BK578" si="10703">C578/C591</f>
        <v>4.1029551954242134E-2</v>
      </c>
      <c r="BL578" s="125">
        <f t="shared" ref="BL578" si="10704">D578/D591</f>
        <v>2.9431231522746328E-2</v>
      </c>
      <c r="BM578" s="126">
        <f t="shared" ref="BM578" si="10705">E578/E591</f>
        <v>3.5178563694374804E-2</v>
      </c>
      <c r="BN578" s="123">
        <f t="shared" ref="BN578" si="10706">F578/F591</f>
        <v>3.1487938518465805E-2</v>
      </c>
      <c r="BO578" s="124">
        <f t="shared" ref="BO578" si="10707">G578/G591</f>
        <v>3.7300779925398445E-2</v>
      </c>
      <c r="BP578" s="125">
        <f t="shared" ref="BP578" si="10708">H578/H591</f>
        <v>4.3265027613706632E-2</v>
      </c>
      <c r="BQ578" s="126">
        <f t="shared" ref="BQ578" si="10709">I578/I591</f>
        <v>3.9437951532833249E-2</v>
      </c>
      <c r="BR578" s="123">
        <f t="shared" ref="BR578" si="10710">J578/J591</f>
        <v>4.8056537102473498E-2</v>
      </c>
      <c r="BS578" s="124">
        <f t="shared" ref="BS578" si="10711">K578/K591</f>
        <v>3.1124589565851877E-2</v>
      </c>
      <c r="BT578" s="125">
        <f t="shared" ref="BT578" si="10712">L578/L591</f>
        <v>3.9917598189861875E-2</v>
      </c>
      <c r="BU578" s="123">
        <f t="shared" ref="BU578" si="10713">M578/M591</f>
        <v>3.0836434336069793E-2</v>
      </c>
      <c r="BV578" s="127">
        <f t="shared" ref="BV578" si="10714">N578/N591</f>
        <v>3.7929580434324268E-2</v>
      </c>
      <c r="BW578" s="128">
        <f t="shared" ref="BW578" si="10715">O578/O591</f>
        <v>3.3925260616177413E-2</v>
      </c>
      <c r="BX578" s="123">
        <f t="shared" ref="BX578" si="10716">P578/P591</f>
        <v>4.4814164169336229E-2</v>
      </c>
      <c r="BY578" s="124">
        <f t="shared" ref="BY578" si="10717">Q578/Q591</f>
        <v>3.4407599830018232E-2</v>
      </c>
      <c r="BZ578" s="125">
        <f t="shared" ref="BZ578" si="10718">R578/R591</f>
        <v>3.7159443614208532E-2</v>
      </c>
      <c r="CA578" s="126">
        <f t="shared" ref="CA578" si="10719">S578/S591</f>
        <v>3.7150671238772193E-2</v>
      </c>
      <c r="CB578" s="123">
        <f t="shared" ref="CB578" si="10720">T578/T591</f>
        <v>3.6782430140166057E-2</v>
      </c>
      <c r="CC578" s="124">
        <f t="shared" ref="CC578" si="10721">U578/U591</f>
        <v>2.8567236572967281E-2</v>
      </c>
      <c r="CD578" s="125">
        <f t="shared" ref="CD578" si="10722">V578/V591</f>
        <v>3.7884536804623198E-2</v>
      </c>
      <c r="CE578" s="126">
        <f t="shared" ref="CE578" si="10723">W578/W591</f>
        <v>3.3543931170623827E-2</v>
      </c>
      <c r="CF578" s="123">
        <f t="shared" ref="CF578" si="10724">X578/X591</f>
        <v>3.6973651370913109E-2</v>
      </c>
      <c r="CG578" s="124">
        <f t="shared" ref="CG578" si="10725">Y578/Y591</f>
        <v>3.2156510006746124E-2</v>
      </c>
      <c r="CH578" s="125">
        <f t="shared" ref="CH578" si="10726">Z578/Z591</f>
        <v>4.3822182737647784E-2</v>
      </c>
      <c r="CI578" s="123">
        <f t="shared" ref="CI578" si="10727">AA578/AA591</f>
        <v>4.7257616056185912E-2</v>
      </c>
      <c r="CJ578" s="129">
        <f t="shared" ref="CJ578" si="10728">AB578/AB591</f>
        <v>3.824096311276224E-2</v>
      </c>
      <c r="CK578" s="130">
        <f t="shared" ref="CK578" si="10729">AC578/AC591</f>
        <v>3.7185713389991847E-2</v>
      </c>
    </row>
    <row r="579" spans="1:89" ht="13.8" thickTop="1" x14ac:dyDescent="0.25">
      <c r="A579" s="139" t="s">
        <v>28</v>
      </c>
      <c r="B579" s="194">
        <v>1362</v>
      </c>
      <c r="C579" s="188">
        <v>1948</v>
      </c>
      <c r="D579" s="189">
        <v>891</v>
      </c>
      <c r="E579" s="190">
        <v>945</v>
      </c>
      <c r="F579" s="187">
        <v>983</v>
      </c>
      <c r="G579" s="191">
        <v>1178</v>
      </c>
      <c r="H579" s="189">
        <v>2042</v>
      </c>
      <c r="I579" s="190">
        <v>2842</v>
      </c>
      <c r="J579" s="187">
        <v>510</v>
      </c>
      <c r="K579" s="188">
        <v>265</v>
      </c>
      <c r="L579" s="189">
        <v>1905</v>
      </c>
      <c r="M579" s="187">
        <v>969</v>
      </c>
      <c r="N579" s="192">
        <v>2349</v>
      </c>
      <c r="O579" s="195">
        <v>1768</v>
      </c>
      <c r="P579" s="187">
        <v>1519</v>
      </c>
      <c r="Q579" s="188">
        <v>1076</v>
      </c>
      <c r="R579" s="189">
        <v>1434</v>
      </c>
      <c r="S579" s="190">
        <v>1767</v>
      </c>
      <c r="T579" s="187">
        <v>593</v>
      </c>
      <c r="U579" s="191">
        <v>272</v>
      </c>
      <c r="V579" s="189">
        <v>1615</v>
      </c>
      <c r="W579" s="196">
        <v>1437</v>
      </c>
      <c r="X579" s="187">
        <v>1391</v>
      </c>
      <c r="Y579" s="191">
        <v>546</v>
      </c>
      <c r="Z579" s="189">
        <v>2707</v>
      </c>
      <c r="AA579" s="187">
        <v>2994</v>
      </c>
      <c r="AB579" s="162">
        <f t="shared" si="10396"/>
        <v>19301</v>
      </c>
      <c r="AC579" s="165">
        <f t="shared" si="10427"/>
        <v>18007</v>
      </c>
      <c r="BI579" s="139" t="s">
        <v>28</v>
      </c>
      <c r="BJ579" s="123">
        <f>B579/B591</f>
        <v>3.1872323497063162E-2</v>
      </c>
      <c r="BK579" s="124">
        <f t="shared" ref="BK579" si="10730">C579/C591</f>
        <v>4.9520177947251352E-2</v>
      </c>
      <c r="BL579" s="125">
        <f t="shared" ref="BL579" si="10731">D579/D591</f>
        <v>3.9315183338481226E-2</v>
      </c>
      <c r="BM579" s="126">
        <f t="shared" ref="BM579" si="10732">E579/E591</f>
        <v>4.5477076184930493E-2</v>
      </c>
      <c r="BN579" s="123">
        <f t="shared" ref="BN579" si="10733">F579/F591</f>
        <v>3.4974738490002134E-2</v>
      </c>
      <c r="BO579" s="124">
        <f t="shared" ref="BO579" si="10734">G579/G591</f>
        <v>4.5914648643802888E-2</v>
      </c>
      <c r="BP579" s="125">
        <f t="shared" ref="BP579" si="10735">H579/H591</f>
        <v>4.3542230846322791E-2</v>
      </c>
      <c r="BQ579" s="126">
        <f t="shared" ref="BQ579" si="10736">I579/I591</f>
        <v>5.4621178487481527E-2</v>
      </c>
      <c r="BR579" s="123">
        <f t="shared" ref="BR579" si="10737">J579/J591</f>
        <v>6.0070671378091869E-2</v>
      </c>
      <c r="BS579" s="124">
        <f t="shared" ref="BS579" si="10738">K579/K591</f>
        <v>3.0212513681138267E-2</v>
      </c>
      <c r="BT579" s="125">
        <f t="shared" ref="BT579" si="10739">L579/L591</f>
        <v>6.4334200128330687E-2</v>
      </c>
      <c r="BU579" s="123">
        <f t="shared" ref="BU579" si="10740">M579/M591</f>
        <v>3.0583935385518554E-2</v>
      </c>
      <c r="BV579" s="127">
        <f t="shared" ref="BV579" si="10741">N579/N591</f>
        <v>4.9525616698292217E-2</v>
      </c>
      <c r="BW579" s="128">
        <f t="shared" ref="BW579" si="10742">O579/O591</f>
        <v>3.6707381131824764E-2</v>
      </c>
      <c r="BX579" s="123">
        <f t="shared" ref="BX579" si="10743">P579/P591</f>
        <v>5.2323378457510936E-2</v>
      </c>
      <c r="BY579" s="124">
        <f t="shared" ref="BY579" si="10744">Q579/Q591</f>
        <v>3.6875077108664958E-2</v>
      </c>
      <c r="BZ579" s="125">
        <f t="shared" ref="BZ579" si="10745">R579/R591</f>
        <v>4.121163352109438E-2</v>
      </c>
      <c r="CA579" s="126">
        <f t="shared" ref="CA579" si="10746">S579/S591</f>
        <v>4.9062209326539964E-2</v>
      </c>
      <c r="CB579" s="123">
        <f t="shared" ref="CB579" si="10747">T579/T591</f>
        <v>5.2941701633782701E-2</v>
      </c>
      <c r="CC579" s="124">
        <f t="shared" ref="CC579" si="10748">U579/U591</f>
        <v>2.3475191383223869E-2</v>
      </c>
      <c r="CD579" s="125">
        <f t="shared" ref="CD579" si="10749">V579/V591</f>
        <v>4.7136769598972623E-2</v>
      </c>
      <c r="CE579" s="126">
        <f t="shared" ref="CE579" si="10750">W579/W591</f>
        <v>3.5547661572408872E-2</v>
      </c>
      <c r="CF579" s="123">
        <f t="shared" ref="CF579" si="10751">X579/X591</f>
        <v>4.9595322137840056E-2</v>
      </c>
      <c r="CG579" s="124">
        <f t="shared" ref="CG579" si="10752">Y579/Y591</f>
        <v>3.0694850460984933E-2</v>
      </c>
      <c r="CH579" s="125">
        <f t="shared" ref="CH579" si="10753">Z579/Z591</f>
        <v>4.6248206109478579E-2</v>
      </c>
      <c r="CI579" s="123">
        <f t="shared" ref="CI579" si="10754">AA579/AA591</f>
        <v>5.0209120820518323E-2</v>
      </c>
      <c r="CJ579" s="129">
        <f t="shared" ref="CJ579" si="10755">AB579/AB591</f>
        <v>4.5758761874731803E-2</v>
      </c>
      <c r="CK579" s="130">
        <f t="shared" ref="CK579" si="10756">AC579/AC591</f>
        <v>4.2767014179829033E-2</v>
      </c>
    </row>
    <row r="580" spans="1:89" x14ac:dyDescent="0.25">
      <c r="A580" s="131" t="s">
        <v>29</v>
      </c>
      <c r="B580" s="197">
        <v>1745</v>
      </c>
      <c r="C580" s="181">
        <v>3254</v>
      </c>
      <c r="D580" s="182">
        <v>1332</v>
      </c>
      <c r="E580" s="183">
        <v>1443</v>
      </c>
      <c r="F580" s="180">
        <v>1420</v>
      </c>
      <c r="G580" s="184">
        <v>2024</v>
      </c>
      <c r="H580" s="182">
        <v>2441</v>
      </c>
      <c r="I580" s="183">
        <v>3666</v>
      </c>
      <c r="J580" s="180">
        <v>895</v>
      </c>
      <c r="K580" s="181">
        <v>253</v>
      </c>
      <c r="L580" s="182">
        <v>3001</v>
      </c>
      <c r="M580" s="180">
        <v>833</v>
      </c>
      <c r="N580" s="185">
        <v>3481</v>
      </c>
      <c r="O580" s="198">
        <v>2194</v>
      </c>
      <c r="P580" s="180">
        <v>2111</v>
      </c>
      <c r="Q580" s="181">
        <v>1517</v>
      </c>
      <c r="R580" s="182">
        <v>1957</v>
      </c>
      <c r="S580" s="183">
        <v>2632</v>
      </c>
      <c r="T580" s="180">
        <v>1335</v>
      </c>
      <c r="U580" s="184">
        <v>274</v>
      </c>
      <c r="V580" s="182">
        <v>3010</v>
      </c>
      <c r="W580" s="199">
        <v>1866</v>
      </c>
      <c r="X580" s="180">
        <v>1890</v>
      </c>
      <c r="Y580" s="184">
        <v>789</v>
      </c>
      <c r="Z580" s="182">
        <v>3328</v>
      </c>
      <c r="AA580" s="180">
        <v>4223</v>
      </c>
      <c r="AB580" s="162">
        <f t="shared" si="10396"/>
        <v>27946</v>
      </c>
      <c r="AC580" s="165">
        <f t="shared" si="10427"/>
        <v>24968</v>
      </c>
      <c r="BI580" s="131" t="s">
        <v>29</v>
      </c>
      <c r="BJ580" s="123">
        <f>B580/B591</f>
        <v>4.0834951910701328E-2</v>
      </c>
      <c r="BK580" s="124">
        <f t="shared" ref="BK580" si="10757">C580/C591</f>
        <v>8.2720050842071818E-2</v>
      </c>
      <c r="BL580" s="125">
        <f t="shared" ref="BL580" si="10758">D580/D591</f>
        <v>5.8774213475709304E-2</v>
      </c>
      <c r="BM580" s="126">
        <f t="shared" ref="BM580" si="10759">E580/E591</f>
        <v>6.9442773476036723E-2</v>
      </c>
      <c r="BN580" s="123">
        <f t="shared" ref="BN580" si="10760">F580/F591</f>
        <v>5.0523019995730452E-2</v>
      </c>
      <c r="BO580" s="124">
        <f t="shared" ref="BO580" si="10761">G580/G591</f>
        <v>7.8889005819233485E-2</v>
      </c>
      <c r="BP580" s="125">
        <f t="shared" ref="BP580" si="10762">H580/H591</f>
        <v>5.2050237755080282E-2</v>
      </c>
      <c r="BQ580" s="126">
        <f t="shared" ref="BQ580" si="10763">I580/I591</f>
        <v>7.0457860779418471E-2</v>
      </c>
      <c r="BR580" s="123">
        <f t="shared" ref="BR580" si="10764">J580/J591</f>
        <v>0.10541813898704358</v>
      </c>
      <c r="BS580" s="124">
        <f t="shared" ref="BS580" si="10765">K580/K591</f>
        <v>2.8844399854067854E-2</v>
      </c>
      <c r="BT580" s="125">
        <f t="shared" ref="BT580" si="10766">L580/L591</f>
        <v>0.10134747222316032</v>
      </c>
      <c r="BU580" s="123">
        <f t="shared" ref="BU580" si="10767">M580/M591</f>
        <v>2.6291453226147531E-2</v>
      </c>
      <c r="BV580" s="127">
        <f t="shared" ref="BV580" si="10768">N580/N591</f>
        <v>7.3392367699768077E-2</v>
      </c>
      <c r="BW580" s="128">
        <f t="shared" ref="BW580" si="10769">O580/O591</f>
        <v>4.5552032920375296E-2</v>
      </c>
      <c r="BX580" s="123">
        <f t="shared" ref="BX580" si="10770">P580/P591</f>
        <v>7.2715373221728496E-2</v>
      </c>
      <c r="BY580" s="124">
        <f t="shared" ref="BY580" si="10771">Q580/Q591</f>
        <v>5.1988375440376156E-2</v>
      </c>
      <c r="BZ580" s="125">
        <f t="shared" ref="BZ580" si="10772">R580/R591</f>
        <v>5.62420967927348E-2</v>
      </c>
      <c r="CA580" s="126">
        <f t="shared" ref="CA580" si="10773">S580/S591</f>
        <v>7.3079646263414358E-2</v>
      </c>
      <c r="CB580" s="123">
        <f t="shared" ref="CB580" si="10774">T580/T591</f>
        <v>0.11918578698330506</v>
      </c>
      <c r="CC580" s="124">
        <f t="shared" ref="CC580" si="10775">U580/U591</f>
        <v>2.3647803084571102E-2</v>
      </c>
      <c r="CD580" s="125">
        <f t="shared" ref="CD580" si="10776">V580/V591</f>
        <v>8.7852431264958258E-2</v>
      </c>
      <c r="CE580" s="126">
        <f t="shared" ref="CE580" si="10777">W580/W591</f>
        <v>4.6160011478159332E-2</v>
      </c>
      <c r="CF580" s="123">
        <f t="shared" ref="CF580" si="10778">X580/X591</f>
        <v>6.7386886297999785E-2</v>
      </c>
      <c r="CG580" s="124">
        <f t="shared" ref="CG580" si="10779">Y580/Y591</f>
        <v>4.435574544636834E-2</v>
      </c>
      <c r="CH580" s="125">
        <f t="shared" ref="CH580" si="10780">Z580/Z591</f>
        <v>5.6857787193330143E-2</v>
      </c>
      <c r="CI580" s="123">
        <f t="shared" ref="CI580" si="10781">AA580/AA591</f>
        <v>7.0819344430544037E-2</v>
      </c>
      <c r="CJ580" s="129">
        <f t="shared" ref="CJ580" si="10782">AB580/AB591</f>
        <v>6.625430596089607E-2</v>
      </c>
      <c r="CK580" s="130">
        <f t="shared" ref="CK580" si="10783">AC580/AC591</f>
        <v>5.9299539625810589E-2</v>
      </c>
    </row>
    <row r="581" spans="1:89" x14ac:dyDescent="0.25">
      <c r="A581" s="139" t="s">
        <v>30</v>
      </c>
      <c r="B581" s="280">
        <v>2110</v>
      </c>
      <c r="C581" s="267">
        <v>4683.3</v>
      </c>
      <c r="D581" s="268">
        <v>1971</v>
      </c>
      <c r="E581" s="269">
        <v>1822.9</v>
      </c>
      <c r="F581" s="266">
        <v>1583</v>
      </c>
      <c r="G581" s="270">
        <v>2912.2</v>
      </c>
      <c r="H581" s="268">
        <v>2995</v>
      </c>
      <c r="I581" s="269">
        <v>5405.5</v>
      </c>
      <c r="J581" s="266">
        <v>1352</v>
      </c>
      <c r="K581" s="267">
        <v>366.6</v>
      </c>
      <c r="L581" s="268">
        <v>3944</v>
      </c>
      <c r="M581" s="266">
        <v>1049.0999999999999</v>
      </c>
      <c r="N581" s="271">
        <v>4838</v>
      </c>
      <c r="O581" s="281">
        <v>2895.7</v>
      </c>
      <c r="P581" s="266">
        <v>2677</v>
      </c>
      <c r="Q581" s="267">
        <v>2112.1</v>
      </c>
      <c r="R581" s="268">
        <v>2528</v>
      </c>
      <c r="S581" s="269">
        <v>3347.5</v>
      </c>
      <c r="T581" s="266">
        <v>1943</v>
      </c>
      <c r="U581" s="270">
        <v>398.2</v>
      </c>
      <c r="V581" s="268">
        <v>4231</v>
      </c>
      <c r="W581" s="282">
        <v>2263.9</v>
      </c>
      <c r="X581" s="266">
        <v>3145</v>
      </c>
      <c r="Y581" s="270">
        <v>979.6</v>
      </c>
      <c r="Z581" s="268">
        <v>3859</v>
      </c>
      <c r="AA581" s="266">
        <v>5661.4</v>
      </c>
      <c r="AB581" s="162">
        <f t="shared" si="10396"/>
        <v>37176</v>
      </c>
      <c r="AC581" s="165">
        <f t="shared" si="10427"/>
        <v>33898</v>
      </c>
      <c r="BI581" s="139" t="s">
        <v>30</v>
      </c>
      <c r="BJ581" s="123">
        <f>B581/B591</f>
        <v>4.937636019001708E-2</v>
      </c>
      <c r="BK581" s="124">
        <f t="shared" ref="BK581" si="10784">C581/C591</f>
        <v>0.11905433746425167</v>
      </c>
      <c r="BL581" s="125">
        <f t="shared" ref="BL581" si="10785">D581/D591</f>
        <v>8.6969951021488773E-2</v>
      </c>
      <c r="BM581" s="126">
        <f t="shared" ref="BM581" si="10786">E581/E591</f>
        <v>8.7725039341280203E-2</v>
      </c>
      <c r="BN581" s="123">
        <f t="shared" ref="BN581" si="10787">F581/F591</f>
        <v>5.6322493417775565E-2</v>
      </c>
      <c r="BO581" s="124">
        <f t="shared" ref="BO581" si="10788">G581/G591</f>
        <v>0.11350818317528248</v>
      </c>
      <c r="BP581" s="125">
        <f t="shared" ref="BP581" si="10789">H581/H591</f>
        <v>6.3863360129645816E-2</v>
      </c>
      <c r="BQ581" s="126">
        <f t="shared" ref="BQ581" si="10790">I581/I591</f>
        <v>0.10388978899158388</v>
      </c>
      <c r="BR581" s="123">
        <f t="shared" ref="BR581" si="10791">J581/J591</f>
        <v>0.15924617196702001</v>
      </c>
      <c r="BS581" s="124">
        <f t="shared" ref="BS581" si="10792">K581/K591</f>
        <v>4.1795877417001095E-2</v>
      </c>
      <c r="BT581" s="125">
        <f t="shared" ref="BT581" si="10793">L581/L591</f>
        <v>0.13319374556752558</v>
      </c>
      <c r="BU581" s="123">
        <f t="shared" ref="BU581" si="10794">M581/M591</f>
        <v>3.3112081127912807E-2</v>
      </c>
      <c r="BV581" s="127">
        <f t="shared" ref="BV581" si="10795">N581/N591</f>
        <v>0.10200295171832174</v>
      </c>
      <c r="BW581" s="128">
        <f t="shared" ref="BW581" si="10796">O581/O591</f>
        <v>6.0120793859403256E-2</v>
      </c>
      <c r="BX581" s="123">
        <f t="shared" ref="BX581" si="10797">P581/P591</f>
        <v>9.2211773621301368E-2</v>
      </c>
      <c r="BY581" s="124">
        <f t="shared" ref="BY581" si="10798">Q581/Q591</f>
        <v>7.2382760558746526E-2</v>
      </c>
      <c r="BZ581" s="125">
        <f t="shared" ref="BZ581" si="10799">R581/R591</f>
        <v>7.2652028968846996E-2</v>
      </c>
      <c r="CA581" s="126">
        <f t="shared" ref="CA581" si="10800">S581/S591</f>
        <v>9.2946092654551518E-2</v>
      </c>
      <c r="CB581" s="123">
        <f t="shared" ref="CB581" si="10801">T581/T591</f>
        <v>0.1734666547629676</v>
      </c>
      <c r="CC581" s="124">
        <f t="shared" ref="CC581" si="10802">U581/U591</f>
        <v>3.4366989738234349E-2</v>
      </c>
      <c r="CD581" s="125">
        <f t="shared" ref="CD581" si="10803">V581/V591</f>
        <v>0.12348958029303601</v>
      </c>
      <c r="CE581" s="126">
        <f t="shared" ref="CE581" si="10804">W581/W591</f>
        <v>5.6003027859273802E-2</v>
      </c>
      <c r="CF581" s="123">
        <f t="shared" ref="CF581" si="10805">X581/X591</f>
        <v>0.11213320497735943</v>
      </c>
      <c r="CG581" s="124">
        <f t="shared" ref="CG581" si="10806">Y581/Y591</f>
        <v>5.5070834270294584E-2</v>
      </c>
      <c r="CH581" s="125">
        <f t="shared" ref="CH581" si="10807">Z581/Z591</f>
        <v>6.5929747830246702E-2</v>
      </c>
      <c r="CI581" s="123">
        <f t="shared" ref="CI581" si="10808">AA581/AA591</f>
        <v>9.4941187913587979E-2</v>
      </c>
      <c r="CJ581" s="129">
        <f t="shared" ref="CJ581" si="10809">AB581/AB591</f>
        <v>8.8136766564169189E-2</v>
      </c>
      <c r="CK581" s="130">
        <f t="shared" ref="CK581" si="10810">AC581/AC591</f>
        <v>8.0508482627191902E-2</v>
      </c>
    </row>
    <row r="582" spans="1:89" x14ac:dyDescent="0.25">
      <c r="A582" s="131" t="s">
        <v>31</v>
      </c>
      <c r="B582" s="283">
        <v>2331</v>
      </c>
      <c r="C582" s="274">
        <v>5081.3999999999996</v>
      </c>
      <c r="D582" s="275">
        <v>1475</v>
      </c>
      <c r="E582" s="276">
        <v>1850.5</v>
      </c>
      <c r="F582" s="273">
        <v>1393</v>
      </c>
      <c r="G582" s="277">
        <v>2992.2</v>
      </c>
      <c r="H582" s="275">
        <v>3013</v>
      </c>
      <c r="I582" s="276">
        <v>6012.1</v>
      </c>
      <c r="J582" s="273">
        <v>1024</v>
      </c>
      <c r="K582" s="274">
        <v>357.1</v>
      </c>
      <c r="L582" s="275">
        <v>3970</v>
      </c>
      <c r="M582" s="273">
        <v>1136.7</v>
      </c>
      <c r="N582" s="278">
        <v>4914</v>
      </c>
      <c r="O582" s="284">
        <v>3087</v>
      </c>
      <c r="P582" s="273">
        <v>2762</v>
      </c>
      <c r="Q582" s="274">
        <v>2683.8</v>
      </c>
      <c r="R582" s="275">
        <v>2381</v>
      </c>
      <c r="S582" s="276">
        <v>4102</v>
      </c>
      <c r="T582" s="273">
        <v>1827</v>
      </c>
      <c r="U582" s="277">
        <v>394.2</v>
      </c>
      <c r="V582" s="275">
        <v>4643</v>
      </c>
      <c r="W582" s="285">
        <v>2362.3000000000002</v>
      </c>
      <c r="X582" s="273">
        <v>3088</v>
      </c>
      <c r="Y582" s="277">
        <v>1042.3</v>
      </c>
      <c r="Z582" s="275">
        <v>3943</v>
      </c>
      <c r="AA582" s="273">
        <v>6022.3</v>
      </c>
      <c r="AB582" s="162">
        <f t="shared" si="10396"/>
        <v>36764</v>
      </c>
      <c r="AC582" s="165">
        <f t="shared" si="10427"/>
        <v>37123.9</v>
      </c>
      <c r="BI582" s="131" t="s">
        <v>31</v>
      </c>
      <c r="BJ582" s="123">
        <f>B582/B591</f>
        <v>5.4548007394753469E-2</v>
      </c>
      <c r="BK582" s="124">
        <f t="shared" ref="BK582" si="10811">C582/C591</f>
        <v>0.12917445185891324</v>
      </c>
      <c r="BL582" s="125">
        <f t="shared" ref="BL582" si="10812">D582/D591</f>
        <v>6.5084057715218635E-2</v>
      </c>
      <c r="BM582" s="126">
        <f t="shared" ref="BM582" si="10813">E582/E591</f>
        <v>8.9053258709221025E-2</v>
      </c>
      <c r="BN582" s="123">
        <f t="shared" ref="BN582" si="10814">F582/F591</f>
        <v>4.9562371023980645E-2</v>
      </c>
      <c r="BO582" s="124">
        <f t="shared" ref="BO582" si="10815">G582/G591</f>
        <v>0.11662632569778182</v>
      </c>
      <c r="BP582" s="125">
        <f t="shared" ref="BP582" si="10816">H582/H591</f>
        <v>6.4247179990191264E-2</v>
      </c>
      <c r="BQ582" s="126">
        <f t="shared" ref="BQ582" si="10817">I582/I591</f>
        <v>0.11554820097979863</v>
      </c>
      <c r="BR582" s="123">
        <f t="shared" ref="BR582" si="10818">J582/J591</f>
        <v>0.12061248527679623</v>
      </c>
      <c r="BS582" s="124">
        <f t="shared" ref="BS582" si="10819">K582/K591</f>
        <v>4.0712787303903687E-2</v>
      </c>
      <c r="BT582" s="125">
        <f t="shared" ref="BT582" si="10820">L582/L591</f>
        <v>0.13407179764276789</v>
      </c>
      <c r="BU582" s="123">
        <f t="shared" ref="BU582" si="10821">M582/M591</f>
        <v>3.587694463644886E-2</v>
      </c>
      <c r="BV582" s="127">
        <f t="shared" ref="BV582" si="10822">N582/N591</f>
        <v>0.10360531309297913</v>
      </c>
      <c r="BW582" s="128">
        <f t="shared" ref="BW582" si="10823">O582/O591</f>
        <v>6.4092582326890857E-2</v>
      </c>
      <c r="BX582" s="123">
        <f t="shared" ref="BX582" si="10824">P582/P591</f>
        <v>9.5139678274947473E-2</v>
      </c>
      <c r="BY582" s="124">
        <f t="shared" ref="BY582" si="10825">Q582/Q591</f>
        <v>9.1975215561556717E-2</v>
      </c>
      <c r="BZ582" s="125">
        <f t="shared" ref="BZ582" si="10826">R582/R591</f>
        <v>6.8427405448902176E-2</v>
      </c>
      <c r="CA582" s="126">
        <f t="shared" ref="CA582" si="10827">S582/S591</f>
        <v>0.11389540614457665</v>
      </c>
      <c r="CB582" s="123">
        <f t="shared" ref="CB582" si="10828">T582/T591</f>
        <v>0.16311043656816357</v>
      </c>
      <c r="CC582" s="124">
        <f t="shared" ref="CC582" si="10829">U582/U591</f>
        <v>3.4021766335539882E-2</v>
      </c>
      <c r="CD582" s="125">
        <f t="shared" ref="CD582" si="10830">V582/V591</f>
        <v>0.13551456424026617</v>
      </c>
      <c r="CE582" s="126">
        <f t="shared" ref="CE582" si="10831">W582/W591</f>
        <v>5.8437189236257125E-2</v>
      </c>
      <c r="CF582" s="123">
        <f t="shared" ref="CF582" si="10832">X582/X591</f>
        <v>0.11010090205726103</v>
      </c>
      <c r="CG582" s="124">
        <f t="shared" ref="CG582" si="10833">Y582/Y591</f>
        <v>5.859568248257252E-2</v>
      </c>
      <c r="CH582" s="125">
        <f t="shared" ref="CH582" si="10834">Z582/Z591</f>
        <v>6.7364860247386041E-2</v>
      </c>
      <c r="CI582" s="123">
        <f t="shared" ref="CI582" si="10835">AA582/AA591</f>
        <v>0.10099344967181278</v>
      </c>
      <c r="CJ582" s="129">
        <f t="shared" ref="CJ582" si="10836">AB582/AB591</f>
        <v>8.7159998008530123E-2</v>
      </c>
      <c r="CK582" s="130">
        <f t="shared" ref="CK582" si="10837">AC582/AC591</f>
        <v>8.8170064847590102E-2</v>
      </c>
    </row>
    <row r="583" spans="1:89" x14ac:dyDescent="0.25">
      <c r="A583" s="139" t="s">
        <v>32</v>
      </c>
      <c r="B583" s="194">
        <v>2317</v>
      </c>
      <c r="C583" s="188">
        <v>4186</v>
      </c>
      <c r="D583" s="189">
        <v>1038</v>
      </c>
      <c r="E583" s="190">
        <v>2053</v>
      </c>
      <c r="F583" s="187">
        <v>1047</v>
      </c>
      <c r="G583" s="191">
        <v>2678</v>
      </c>
      <c r="H583" s="189">
        <v>2689</v>
      </c>
      <c r="I583" s="190">
        <v>5404</v>
      </c>
      <c r="J583" s="187">
        <v>618</v>
      </c>
      <c r="K583" s="188">
        <v>256</v>
      </c>
      <c r="L583" s="189">
        <v>2916</v>
      </c>
      <c r="M583" s="187">
        <v>1218</v>
      </c>
      <c r="N583" s="192">
        <v>3782</v>
      </c>
      <c r="O583" s="195">
        <v>2882</v>
      </c>
      <c r="P583" s="187">
        <v>1817</v>
      </c>
      <c r="Q583" s="188">
        <v>2157</v>
      </c>
      <c r="R583" s="189">
        <v>2056</v>
      </c>
      <c r="S583" s="190">
        <v>2984</v>
      </c>
      <c r="T583" s="187">
        <v>1002</v>
      </c>
      <c r="U583" s="191">
        <v>304</v>
      </c>
      <c r="V583" s="189">
        <v>3716</v>
      </c>
      <c r="W583" s="196">
        <v>2063</v>
      </c>
      <c r="X583" s="187">
        <v>2145</v>
      </c>
      <c r="Y583" s="191">
        <v>836</v>
      </c>
      <c r="Z583" s="189">
        <v>3490</v>
      </c>
      <c r="AA583" s="187">
        <v>5143</v>
      </c>
      <c r="AB583" s="162">
        <f t="shared" si="10396"/>
        <v>28633</v>
      </c>
      <c r="AC583" s="165">
        <f t="shared" si="10427"/>
        <v>32164</v>
      </c>
      <c r="BI583" s="139" t="s">
        <v>32</v>
      </c>
      <c r="BJ583" s="123">
        <f>B583/B591</f>
        <v>5.422039173472492E-2</v>
      </c>
      <c r="BK583" s="124">
        <f t="shared" ref="BK583" si="10838">C583/C591</f>
        <v>0.10641245630759454</v>
      </c>
      <c r="BL583" s="125">
        <f t="shared" ref="BL583" si="10839">D583/D591</f>
        <v>4.5801526717557252E-2</v>
      </c>
      <c r="BM583" s="126">
        <f t="shared" ref="BM583" si="10840">E583/E591</f>
        <v>9.8798346463134706E-2</v>
      </c>
      <c r="BN583" s="123">
        <f t="shared" ref="BN583" si="10841">F583/F591</f>
        <v>3.7251832348964634E-2</v>
      </c>
      <c r="BO583" s="124">
        <f t="shared" ref="BO583" si="10842">G583/G591</f>
        <v>0.10437982094066565</v>
      </c>
      <c r="BP583" s="125">
        <f t="shared" ref="BP583" si="10843">H583/H591</f>
        <v>5.733842250037316E-2</v>
      </c>
      <c r="BQ583" s="126">
        <f t="shared" ref="BQ583" si="10844">I583/I591</f>
        <v>0.10386096007964468</v>
      </c>
      <c r="BR583" s="123">
        <f t="shared" ref="BR583" si="10845">J583/J591</f>
        <v>7.2791519434628971E-2</v>
      </c>
      <c r="BS583" s="124">
        <f t="shared" ref="BS583" si="10846">K583/K591</f>
        <v>2.9186428310835458E-2</v>
      </c>
      <c r="BT583" s="125">
        <f t="shared" ref="BT583" si="10847">L583/L591</f>
        <v>9.8476917361791233E-2</v>
      </c>
      <c r="BU583" s="123">
        <f t="shared" ref="BU583" si="10848">M583/M591</f>
        <v>3.8442965221425797E-2</v>
      </c>
      <c r="BV583" s="127">
        <f t="shared" ref="BV583" si="10849">N583/N591</f>
        <v>7.9738562091503262E-2</v>
      </c>
      <c r="BW583" s="128">
        <f t="shared" ref="BW583" si="10850">O583/O591</f>
        <v>5.9836353179818419E-2</v>
      </c>
      <c r="BX583" s="123">
        <f t="shared" ref="BX583" si="10851">P583/P591</f>
        <v>6.2588267713823156E-2</v>
      </c>
      <c r="BY583" s="124">
        <f t="shared" ref="BY583" si="10852">Q583/Q591</f>
        <v>7.3921506806124831E-2</v>
      </c>
      <c r="BZ583" s="125">
        <f t="shared" ref="BZ583" si="10853">R583/R591</f>
        <v>5.9087251408207843E-2</v>
      </c>
      <c r="CA583" s="126">
        <f t="shared" ref="CA583" si="10854">S583/S591</f>
        <v>8.2853215976454578E-2</v>
      </c>
      <c r="CB583" s="123">
        <f t="shared" ref="CB583" si="10855">T583/T591</f>
        <v>8.9456298544772786E-2</v>
      </c>
      <c r="CC583" s="124">
        <f t="shared" ref="CC583" si="10856">U583/U591</f>
        <v>2.6236978604779616E-2</v>
      </c>
      <c r="CD583" s="125">
        <f t="shared" ref="CD583" si="10857">V583/V591</f>
        <v>0.10845835035899831</v>
      </c>
      <c r="CE583" s="126">
        <f t="shared" ref="CE583" si="10858">W583/W591</f>
        <v>5.1033281714599518E-2</v>
      </c>
      <c r="CF583" s="123">
        <f t="shared" ref="CF583" si="10859">X583/X591</f>
        <v>7.6478767782650545E-2</v>
      </c>
      <c r="CG583" s="124">
        <f t="shared" ref="CG583" si="10860">Y583/Y591</f>
        <v>4.6997976163705872E-2</v>
      </c>
      <c r="CH583" s="125">
        <f t="shared" ref="CH583" si="10861">Z583/Z591</f>
        <v>5.9625503997813162E-2</v>
      </c>
      <c r="CI583" s="123">
        <f t="shared" ref="CI583" si="10862">AA583/AA591</f>
        <v>8.6247664789554354E-2</v>
      </c>
      <c r="CJ583" s="129">
        <f t="shared" ref="CJ583" si="10863">AB583/AB591</f>
        <v>6.7883043819449554E-2</v>
      </c>
      <c r="CK583" s="130">
        <f t="shared" ref="CK583" si="10864">AC583/AC591</f>
        <v>7.6390195150775858E-2</v>
      </c>
    </row>
    <row r="584" spans="1:89" x14ac:dyDescent="0.25">
      <c r="A584" s="131" t="s">
        <v>33</v>
      </c>
      <c r="B584" s="197">
        <v>2238</v>
      </c>
      <c r="C584" s="181">
        <v>2847</v>
      </c>
      <c r="D584" s="182">
        <v>875</v>
      </c>
      <c r="E584" s="183">
        <v>1281</v>
      </c>
      <c r="F584" s="180">
        <v>935</v>
      </c>
      <c r="G584" s="184">
        <v>1937</v>
      </c>
      <c r="H584" s="182">
        <v>2274</v>
      </c>
      <c r="I584" s="183">
        <v>3700</v>
      </c>
      <c r="J584" s="180">
        <v>459</v>
      </c>
      <c r="K584" s="181">
        <v>180</v>
      </c>
      <c r="L584" s="182">
        <v>1843</v>
      </c>
      <c r="M584" s="180">
        <v>1236</v>
      </c>
      <c r="N584" s="185">
        <v>2679</v>
      </c>
      <c r="O584" s="198">
        <v>2596</v>
      </c>
      <c r="P584" s="180">
        <v>1227</v>
      </c>
      <c r="Q584" s="181">
        <v>1838</v>
      </c>
      <c r="R584" s="182">
        <v>1551</v>
      </c>
      <c r="S584" s="183">
        <v>2203</v>
      </c>
      <c r="T584" s="180">
        <v>578</v>
      </c>
      <c r="U584" s="184">
        <v>357</v>
      </c>
      <c r="V584" s="182">
        <v>3023</v>
      </c>
      <c r="W584" s="199">
        <v>1912</v>
      </c>
      <c r="X584" s="180">
        <v>1274</v>
      </c>
      <c r="Y584" s="184">
        <v>735</v>
      </c>
      <c r="Z584" s="182">
        <v>2736</v>
      </c>
      <c r="AA584" s="180">
        <v>3809</v>
      </c>
      <c r="AB584" s="162">
        <f t="shared" si="10396"/>
        <v>21692</v>
      </c>
      <c r="AC584" s="165">
        <f t="shared" si="10427"/>
        <v>24631</v>
      </c>
      <c r="BI584" s="131" t="s">
        <v>33</v>
      </c>
      <c r="BJ584" s="123">
        <f>B584/B591</f>
        <v>5.237170336742096E-2</v>
      </c>
      <c r="BK584" s="124">
        <f t="shared" ref="BK584" si="10865">C584/C591</f>
        <v>7.2373689227836033E-2</v>
      </c>
      <c r="BL584" s="125">
        <f t="shared" ref="BL584" si="10866">D584/D591</f>
        <v>3.8609186780214445E-2</v>
      </c>
      <c r="BM584" s="126">
        <f t="shared" ref="BM584" si="10867">E584/E591</f>
        <v>6.1646703272905778E-2</v>
      </c>
      <c r="BN584" s="123">
        <f t="shared" ref="BN584" si="10868">F584/F591</f>
        <v>3.3266918095780258E-2</v>
      </c>
      <c r="BO584" s="124">
        <f t="shared" ref="BO584" si="10869">G584/G591</f>
        <v>7.5498025826015447E-2</v>
      </c>
      <c r="BP584" s="125">
        <f t="shared" ref="BP584" si="10870">H584/H591</f>
        <v>4.8489242382241934E-2</v>
      </c>
      <c r="BQ584" s="126">
        <f t="shared" ref="BQ584" si="10871">I584/I591</f>
        <v>7.1111316116707124E-2</v>
      </c>
      <c r="BR584" s="123">
        <f t="shared" ref="BR584" si="10872">J584/J591</f>
        <v>5.4063604240282684E-2</v>
      </c>
      <c r="BS584" s="124">
        <f t="shared" ref="BS584" si="10873">K584/K591</f>
        <v>2.0521707406056182E-2</v>
      </c>
      <c r="BT584" s="125">
        <f t="shared" ref="BT584" si="10874">L584/L591</f>
        <v>6.2240383641214411E-2</v>
      </c>
      <c r="BU584" s="123">
        <f t="shared" ref="BU584" si="10875">M584/M591</f>
        <v>3.9011087860166084E-2</v>
      </c>
      <c r="BV584" s="127">
        <f t="shared" ref="BV584" si="10876">N584/N591</f>
        <v>5.6483238456672989E-2</v>
      </c>
      <c r="BW584" s="128">
        <f t="shared" ref="BW584" si="10877">O584/O591</f>
        <v>5.3898394467317354E-2</v>
      </c>
      <c r="BX584" s="123">
        <f t="shared" ref="BX584" si="10878">P584/P591</f>
        <v>4.2265164823809029E-2</v>
      </c>
      <c r="BY584" s="124">
        <f t="shared" ref="BY584" si="10879">Q584/Q591</f>
        <v>6.2989211641009471E-2</v>
      </c>
      <c r="BZ584" s="125">
        <f t="shared" ref="BZ584" si="10880">R584/R591</f>
        <v>4.4574088975744337E-2</v>
      </c>
      <c r="CA584" s="126">
        <f t="shared" ref="CA584" si="10881">S584/S591</f>
        <v>6.1168108175646593E-2</v>
      </c>
      <c r="CB584" s="123">
        <f t="shared" ref="CB584" si="10882">T584/T591</f>
        <v>5.1602535487902869E-2</v>
      </c>
      <c r="CC584" s="124">
        <f t="shared" ref="CC584" si="10883">U584/U591</f>
        <v>3.0811188690481325E-2</v>
      </c>
      <c r="CD584" s="125">
        <f t="shared" ref="CD584" si="10884">V584/V591</f>
        <v>8.8231860370089316E-2</v>
      </c>
      <c r="CE584" s="126">
        <f t="shared" ref="CE584" si="10885">W584/W591</f>
        <v>4.7297932447074302E-2</v>
      </c>
      <c r="CF584" s="123">
        <f t="shared" ref="CF584" si="10886">X584/X591</f>
        <v>4.5423752986059114E-2</v>
      </c>
      <c r="CG584" s="124">
        <f t="shared" ref="CG584" si="10887">Y584/Y591</f>
        <v>4.1319991005172023E-2</v>
      </c>
      <c r="CH584" s="125">
        <f t="shared" ref="CH584" si="10888">Z584/Z591</f>
        <v>4.6743661586824303E-2</v>
      </c>
      <c r="CI584" s="123">
        <f t="shared" ref="CI584" si="10889">AA584/AA591</f>
        <v>6.3876600268989406E-2</v>
      </c>
      <c r="CJ584" s="129">
        <f t="shared" ref="CJ584" si="10890">AB584/AB591</f>
        <v>5.1427338613889553E-2</v>
      </c>
      <c r="CK584" s="130">
        <f t="shared" ref="CK584" si="10891">AC584/AC591</f>
        <v>5.8499157342331812E-2</v>
      </c>
    </row>
    <row r="585" spans="1:89" x14ac:dyDescent="0.25">
      <c r="A585" s="139" t="s">
        <v>34</v>
      </c>
      <c r="B585" s="194">
        <v>815</v>
      </c>
      <c r="C585" s="188">
        <v>1870</v>
      </c>
      <c r="D585" s="189">
        <v>361</v>
      </c>
      <c r="E585" s="190">
        <v>1026</v>
      </c>
      <c r="F585" s="187">
        <v>393</v>
      </c>
      <c r="G585" s="191">
        <v>1450</v>
      </c>
      <c r="H585" s="189">
        <v>1102</v>
      </c>
      <c r="I585" s="190">
        <v>2443</v>
      </c>
      <c r="J585" s="187">
        <v>372</v>
      </c>
      <c r="K585" s="188">
        <v>108</v>
      </c>
      <c r="L585" s="189">
        <v>1244</v>
      </c>
      <c r="M585" s="187">
        <v>786</v>
      </c>
      <c r="N585" s="192">
        <v>2063</v>
      </c>
      <c r="O585" s="195">
        <v>1958</v>
      </c>
      <c r="P585" s="187">
        <v>817</v>
      </c>
      <c r="Q585" s="188">
        <v>1381</v>
      </c>
      <c r="R585" s="189">
        <v>1115</v>
      </c>
      <c r="S585" s="190">
        <v>1789</v>
      </c>
      <c r="T585" s="187">
        <v>363</v>
      </c>
      <c r="U585" s="191">
        <v>349</v>
      </c>
      <c r="V585" s="189">
        <v>2620</v>
      </c>
      <c r="W585" s="196">
        <v>1407</v>
      </c>
      <c r="X585" s="187">
        <v>724</v>
      </c>
      <c r="Y585" s="191">
        <v>491</v>
      </c>
      <c r="Z585" s="189">
        <v>1973</v>
      </c>
      <c r="AA585" s="187">
        <v>2454</v>
      </c>
      <c r="AB585" s="162">
        <f t="shared" si="10396"/>
        <v>13962</v>
      </c>
      <c r="AC585" s="165">
        <f t="shared" si="10427"/>
        <v>17512</v>
      </c>
      <c r="BI585" s="139" t="s">
        <v>34</v>
      </c>
      <c r="BJ585" s="123">
        <f>B585/B591</f>
        <v>1.9071911637376267E-2</v>
      </c>
      <c r="BK585" s="124">
        <f t="shared" ref="BK585" si="10892">C585/C591</f>
        <v>4.7537337146488723E-2</v>
      </c>
      <c r="BL585" s="125">
        <f t="shared" ref="BL585" si="10893">D585/D591</f>
        <v>1.592904734589419E-2</v>
      </c>
      <c r="BM585" s="126">
        <f t="shared" ref="BM585" si="10894">E585/E591</f>
        <v>4.9375111286495965E-2</v>
      </c>
      <c r="BN585" s="123">
        <f t="shared" ref="BN585" si="10895">F585/F591</f>
        <v>1.3982779477691595E-2</v>
      </c>
      <c r="BO585" s="124">
        <f t="shared" ref="BO585" si="10896">G585/G591</f>
        <v>5.6516333220300669E-2</v>
      </c>
      <c r="BP585" s="125">
        <f t="shared" ref="BP585" si="10897">H585/H591</f>
        <v>2.3498304795615925E-2</v>
      </c>
      <c r="BQ585" s="126">
        <f t="shared" ref="BQ585" si="10898">I585/I591</f>
        <v>4.6952687911652836E-2</v>
      </c>
      <c r="BR585" s="123">
        <f t="shared" ref="BR585" si="10899">J585/J591</f>
        <v>4.3816254416961131E-2</v>
      </c>
      <c r="BS585" s="124">
        <f t="shared" ref="BS585" si="10900">K585/K591</f>
        <v>1.231302444363371E-2</v>
      </c>
      <c r="BT585" s="125">
        <f t="shared" ref="BT585" si="10901">L585/L591</f>
        <v>4.2011414676978151E-2</v>
      </c>
      <c r="BU585" s="123">
        <f t="shared" ref="BU585" si="10902">M585/M591</f>
        <v>2.4808021891659014E-2</v>
      </c>
      <c r="BV585" s="127">
        <f t="shared" ref="BV585" si="10903">N585/N591</f>
        <v>4.3495677841028882E-2</v>
      </c>
      <c r="BW585" s="128">
        <f t="shared" ref="BW585" si="10904">O585/O591</f>
        <v>4.0652178877891902E-2</v>
      </c>
      <c r="BX585" s="123">
        <f t="shared" ref="BX585" si="10905">P585/P591</f>
        <v>2.8142330612104301E-2</v>
      </c>
      <c r="BY585" s="124">
        <f t="shared" ref="BY585" si="10906">Q585/Q591</f>
        <v>4.7327585025154564E-2</v>
      </c>
      <c r="BZ585" s="125">
        <f t="shared" ref="BZ585" si="10907">R585/R591</f>
        <v>3.2043913093459019E-2</v>
      </c>
      <c r="CA585" s="126">
        <f t="shared" ref="CA585" si="10908">S585/S591</f>
        <v>4.9673057433604978E-2</v>
      </c>
      <c r="CB585" s="123">
        <f t="shared" ref="CB585" si="10909">T585/T591</f>
        <v>3.2407820730291935E-2</v>
      </c>
      <c r="CC585" s="124">
        <f t="shared" ref="CC585" si="10910">U585/U591</f>
        <v>3.0120741885092388E-2</v>
      </c>
      <c r="CD585" s="125">
        <f t="shared" ref="CD585" si="10911">V585/V591</f>
        <v>7.6469558111026792E-2</v>
      </c>
      <c r="CE585" s="126">
        <f t="shared" ref="CE585" si="10912">W585/W591</f>
        <v>3.4805539201377377E-2</v>
      </c>
      <c r="CF585" s="123">
        <f t="shared" ref="CF585" si="10913">X585/X591</f>
        <v>2.5813812528969231E-2</v>
      </c>
      <c r="CG585" s="124">
        <f t="shared" ref="CG585" si="10914">Y585/Y591</f>
        <v>2.7602878344951651E-2</v>
      </c>
      <c r="CH585" s="125">
        <f t="shared" ref="CH585" si="10915">Z585/Z591</f>
        <v>3.3708057131141937E-2</v>
      </c>
      <c r="CI585" s="123">
        <f t="shared" ref="CI585" si="10916">AA585/AA591</f>
        <v>4.1153367566316622E-2</v>
      </c>
      <c r="CJ585" s="129">
        <f t="shared" ref="CJ585" si="10917">AB585/AB591</f>
        <v>3.3101074208331457E-2</v>
      </c>
      <c r="CK585" s="130">
        <f t="shared" ref="CK585" si="10918">AC585/AC591</f>
        <v>4.1591378481544178E-2</v>
      </c>
    </row>
    <row r="586" spans="1:89" x14ac:dyDescent="0.25">
      <c r="A586" s="131" t="s">
        <v>35</v>
      </c>
      <c r="B586" s="197">
        <v>0</v>
      </c>
      <c r="C586" s="181">
        <v>819</v>
      </c>
      <c r="D586" s="182">
        <v>11</v>
      </c>
      <c r="E586" s="183">
        <v>498</v>
      </c>
      <c r="F586" s="180">
        <v>14</v>
      </c>
      <c r="G586" s="184">
        <v>695</v>
      </c>
      <c r="H586" s="182">
        <v>72</v>
      </c>
      <c r="I586" s="183">
        <v>911</v>
      </c>
      <c r="J586" s="180">
        <v>63</v>
      </c>
      <c r="K586" s="181">
        <v>36</v>
      </c>
      <c r="L586" s="182">
        <v>696</v>
      </c>
      <c r="M586" s="180">
        <v>108</v>
      </c>
      <c r="N586" s="185">
        <v>443</v>
      </c>
      <c r="O586" s="198">
        <v>274</v>
      </c>
      <c r="P586" s="180">
        <v>168</v>
      </c>
      <c r="Q586" s="181">
        <v>129</v>
      </c>
      <c r="R586" s="182">
        <v>169</v>
      </c>
      <c r="S586" s="183">
        <v>118</v>
      </c>
      <c r="T586" s="180">
        <v>51</v>
      </c>
      <c r="U586" s="184">
        <v>10</v>
      </c>
      <c r="V586" s="182">
        <v>164</v>
      </c>
      <c r="W586" s="199">
        <v>23</v>
      </c>
      <c r="X586" s="180">
        <v>86</v>
      </c>
      <c r="Y586" s="184">
        <v>12</v>
      </c>
      <c r="Z586" s="182">
        <v>60</v>
      </c>
      <c r="AA586" s="180">
        <v>131</v>
      </c>
      <c r="AB586" s="162">
        <f t="shared" si="10396"/>
        <v>1997</v>
      </c>
      <c r="AC586" s="165">
        <f t="shared" si="10427"/>
        <v>3764</v>
      </c>
      <c r="BI586" s="131" t="s">
        <v>35</v>
      </c>
      <c r="BJ586" s="123">
        <f>B586/B591</f>
        <v>0</v>
      </c>
      <c r="BK586" s="124">
        <f t="shared" ref="BK586" si="10919">C586/C591</f>
        <v>2.0819828408007626E-2</v>
      </c>
      <c r="BL586" s="125">
        <f t="shared" ref="BL586" si="10920">D586/D591</f>
        <v>4.8537263380841019E-4</v>
      </c>
      <c r="BM586" s="126">
        <f t="shared" ref="BM586" si="10921">E586/E591</f>
        <v>2.3965697291106227E-2</v>
      </c>
      <c r="BN586" s="123">
        <f t="shared" ref="BN586" si="10922">F586/F591</f>
        <v>4.981142816480467E-4</v>
      </c>
      <c r="BO586" s="124">
        <f t="shared" ref="BO586" si="10923">G586/G591</f>
        <v>2.7088863164213078E-2</v>
      </c>
      <c r="BP586" s="125">
        <f t="shared" ref="BP586" si="10924">H586/H591</f>
        <v>1.5352794421818027E-3</v>
      </c>
      <c r="BQ586" s="126">
        <f t="shared" ref="BQ586" si="10925">I586/I591</f>
        <v>1.7508759184410864E-2</v>
      </c>
      <c r="BR586" s="123">
        <f t="shared" ref="BR586" si="10926">J586/J591</f>
        <v>7.4204946996466433E-3</v>
      </c>
      <c r="BS586" s="124">
        <f t="shared" ref="BS586" si="10927">K586/K591</f>
        <v>4.1043414812112367E-3</v>
      </c>
      <c r="BT586" s="125">
        <f t="shared" ref="BT586" si="10928">L586/L591</f>
        <v>2.3504778629563339E-2</v>
      </c>
      <c r="BU586" s="123">
        <f t="shared" ref="BU586" si="10929">M586/M591</f>
        <v>3.4087358324416963E-3</v>
      </c>
      <c r="BV586" s="127">
        <f t="shared" ref="BV586" si="10930">N586/N591</f>
        <v>9.3400801180687325E-3</v>
      </c>
      <c r="BW586" s="128">
        <f t="shared" ref="BW586" si="10931">O586/O591</f>
        <v>5.6888135916968244E-3</v>
      </c>
      <c r="BX586" s="123">
        <f t="shared" ref="BX586" si="10932">P586/P591</f>
        <v>5.786917433088767E-3</v>
      </c>
      <c r="BY586" s="124">
        <f t="shared" ref="BY586" si="10933">Q586/Q591</f>
        <v>4.4208967909087175E-3</v>
      </c>
      <c r="BZ586" s="125">
        <f t="shared" ref="BZ586" si="10934">R586/R591</f>
        <v>4.8568801011610527E-3</v>
      </c>
      <c r="CA586" s="126">
        <f t="shared" ref="CA586" si="10935">S586/S591</f>
        <v>3.276367119712346E-3</v>
      </c>
      <c r="CB586" s="123">
        <f t="shared" ref="CB586" si="10936">T586/T591</f>
        <v>4.5531648959914297E-3</v>
      </c>
      <c r="CC586" s="124">
        <f t="shared" ref="CC586" si="10937">U586/U591</f>
        <v>8.6305850673617157E-4</v>
      </c>
      <c r="CD586" s="125">
        <f t="shared" ref="CD586" si="10938">V586/V591</f>
        <v>4.7866440954993867E-3</v>
      </c>
      <c r="CE586" s="126">
        <f t="shared" ref="CE586" si="10939">W586/W591</f>
        <v>5.6896048445748376E-4</v>
      </c>
      <c r="CF586" s="123">
        <f t="shared" ref="CF586" si="10940">X586/X591</f>
        <v>3.0662815987449639E-3</v>
      </c>
      <c r="CG586" s="124">
        <f t="shared" ref="CG586" si="10941">Y586/Y591</f>
        <v>6.7461209804362487E-4</v>
      </c>
      <c r="CH586" s="125">
        <f t="shared" ref="CH586" si="10942">Z586/Z591</f>
        <v>1.0250802979566733E-3</v>
      </c>
      <c r="CI586" s="123">
        <f t="shared" ref="CI586" si="10943">AA586/AA591</f>
        <v>2.1968586598155979E-3</v>
      </c>
      <c r="CJ586" s="129">
        <f t="shared" ref="CJ586" si="10944">AB586/AB591</f>
        <v>4.7344825378912705E-3</v>
      </c>
      <c r="CK586" s="130">
        <f t="shared" ref="CK586" si="10945">AC586/AC591</f>
        <v>8.939581350190285E-3</v>
      </c>
    </row>
    <row r="587" spans="1:89" x14ac:dyDescent="0.25">
      <c r="A587" s="139" t="s">
        <v>36</v>
      </c>
      <c r="B587" s="194"/>
      <c r="C587" s="188"/>
      <c r="D587" s="189"/>
      <c r="E587" s="190"/>
      <c r="F587" s="187"/>
      <c r="G587" s="191"/>
      <c r="H587" s="189"/>
      <c r="I587" s="190"/>
      <c r="J587" s="187"/>
      <c r="K587" s="191"/>
      <c r="L587" s="189"/>
      <c r="M587" s="187"/>
      <c r="N587" s="192"/>
      <c r="O587" s="195"/>
      <c r="P587" s="187"/>
      <c r="Q587" s="191"/>
      <c r="R587" s="189"/>
      <c r="S587" s="190"/>
      <c r="T587" s="187"/>
      <c r="U587" s="191"/>
      <c r="V587" s="189"/>
      <c r="W587" s="190"/>
      <c r="X587" s="187"/>
      <c r="Y587" s="191"/>
      <c r="Z587" s="189"/>
      <c r="AA587" s="187"/>
      <c r="AB587" s="162">
        <f t="shared" si="10396"/>
        <v>0</v>
      </c>
      <c r="AC587" s="165">
        <f t="shared" si="10427"/>
        <v>0</v>
      </c>
      <c r="BI587" s="139" t="s">
        <v>36</v>
      </c>
      <c r="BJ587" s="123">
        <f>B587/B591</f>
        <v>0</v>
      </c>
      <c r="BK587" s="124">
        <f t="shared" ref="BK587" si="10946">C587/C591</f>
        <v>0</v>
      </c>
      <c r="BL587" s="125">
        <f t="shared" ref="BL587" si="10947">D587/D591</f>
        <v>0</v>
      </c>
      <c r="BM587" s="126">
        <f t="shared" ref="BM587" si="10948">E587/E591</f>
        <v>0</v>
      </c>
      <c r="BN587" s="123">
        <f t="shared" ref="BN587" si="10949">F587/F591</f>
        <v>0</v>
      </c>
      <c r="BO587" s="124">
        <f t="shared" ref="BO587" si="10950">G587/G591</f>
        <v>0</v>
      </c>
      <c r="BP587" s="125">
        <f t="shared" ref="BP587" si="10951">H587/H591</f>
        <v>0</v>
      </c>
      <c r="BQ587" s="126">
        <f t="shared" ref="BQ587" si="10952">I587/I591</f>
        <v>0</v>
      </c>
      <c r="BR587" s="123">
        <f t="shared" ref="BR587" si="10953">J587/J591</f>
        <v>0</v>
      </c>
      <c r="BS587" s="124">
        <f t="shared" ref="BS587" si="10954">K587/K591</f>
        <v>0</v>
      </c>
      <c r="BT587" s="125">
        <f t="shared" ref="BT587" si="10955">L587/L591</f>
        <v>0</v>
      </c>
      <c r="BU587" s="123">
        <f t="shared" ref="BU587" si="10956">M587/M591</f>
        <v>0</v>
      </c>
      <c r="BV587" s="127">
        <f t="shared" ref="BV587" si="10957">N587/N591</f>
        <v>0</v>
      </c>
      <c r="BW587" s="128">
        <f t="shared" ref="BW587" si="10958">O587/O591</f>
        <v>0</v>
      </c>
      <c r="BX587" s="123">
        <f t="shared" ref="BX587" si="10959">P587/P591</f>
        <v>0</v>
      </c>
      <c r="BY587" s="124">
        <f t="shared" ref="BY587" si="10960">Q587/Q591</f>
        <v>0</v>
      </c>
      <c r="BZ587" s="125">
        <f t="shared" ref="BZ587" si="10961">R587/R591</f>
        <v>0</v>
      </c>
      <c r="CA587" s="126">
        <f t="shared" ref="CA587" si="10962">S587/S591</f>
        <v>0</v>
      </c>
      <c r="CB587" s="123">
        <f t="shared" ref="CB587" si="10963">T587/T591</f>
        <v>0</v>
      </c>
      <c r="CC587" s="124">
        <f t="shared" ref="CC587" si="10964">U587/U591</f>
        <v>0</v>
      </c>
      <c r="CD587" s="125">
        <f t="shared" ref="CD587" si="10965">V587/V591</f>
        <v>0</v>
      </c>
      <c r="CE587" s="126">
        <f t="shared" ref="CE587" si="10966">W587/W591</f>
        <v>0</v>
      </c>
      <c r="CF587" s="123">
        <f t="shared" ref="CF587" si="10967">X587/X591</f>
        <v>0</v>
      </c>
      <c r="CG587" s="124">
        <f t="shared" ref="CG587" si="10968">Y587/Y591</f>
        <v>0</v>
      </c>
      <c r="CH587" s="125">
        <f t="shared" ref="CH587" si="10969">Z587/Z591</f>
        <v>0</v>
      </c>
      <c r="CI587" s="123">
        <f t="shared" ref="CI587" si="10970">AA587/AA591</f>
        <v>0</v>
      </c>
      <c r="CJ587" s="129">
        <f t="shared" ref="CJ587" si="10971">AB587/AB591</f>
        <v>0</v>
      </c>
      <c r="CK587" s="130">
        <f t="shared" ref="CK587" si="10972">AC587/AC591</f>
        <v>0</v>
      </c>
    </row>
    <row r="588" spans="1:89" x14ac:dyDescent="0.25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62">
        <f t="shared" si="10396"/>
        <v>0</v>
      </c>
      <c r="AC588" s="165">
        <f t="shared" si="10427"/>
        <v>0</v>
      </c>
      <c r="BI588" s="131" t="s">
        <v>37</v>
      </c>
      <c r="BJ588" s="123">
        <f>B588/B591</f>
        <v>0</v>
      </c>
      <c r="BK588" s="124">
        <f t="shared" ref="BK588" si="10973">C588/C591</f>
        <v>0</v>
      </c>
      <c r="BL588" s="125">
        <f t="shared" ref="BL588" si="10974">D588/D591</f>
        <v>0</v>
      </c>
      <c r="BM588" s="126">
        <f t="shared" ref="BM588" si="10975">E588/E591</f>
        <v>0</v>
      </c>
      <c r="BN588" s="123">
        <f t="shared" ref="BN588" si="10976">F588/F591</f>
        <v>0</v>
      </c>
      <c r="BO588" s="124">
        <f t="shared" ref="BO588" si="10977">G588/G591</f>
        <v>0</v>
      </c>
      <c r="BP588" s="125">
        <f t="shared" ref="BP588" si="10978">H588/H591</f>
        <v>0</v>
      </c>
      <c r="BQ588" s="126">
        <f t="shared" ref="BQ588" si="10979">I588/I591</f>
        <v>0</v>
      </c>
      <c r="BR588" s="123">
        <f t="shared" ref="BR588" si="10980">J588/J591</f>
        <v>0</v>
      </c>
      <c r="BS588" s="124">
        <f t="shared" ref="BS588" si="10981">K588/K591</f>
        <v>0</v>
      </c>
      <c r="BT588" s="125">
        <f t="shared" ref="BT588" si="10982">L588/L591</f>
        <v>0</v>
      </c>
      <c r="BU588" s="123">
        <f t="shared" ref="BU588" si="10983">M588/M591</f>
        <v>0</v>
      </c>
      <c r="BV588" s="127">
        <f t="shared" ref="BV588" si="10984">N588/N591</f>
        <v>0</v>
      </c>
      <c r="BW588" s="128">
        <f t="shared" ref="BW588" si="10985">O588/O591</f>
        <v>0</v>
      </c>
      <c r="BX588" s="123">
        <f t="shared" ref="BX588" si="10986">P588/P591</f>
        <v>0</v>
      </c>
      <c r="BY588" s="124">
        <f t="shared" ref="BY588" si="10987">Q588/Q591</f>
        <v>0</v>
      </c>
      <c r="BZ588" s="125">
        <f t="shared" ref="BZ588" si="10988">R588/R591</f>
        <v>0</v>
      </c>
      <c r="CA588" s="126">
        <f t="shared" ref="CA588" si="10989">S588/S591</f>
        <v>0</v>
      </c>
      <c r="CB588" s="123">
        <f t="shared" ref="CB588" si="10990">T588/T591</f>
        <v>0</v>
      </c>
      <c r="CC588" s="124">
        <f t="shared" ref="CC588" si="10991">U588/U591</f>
        <v>0</v>
      </c>
      <c r="CD588" s="125">
        <f t="shared" ref="CD588" si="10992">V588/V591</f>
        <v>0</v>
      </c>
      <c r="CE588" s="126">
        <f t="shared" ref="CE588" si="10993">W588/W591</f>
        <v>0</v>
      </c>
      <c r="CF588" s="123">
        <f t="shared" ref="CF588" si="10994">X588/X591</f>
        <v>0</v>
      </c>
      <c r="CG588" s="124">
        <f t="shared" ref="CG588" si="10995">Y588/Y591</f>
        <v>0</v>
      </c>
      <c r="CH588" s="125">
        <f t="shared" ref="CH588" si="10996">Z588/Z591</f>
        <v>0</v>
      </c>
      <c r="CI588" s="123">
        <f t="shared" ref="CI588" si="10997">AA588/AA591</f>
        <v>0</v>
      </c>
      <c r="CJ588" s="129">
        <f t="shared" ref="CJ588" si="10998">AB588/AB591</f>
        <v>0</v>
      </c>
      <c r="CK588" s="130">
        <f t="shared" ref="CK588" si="10999">AC588/AC591</f>
        <v>0</v>
      </c>
    </row>
    <row r="589" spans="1:89" x14ac:dyDescent="0.25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2">
        <f t="shared" si="10396"/>
        <v>0</v>
      </c>
      <c r="AC589" s="165">
        <f t="shared" si="10427"/>
        <v>0</v>
      </c>
      <c r="BI589" s="139" t="s">
        <v>38</v>
      </c>
      <c r="BJ589" s="123">
        <f>B589/B591</f>
        <v>0</v>
      </c>
      <c r="BK589" s="124">
        <f t="shared" ref="BK589" si="11000">C589/C591</f>
        <v>0</v>
      </c>
      <c r="BL589" s="125">
        <f t="shared" ref="BL589" si="11001">D589/D591</f>
        <v>0</v>
      </c>
      <c r="BM589" s="126">
        <f t="shared" ref="BM589" si="11002">E589/E591</f>
        <v>0</v>
      </c>
      <c r="BN589" s="123">
        <f t="shared" ref="BN589" si="11003">F589/F591</f>
        <v>0</v>
      </c>
      <c r="BO589" s="124">
        <f t="shared" ref="BO589" si="11004">G589/G591</f>
        <v>0</v>
      </c>
      <c r="BP589" s="125">
        <f t="shared" ref="BP589" si="11005">H589/H591</f>
        <v>0</v>
      </c>
      <c r="BQ589" s="126">
        <f t="shared" ref="BQ589" si="11006">I589/I591</f>
        <v>0</v>
      </c>
      <c r="BR589" s="123">
        <f t="shared" ref="BR589" si="11007">J589/J591</f>
        <v>0</v>
      </c>
      <c r="BS589" s="124">
        <f t="shared" ref="BS589" si="11008">K589/K591</f>
        <v>0</v>
      </c>
      <c r="BT589" s="125">
        <f t="shared" ref="BT589" si="11009">L589/L591</f>
        <v>0</v>
      </c>
      <c r="BU589" s="123">
        <f t="shared" ref="BU589" si="11010">M589/M591</f>
        <v>0</v>
      </c>
      <c r="BV589" s="127">
        <f t="shared" ref="BV589" si="11011">N589/N591</f>
        <v>0</v>
      </c>
      <c r="BW589" s="128">
        <f t="shared" ref="BW589" si="11012">O589/O591</f>
        <v>0</v>
      </c>
      <c r="BX589" s="123">
        <f t="shared" ref="BX589" si="11013">P589/P591</f>
        <v>0</v>
      </c>
      <c r="BY589" s="124">
        <f t="shared" ref="BY589" si="11014">Q589/Q591</f>
        <v>0</v>
      </c>
      <c r="BZ589" s="125">
        <f t="shared" ref="BZ589" si="11015">R589/R591</f>
        <v>0</v>
      </c>
      <c r="CA589" s="126">
        <f t="shared" ref="CA589" si="11016">S589/S591</f>
        <v>0</v>
      </c>
      <c r="CB589" s="123">
        <f t="shared" ref="CB589" si="11017">T589/T591</f>
        <v>0</v>
      </c>
      <c r="CC589" s="124">
        <f t="shared" ref="CC589" si="11018">U589/U591</f>
        <v>0</v>
      </c>
      <c r="CD589" s="125">
        <f t="shared" ref="CD589" si="11019">V589/V591</f>
        <v>0</v>
      </c>
      <c r="CE589" s="126">
        <f t="shared" ref="CE589" si="11020">W589/W591</f>
        <v>0</v>
      </c>
      <c r="CF589" s="123">
        <f t="shared" ref="CF589" si="11021">X589/X591</f>
        <v>0</v>
      </c>
      <c r="CG589" s="124">
        <f t="shared" ref="CG589" si="11022">Y589/Y591</f>
        <v>0</v>
      </c>
      <c r="CH589" s="125">
        <f t="shared" ref="CH589" si="11023">Z589/Z591</f>
        <v>0</v>
      </c>
      <c r="CI589" s="123">
        <f t="shared" ref="CI589" si="11024">AA589/AA591</f>
        <v>0</v>
      </c>
      <c r="CJ589" s="129">
        <f t="shared" ref="CJ589" si="11025">AB589/AB591</f>
        <v>0</v>
      </c>
      <c r="CK589" s="130">
        <f t="shared" ref="CK589" si="11026">AC589/AC591</f>
        <v>0</v>
      </c>
    </row>
    <row r="590" spans="1:89" ht="13.8" thickBot="1" x14ac:dyDescent="0.3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2">
        <f t="shared" si="10396"/>
        <v>0</v>
      </c>
      <c r="AC590" s="165">
        <f t="shared" si="10427"/>
        <v>0</v>
      </c>
      <c r="BI590" s="131" t="s">
        <v>39</v>
      </c>
      <c r="BJ590" s="123">
        <f>B590/B591</f>
        <v>0</v>
      </c>
      <c r="BK590" s="124">
        <f t="shared" ref="BK590" si="11027">C590/C591</f>
        <v>0</v>
      </c>
      <c r="BL590" s="125">
        <f t="shared" ref="BL590" si="11028">D590/D591</f>
        <v>0</v>
      </c>
      <c r="BM590" s="126">
        <f t="shared" ref="BM590" si="11029">E590/E591</f>
        <v>0</v>
      </c>
      <c r="BN590" s="123">
        <f t="shared" ref="BN590" si="11030">F590/F591</f>
        <v>0</v>
      </c>
      <c r="BO590" s="124">
        <f t="shared" ref="BO590" si="11031">G590/G591</f>
        <v>0</v>
      </c>
      <c r="BP590" s="125">
        <f t="shared" ref="BP590" si="11032">H590/H591</f>
        <v>0</v>
      </c>
      <c r="BQ590" s="126">
        <f t="shared" ref="BQ590" si="11033">I590/I591</f>
        <v>0</v>
      </c>
      <c r="BR590" s="123">
        <f t="shared" ref="BR590" si="11034">J590/J591</f>
        <v>0</v>
      </c>
      <c r="BS590" s="124">
        <f t="shared" ref="BS590" si="11035">K590/K591</f>
        <v>0</v>
      </c>
      <c r="BT590" s="125">
        <f t="shared" ref="BT590" si="11036">L590/L591</f>
        <v>0</v>
      </c>
      <c r="BU590" s="123">
        <f t="shared" ref="BU590" si="11037">M590/M591</f>
        <v>0</v>
      </c>
      <c r="BV590" s="127">
        <f t="shared" ref="BV590" si="11038">N590/N591</f>
        <v>0</v>
      </c>
      <c r="BW590" s="128">
        <f t="shared" ref="BW590" si="11039">O590/O591</f>
        <v>0</v>
      </c>
      <c r="BX590" s="123">
        <f t="shared" ref="BX590" si="11040">P590/P591</f>
        <v>0</v>
      </c>
      <c r="BY590" s="124">
        <f t="shared" ref="BY590" si="11041">Q590/Q591</f>
        <v>0</v>
      </c>
      <c r="BZ590" s="125">
        <f t="shared" ref="BZ590" si="11042">R590/R591</f>
        <v>0</v>
      </c>
      <c r="CA590" s="126">
        <f t="shared" ref="CA590" si="11043">S590/S591</f>
        <v>0</v>
      </c>
      <c r="CB590" s="123">
        <f t="shared" ref="CB590" si="11044">T590/T591</f>
        <v>0</v>
      </c>
      <c r="CC590" s="124">
        <f t="shared" ref="CC590" si="11045">U590/U591</f>
        <v>0</v>
      </c>
      <c r="CD590" s="125">
        <f t="shared" ref="CD590" si="11046">V590/V591</f>
        <v>0</v>
      </c>
      <c r="CE590" s="126">
        <f t="shared" ref="CE590" si="11047">W590/W591</f>
        <v>0</v>
      </c>
      <c r="CF590" s="123">
        <f t="shared" ref="CF590" si="11048">X590/X591</f>
        <v>0</v>
      </c>
      <c r="CG590" s="124">
        <f t="shared" ref="CG590" si="11049">Y590/Y591</f>
        <v>0</v>
      </c>
      <c r="CH590" s="125">
        <f t="shared" ref="CH590" si="11050">Z590/Z591</f>
        <v>0</v>
      </c>
      <c r="CI590" s="123">
        <f t="shared" ref="CI590" si="11051">AA590/AA591</f>
        <v>0</v>
      </c>
      <c r="CJ590" s="129">
        <f t="shared" ref="CJ590" si="11052">AB590/AB591</f>
        <v>0</v>
      </c>
      <c r="CK590" s="130">
        <f t="shared" ref="CK590" si="11053">AC590/AC591</f>
        <v>0</v>
      </c>
    </row>
    <row r="591" spans="1:89" ht="14.4" thickTop="1" thickBot="1" x14ac:dyDescent="0.3">
      <c r="A591" s="251" t="s">
        <v>13</v>
      </c>
      <c r="B591" s="14">
        <f t="shared" ref="B591:AA591" si="11054">SUM(B568:B590)</f>
        <v>42733</v>
      </c>
      <c r="C591" s="1">
        <f t="shared" si="11054"/>
        <v>39337.5</v>
      </c>
      <c r="D591" s="14">
        <f t="shared" si="11054"/>
        <v>22663</v>
      </c>
      <c r="E591" s="1">
        <f t="shared" si="11054"/>
        <v>20779.699999999997</v>
      </c>
      <c r="F591" s="14">
        <f t="shared" si="11054"/>
        <v>28106</v>
      </c>
      <c r="G591" s="1">
        <f t="shared" si="11054"/>
        <v>25656.3</v>
      </c>
      <c r="H591" s="14">
        <f t="shared" si="11054"/>
        <v>46897</v>
      </c>
      <c r="I591" s="1">
        <f t="shared" si="11054"/>
        <v>52031.1</v>
      </c>
      <c r="J591" s="14">
        <f t="shared" si="11054"/>
        <v>8490</v>
      </c>
      <c r="K591" s="1">
        <f t="shared" si="11054"/>
        <v>8771.2000000000007</v>
      </c>
      <c r="L591" s="14">
        <f t="shared" si="11054"/>
        <v>29611</v>
      </c>
      <c r="M591" s="1">
        <f t="shared" si="11054"/>
        <v>31683.3</v>
      </c>
      <c r="N591" s="14">
        <f t="shared" si="11054"/>
        <v>47430</v>
      </c>
      <c r="O591" s="1">
        <f t="shared" si="11054"/>
        <v>48164.7</v>
      </c>
      <c r="P591" s="14">
        <f t="shared" si="11054"/>
        <v>29031</v>
      </c>
      <c r="Q591" s="1">
        <f t="shared" si="11054"/>
        <v>29179.599999999999</v>
      </c>
      <c r="R591" s="14">
        <f t="shared" si="11054"/>
        <v>34796</v>
      </c>
      <c r="S591" s="1">
        <f t="shared" si="11054"/>
        <v>36015.5</v>
      </c>
      <c r="T591" s="14">
        <f t="shared" si="11054"/>
        <v>11201</v>
      </c>
      <c r="U591" s="1">
        <f t="shared" si="11054"/>
        <v>11586.7</v>
      </c>
      <c r="V591" s="14">
        <f t="shared" si="11054"/>
        <v>34262</v>
      </c>
      <c r="W591" s="1">
        <f t="shared" si="11054"/>
        <v>40424.600000000006</v>
      </c>
      <c r="X591" s="14">
        <f t="shared" si="11054"/>
        <v>28047</v>
      </c>
      <c r="Y591" s="1">
        <f t="shared" si="11054"/>
        <v>17788</v>
      </c>
      <c r="Z591" s="14">
        <f t="shared" si="11054"/>
        <v>58532</v>
      </c>
      <c r="AA591" s="1">
        <f t="shared" si="11054"/>
        <v>59630.600000000006</v>
      </c>
      <c r="AB591" s="166">
        <f t="shared" ref="AB591:AC591" si="11055">SUM(AB567:AB590)</f>
        <v>421799</v>
      </c>
      <c r="AC591" s="167">
        <f t="shared" si="11055"/>
        <v>421048.80000000005</v>
      </c>
      <c r="BI591" s="251" t="s">
        <v>13</v>
      </c>
      <c r="BJ591" s="147">
        <f>SUM(BJ567:BJ590)</f>
        <v>1</v>
      </c>
      <c r="BK591" s="148">
        <f t="shared" ref="BK591:CK591" si="11056">SUM(BK567:BK590)</f>
        <v>1</v>
      </c>
      <c r="BL591" s="147">
        <f t="shared" si="11056"/>
        <v>0.99999999999999989</v>
      </c>
      <c r="BM591" s="148">
        <f t="shared" si="11056"/>
        <v>1</v>
      </c>
      <c r="BN591" s="147">
        <f t="shared" si="11056"/>
        <v>0.99999999999999989</v>
      </c>
      <c r="BO591" s="148">
        <f t="shared" si="11056"/>
        <v>1</v>
      </c>
      <c r="BP591" s="147">
        <f t="shared" si="11056"/>
        <v>0.99999999999999978</v>
      </c>
      <c r="BQ591" s="148">
        <f t="shared" si="11056"/>
        <v>1.0000000000000002</v>
      </c>
      <c r="BR591" s="147">
        <f t="shared" si="11056"/>
        <v>0.99999999999999989</v>
      </c>
      <c r="BS591" s="148">
        <f t="shared" si="11056"/>
        <v>0.99999999999999989</v>
      </c>
      <c r="BT591" s="147">
        <f t="shared" si="11056"/>
        <v>1</v>
      </c>
      <c r="BU591" s="148">
        <f t="shared" si="11056"/>
        <v>0.99999999999999978</v>
      </c>
      <c r="BV591" s="147">
        <f t="shared" si="11056"/>
        <v>1</v>
      </c>
      <c r="BW591" s="148">
        <f t="shared" si="11056"/>
        <v>1</v>
      </c>
      <c r="BX591" s="147">
        <f t="shared" si="11056"/>
        <v>1</v>
      </c>
      <c r="BY591" s="148">
        <f t="shared" si="11056"/>
        <v>1</v>
      </c>
      <c r="BZ591" s="147">
        <f t="shared" si="11056"/>
        <v>0.99999999999999989</v>
      </c>
      <c r="CA591" s="148">
        <f t="shared" si="11056"/>
        <v>0.99999999999999989</v>
      </c>
      <c r="CB591" s="147">
        <f t="shared" si="11056"/>
        <v>1</v>
      </c>
      <c r="CC591" s="148">
        <f t="shared" si="11056"/>
        <v>0.99999999999999989</v>
      </c>
      <c r="CD591" s="147">
        <f t="shared" si="11056"/>
        <v>1</v>
      </c>
      <c r="CE591" s="148">
        <f t="shared" si="11056"/>
        <v>0.99999999999999989</v>
      </c>
      <c r="CF591" s="147">
        <f t="shared" si="11056"/>
        <v>0.99999999999999989</v>
      </c>
      <c r="CG591" s="148">
        <f t="shared" si="11056"/>
        <v>1</v>
      </c>
      <c r="CH591" s="147">
        <f t="shared" si="11056"/>
        <v>1.0000000000000002</v>
      </c>
      <c r="CI591" s="148">
        <f t="shared" si="11056"/>
        <v>0.99999999999999989</v>
      </c>
      <c r="CJ591" s="147">
        <f t="shared" si="11056"/>
        <v>1.0000000000000002</v>
      </c>
      <c r="CK591" s="148">
        <f t="shared" si="11056"/>
        <v>0.99999999999999967</v>
      </c>
    </row>
    <row r="592" spans="1:89" ht="13.8" thickTop="1" x14ac:dyDescent="0.25">
      <c r="A592" s="178"/>
    </row>
    <row r="594" spans="1:89" x14ac:dyDescent="0.25">
      <c r="A594" s="294">
        <f>+A563+1</f>
        <v>45189</v>
      </c>
      <c r="B594" s="294"/>
      <c r="C594" s="294"/>
      <c r="D594" s="294"/>
      <c r="BI594" s="299">
        <f>+BI532+2</f>
        <v>45189</v>
      </c>
      <c r="BJ594" s="299"/>
      <c r="BK594" s="299"/>
      <c r="BL594" s="299"/>
    </row>
    <row r="595" spans="1:89" ht="13.8" thickBot="1" x14ac:dyDescent="0.3">
      <c r="AE595" t="s">
        <v>84</v>
      </c>
    </row>
    <row r="596" spans="1:89" ht="14.4" thickTop="1" thickBot="1" x14ac:dyDescent="0.3">
      <c r="A596" s="292" t="s">
        <v>0</v>
      </c>
      <c r="B596" s="290" t="s">
        <v>1</v>
      </c>
      <c r="C596" s="291"/>
      <c r="D596" s="290" t="s">
        <v>2</v>
      </c>
      <c r="E596" s="291"/>
      <c r="F596" s="290" t="s">
        <v>3</v>
      </c>
      <c r="G596" s="291"/>
      <c r="H596" s="290" t="s">
        <v>4</v>
      </c>
      <c r="I596" s="291"/>
      <c r="J596" s="290" t="s">
        <v>5</v>
      </c>
      <c r="K596" s="291"/>
      <c r="L596" s="290" t="s">
        <v>6</v>
      </c>
      <c r="M596" s="291"/>
      <c r="N596" s="290" t="s">
        <v>7</v>
      </c>
      <c r="O596" s="291"/>
      <c r="P596" s="290" t="s">
        <v>8</v>
      </c>
      <c r="Q596" s="291"/>
      <c r="R596" s="290" t="s">
        <v>9</v>
      </c>
      <c r="S596" s="291"/>
      <c r="T596" s="290" t="s">
        <v>10</v>
      </c>
      <c r="U596" s="291"/>
      <c r="V596" s="290" t="s">
        <v>11</v>
      </c>
      <c r="W596" s="291"/>
      <c r="X596" s="290" t="s">
        <v>12</v>
      </c>
      <c r="Y596" s="291"/>
      <c r="Z596" s="297" t="s">
        <v>40</v>
      </c>
      <c r="AA596" s="298"/>
      <c r="AB596" s="295" t="s">
        <v>41</v>
      </c>
      <c r="AC596" s="296"/>
      <c r="AE596" s="292" t="s">
        <v>0</v>
      </c>
      <c r="AF596" s="290" t="s">
        <v>1</v>
      </c>
      <c r="AG596" s="291"/>
      <c r="AH596" s="290" t="s">
        <v>2</v>
      </c>
      <c r="AI596" s="291"/>
      <c r="AJ596" s="290" t="s">
        <v>3</v>
      </c>
      <c r="AK596" s="291"/>
      <c r="AL596" s="290" t="s">
        <v>4</v>
      </c>
      <c r="AM596" s="291"/>
      <c r="AN596" s="290" t="s">
        <v>5</v>
      </c>
      <c r="AO596" s="291"/>
      <c r="AP596" s="290" t="s">
        <v>6</v>
      </c>
      <c r="AQ596" s="291"/>
      <c r="AR596" s="290" t="s">
        <v>7</v>
      </c>
      <c r="AS596" s="291"/>
      <c r="AT596" s="290" t="s">
        <v>8</v>
      </c>
      <c r="AU596" s="291"/>
      <c r="AV596" s="290" t="s">
        <v>9</v>
      </c>
      <c r="AW596" s="291"/>
      <c r="AX596" s="290" t="s">
        <v>10</v>
      </c>
      <c r="AY596" s="291"/>
      <c r="AZ596" s="290" t="s">
        <v>11</v>
      </c>
      <c r="BA596" s="291"/>
      <c r="BB596" s="290" t="s">
        <v>12</v>
      </c>
      <c r="BC596" s="291"/>
      <c r="BD596" s="297" t="s">
        <v>40</v>
      </c>
      <c r="BE596" s="298"/>
      <c r="BF596" s="295" t="s">
        <v>41</v>
      </c>
      <c r="BG596" s="296"/>
      <c r="BI596" s="292" t="s">
        <v>0</v>
      </c>
      <c r="BJ596" s="290" t="s">
        <v>1</v>
      </c>
      <c r="BK596" s="291"/>
      <c r="BL596" s="290" t="s">
        <v>2</v>
      </c>
      <c r="BM596" s="291"/>
      <c r="BN596" s="290" t="s">
        <v>3</v>
      </c>
      <c r="BO596" s="291"/>
      <c r="BP596" s="290" t="s">
        <v>4</v>
      </c>
      <c r="BQ596" s="291"/>
      <c r="BR596" s="290" t="s">
        <v>5</v>
      </c>
      <c r="BS596" s="291"/>
      <c r="BT596" s="290" t="s">
        <v>6</v>
      </c>
      <c r="BU596" s="291"/>
      <c r="BV596" s="290" t="s">
        <v>7</v>
      </c>
      <c r="BW596" s="291"/>
      <c r="BX596" s="290" t="s">
        <v>8</v>
      </c>
      <c r="BY596" s="291"/>
      <c r="BZ596" s="290" t="s">
        <v>9</v>
      </c>
      <c r="CA596" s="291"/>
      <c r="CB596" s="290" t="s">
        <v>10</v>
      </c>
      <c r="CC596" s="291"/>
      <c r="CD596" s="290" t="s">
        <v>11</v>
      </c>
      <c r="CE596" s="291"/>
      <c r="CF596" s="290" t="s">
        <v>12</v>
      </c>
      <c r="CG596" s="291"/>
      <c r="CH596" s="297" t="s">
        <v>40</v>
      </c>
      <c r="CI596" s="298"/>
      <c r="CJ596" s="290" t="s">
        <v>41</v>
      </c>
      <c r="CK596" s="291"/>
    </row>
    <row r="597" spans="1:89" ht="15" thickTop="1" thickBot="1" x14ac:dyDescent="0.35">
      <c r="A597" s="293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68" t="s">
        <v>14</v>
      </c>
      <c r="AC597" s="169" t="s">
        <v>15</v>
      </c>
      <c r="AE597" s="293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68" t="s">
        <v>14</v>
      </c>
      <c r="BG597" s="169" t="s">
        <v>15</v>
      </c>
      <c r="BI597" s="293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8" thickTop="1" x14ac:dyDescent="0.25">
      <c r="A598" s="119" t="s">
        <v>16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1"/>
      <c r="AA598" s="176"/>
      <c r="AB598" s="162">
        <f t="shared" ref="AB598:AB621" si="11057">B598+D598+F598+H598+J598+L598+N598+P598+R598+T598+V598+X598+Z598</f>
        <v>0</v>
      </c>
      <c r="AC598" s="163">
        <f>C598+E598+G598+I598+K598+M598+O598+Q598+S598+U598+W598+Y598+AA598</f>
        <v>0</v>
      </c>
      <c r="AE598" s="254" t="str">
        <f>$AE$9</f>
        <v>07:00 - 07:59</v>
      </c>
      <c r="AF598" s="120">
        <f t="shared" ref="AF598:AO600" si="11058">SUMIF($A$9:$A$32,$AE598,B$598:B$621)</f>
        <v>4944</v>
      </c>
      <c r="AG598" s="177">
        <f t="shared" si="11058"/>
        <v>1711</v>
      </c>
      <c r="AH598" s="121">
        <f t="shared" si="11058"/>
        <v>2223</v>
      </c>
      <c r="AI598" s="172">
        <f t="shared" si="11058"/>
        <v>1695.4</v>
      </c>
      <c r="AJ598" s="120">
        <f t="shared" si="11058"/>
        <v>3286</v>
      </c>
      <c r="AK598" s="122">
        <f t="shared" si="11058"/>
        <v>1383.9</v>
      </c>
      <c r="AL598" s="121">
        <f t="shared" si="11058"/>
        <v>4526</v>
      </c>
      <c r="AM598" s="172">
        <f t="shared" si="11058"/>
        <v>2710.7</v>
      </c>
      <c r="AN598" s="120">
        <f t="shared" si="11058"/>
        <v>382</v>
      </c>
      <c r="AO598" s="122">
        <f t="shared" si="11058"/>
        <v>1242.7</v>
      </c>
      <c r="AP598" s="121">
        <f t="shared" ref="AP598:AY600" si="11059">SUMIF($A$9:$A$32,$AE598,L$598:L$621)</f>
        <v>1292</v>
      </c>
      <c r="AQ598" s="120">
        <f t="shared" si="11059"/>
        <v>4339.2</v>
      </c>
      <c r="AR598" s="171">
        <f t="shared" si="11059"/>
        <v>3601</v>
      </c>
      <c r="AS598" s="173">
        <f t="shared" si="11059"/>
        <v>4949.8999999999996</v>
      </c>
      <c r="AT598" s="120">
        <f t="shared" si="11059"/>
        <v>2775</v>
      </c>
      <c r="AU598" s="122">
        <f t="shared" si="11059"/>
        <v>2864.4</v>
      </c>
      <c r="AV598" s="121">
        <f t="shared" si="11059"/>
        <v>3680</v>
      </c>
      <c r="AW598" s="172">
        <f t="shared" si="11059"/>
        <v>2664</v>
      </c>
      <c r="AX598" s="120">
        <f t="shared" si="11059"/>
        <v>494</v>
      </c>
      <c r="AY598" s="122">
        <f t="shared" si="11059"/>
        <v>2314.1999999999998</v>
      </c>
      <c r="AZ598" s="121">
        <f t="shared" ref="AZ598:BE600" si="11060">SUMIF($A$9:$A$32,$AE598,V$598:V$621)</f>
        <v>1627</v>
      </c>
      <c r="BA598" s="172">
        <f t="shared" si="11060"/>
        <v>4728</v>
      </c>
      <c r="BB598" s="120">
        <f t="shared" si="11060"/>
        <v>2389</v>
      </c>
      <c r="BC598" s="122">
        <f t="shared" si="11060"/>
        <v>2395.1</v>
      </c>
      <c r="BD598" s="21">
        <f t="shared" si="11060"/>
        <v>6030</v>
      </c>
      <c r="BE598" s="176">
        <f t="shared" si="11060"/>
        <v>3611.4</v>
      </c>
      <c r="BF598" s="162">
        <f>AF598+AH598+AJ598+AL598+AN598+AP598+AR598+AT598+AV598+AX598+AZ598+BB598+BD598</f>
        <v>37249</v>
      </c>
      <c r="BG598" s="163">
        <f>AG598+AI598+AK598+AM598+AO598+AQ598+AS598+AU598+AW598+AY598+BA598+BC598+BE598</f>
        <v>36609.900000000009</v>
      </c>
      <c r="BI598" s="119" t="s">
        <v>16</v>
      </c>
      <c r="BJ598" s="123">
        <f>B598/B622</f>
        <v>0</v>
      </c>
      <c r="BK598" s="124">
        <f t="shared" ref="BK598" si="11061">C598/C622</f>
        <v>0</v>
      </c>
      <c r="BL598" s="125">
        <f t="shared" ref="BL598" si="11062">D598/D622</f>
        <v>0</v>
      </c>
      <c r="BM598" s="126">
        <f t="shared" ref="BM598" si="11063">E598/E622</f>
        <v>0</v>
      </c>
      <c r="BN598" s="123">
        <f t="shared" ref="BN598" si="11064">F598/F622</f>
        <v>0</v>
      </c>
      <c r="BO598" s="124">
        <f t="shared" ref="BO598" si="11065">G598/G622</f>
        <v>0</v>
      </c>
      <c r="BP598" s="125">
        <f t="shared" ref="BP598" si="11066">H598/H622</f>
        <v>0</v>
      </c>
      <c r="BQ598" s="126">
        <f t="shared" ref="BQ598" si="11067">I598/I622</f>
        <v>0</v>
      </c>
      <c r="BR598" s="123">
        <f t="shared" ref="BR598" si="11068">J598/J622</f>
        <v>0</v>
      </c>
      <c r="BS598" s="124">
        <f t="shared" ref="BS598" si="11069">K598/K622</f>
        <v>0</v>
      </c>
      <c r="BT598" s="125">
        <f t="shared" ref="BT598" si="11070">L598/L622</f>
        <v>0</v>
      </c>
      <c r="BU598" s="123">
        <f t="shared" ref="BU598" si="11071">M598/M622</f>
        <v>0</v>
      </c>
      <c r="BV598" s="127">
        <f t="shared" ref="BV598" si="11072">N598/N622</f>
        <v>0</v>
      </c>
      <c r="BW598" s="128">
        <f t="shared" ref="BW598" si="11073">O598/O622</f>
        <v>0</v>
      </c>
      <c r="BX598" s="123">
        <f t="shared" ref="BX598" si="11074">P598/P622</f>
        <v>0</v>
      </c>
      <c r="BY598" s="124">
        <f t="shared" ref="BY598" si="11075">Q598/Q622</f>
        <v>0</v>
      </c>
      <c r="BZ598" s="125">
        <f t="shared" ref="BZ598" si="11076">R598/R622</f>
        <v>0</v>
      </c>
      <c r="CA598" s="126">
        <f t="shared" ref="CA598" si="11077">S598/S622</f>
        <v>0</v>
      </c>
      <c r="CB598" s="123">
        <f t="shared" ref="CB598" si="11078">T598/T622</f>
        <v>0</v>
      </c>
      <c r="CC598" s="124">
        <f t="shared" ref="CC598" si="11079">U598/U622</f>
        <v>0</v>
      </c>
      <c r="CD598" s="125">
        <f t="shared" ref="CD598" si="11080">V598/V622</f>
        <v>0</v>
      </c>
      <c r="CE598" s="126">
        <f t="shared" ref="CE598" si="11081">W598/W622</f>
        <v>0</v>
      </c>
      <c r="CF598" s="123">
        <f t="shared" ref="CF598" si="11082">X598/X622</f>
        <v>0</v>
      </c>
      <c r="CG598" s="124">
        <f t="shared" ref="CG598" si="11083">Y598/Y622</f>
        <v>0</v>
      </c>
      <c r="CH598" s="125">
        <f t="shared" ref="CH598" si="11084">Z598/Z622</f>
        <v>0</v>
      </c>
      <c r="CI598" s="123">
        <f t="shared" ref="CI598" si="11085">AA598/AA622</f>
        <v>0</v>
      </c>
      <c r="CJ598" s="129">
        <f t="shared" ref="CJ598" si="11086">AB598/AB622</f>
        <v>0</v>
      </c>
      <c r="CK598" s="130">
        <f t="shared" ref="CK598" si="11087">AC598/AC622</f>
        <v>0</v>
      </c>
    </row>
    <row r="599" spans="1:89" x14ac:dyDescent="0.25">
      <c r="A599" s="131" t="s">
        <v>17</v>
      </c>
      <c r="B599" s="180">
        <v>589</v>
      </c>
      <c r="C599" s="181">
        <v>0</v>
      </c>
      <c r="D599" s="182">
        <v>472</v>
      </c>
      <c r="E599" s="183">
        <v>5</v>
      </c>
      <c r="F599" s="180">
        <v>621</v>
      </c>
      <c r="G599" s="184">
        <v>8</v>
      </c>
      <c r="H599" s="182">
        <v>594</v>
      </c>
      <c r="I599" s="183">
        <v>36</v>
      </c>
      <c r="J599" s="180">
        <v>18</v>
      </c>
      <c r="K599" s="184">
        <v>34</v>
      </c>
      <c r="L599" s="182">
        <v>54</v>
      </c>
      <c r="M599" s="180">
        <v>146</v>
      </c>
      <c r="N599" s="185">
        <v>271</v>
      </c>
      <c r="O599" s="186">
        <v>176</v>
      </c>
      <c r="P599" s="180">
        <v>111</v>
      </c>
      <c r="Q599" s="184">
        <v>121</v>
      </c>
      <c r="R599" s="182">
        <v>68</v>
      </c>
      <c r="S599" s="183">
        <v>127</v>
      </c>
      <c r="T599" s="180">
        <v>3</v>
      </c>
      <c r="U599" s="184">
        <v>55</v>
      </c>
      <c r="V599" s="182">
        <v>26</v>
      </c>
      <c r="W599" s="183">
        <v>125</v>
      </c>
      <c r="X599" s="180">
        <v>2</v>
      </c>
      <c r="Y599" s="184">
        <v>75</v>
      </c>
      <c r="Z599" s="182">
        <v>29</v>
      </c>
      <c r="AA599" s="180">
        <v>0</v>
      </c>
      <c r="AB599" s="162">
        <f t="shared" si="11057"/>
        <v>2858</v>
      </c>
      <c r="AC599" s="165">
        <f t="shared" ref="AC599:AC621" si="11088">SUM(C599,E599,G599,I599,K599,M599,O599,Q599,S599,U599,W599,Y599,AA599)</f>
        <v>908</v>
      </c>
      <c r="AE599" s="256" t="str">
        <f>$AE$10</f>
        <v>08:00 - 08:59</v>
      </c>
      <c r="AF599" s="120">
        <f t="shared" si="11058"/>
        <v>4476</v>
      </c>
      <c r="AG599" s="181">
        <f t="shared" si="11058"/>
        <v>1671.5</v>
      </c>
      <c r="AH599" s="182">
        <f t="shared" si="11058"/>
        <v>2004</v>
      </c>
      <c r="AI599" s="183">
        <f t="shared" si="11058"/>
        <v>1405.8</v>
      </c>
      <c r="AJ599" s="180">
        <f t="shared" si="11058"/>
        <v>2451</v>
      </c>
      <c r="AK599" s="184">
        <f t="shared" si="11058"/>
        <v>1262.4000000000001</v>
      </c>
      <c r="AL599" s="182">
        <f t="shared" si="11058"/>
        <v>3663</v>
      </c>
      <c r="AM599" s="183">
        <f t="shared" si="11058"/>
        <v>2779.3</v>
      </c>
      <c r="AN599" s="180">
        <f t="shared" si="11058"/>
        <v>295</v>
      </c>
      <c r="AO599" s="184">
        <f t="shared" si="11058"/>
        <v>1145.2</v>
      </c>
      <c r="AP599" s="182">
        <f t="shared" si="11059"/>
        <v>1101</v>
      </c>
      <c r="AQ599" s="180">
        <f t="shared" si="11059"/>
        <v>4927.6000000000004</v>
      </c>
      <c r="AR599" s="185">
        <f t="shared" si="11059"/>
        <v>2643</v>
      </c>
      <c r="AS599" s="186">
        <f t="shared" si="11059"/>
        <v>4947.6000000000004</v>
      </c>
      <c r="AT599" s="180">
        <f t="shared" si="11059"/>
        <v>2122</v>
      </c>
      <c r="AU599" s="184">
        <f t="shared" si="11059"/>
        <v>2785.9</v>
      </c>
      <c r="AV599" s="182">
        <f t="shared" si="11059"/>
        <v>2880</v>
      </c>
      <c r="AW599" s="183">
        <f t="shared" si="11059"/>
        <v>2164.4</v>
      </c>
      <c r="AX599" s="180">
        <f t="shared" si="11059"/>
        <v>344</v>
      </c>
      <c r="AY599" s="184">
        <f t="shared" si="11059"/>
        <v>1618.9</v>
      </c>
      <c r="AZ599" s="182">
        <f t="shared" si="11060"/>
        <v>1195</v>
      </c>
      <c r="BA599" s="183">
        <f t="shared" si="11060"/>
        <v>3917.1</v>
      </c>
      <c r="BB599" s="180">
        <f t="shared" si="11060"/>
        <v>1870</v>
      </c>
      <c r="BC599" s="184">
        <f t="shared" si="11060"/>
        <v>2153.9</v>
      </c>
      <c r="BD599" s="182">
        <f t="shared" si="11060"/>
        <v>5090</v>
      </c>
      <c r="BE599" s="180">
        <f t="shared" si="11060"/>
        <v>3345.4</v>
      </c>
      <c r="BF599" s="164">
        <f>SUM(AF599,AH599,AJ599,AL599,AN599,AP599,AR599,AT599,AV599,AX599,AZ599,BB599,BD599)</f>
        <v>30134</v>
      </c>
      <c r="BG599" s="165">
        <f>SUM(AG599,AI599,AK599,AM599,AO599,AQ599,AS599,AU599,AW599,AY599,BA599,BC599,BE599)</f>
        <v>34125.000000000007</v>
      </c>
      <c r="BI599" s="131" t="s">
        <v>17</v>
      </c>
      <c r="BJ599" s="123">
        <f>B599/B622</f>
        <v>1.3858171380170346E-2</v>
      </c>
      <c r="BK599" s="124">
        <f t="shared" ref="BK599" si="11089">C599/C622</f>
        <v>0</v>
      </c>
      <c r="BL599" s="125">
        <f t="shared" ref="BL599" si="11090">D599/D622</f>
        <v>2.0635683994229003E-2</v>
      </c>
      <c r="BM599" s="126">
        <f t="shared" ref="BM599" si="11091">E599/E622</f>
        <v>2.407005348365884E-4</v>
      </c>
      <c r="BN599" s="123">
        <f t="shared" ref="BN599" si="11092">F599/F622</f>
        <v>2.2429298948965219E-2</v>
      </c>
      <c r="BO599" s="124">
        <f t="shared" ref="BO599" si="11093">G599/G622</f>
        <v>3.1170976703591289E-4</v>
      </c>
      <c r="BP599" s="125">
        <f t="shared" ref="BP599" si="11094">H599/H622</f>
        <v>1.2689054088695206E-2</v>
      </c>
      <c r="BQ599" s="126">
        <f t="shared" ref="BQ599" si="11095">I599/I622</f>
        <v>6.907627747940664E-4</v>
      </c>
      <c r="BR599" s="123">
        <f t="shared" ref="BR599" si="11096">J599/J622</f>
        <v>2.1559468199784403E-3</v>
      </c>
      <c r="BS599" s="124">
        <f t="shared" ref="BS599" si="11097">K599/K622</f>
        <v>3.9170506912442398E-3</v>
      </c>
      <c r="BT599" s="125">
        <f t="shared" ref="BT599" si="11098">L599/L622</f>
        <v>1.8049938162248889E-3</v>
      </c>
      <c r="BU599" s="123">
        <f t="shared" ref="BU599" si="11099">M599/M622</f>
        <v>4.5699976523984661E-3</v>
      </c>
      <c r="BV599" s="127">
        <f t="shared" ref="BV599" si="11100">N599/N622</f>
        <v>5.7163347958150527E-3</v>
      </c>
      <c r="BW599" s="128">
        <f t="shared" ref="BW599" si="11101">O599/O622</f>
        <v>3.6698242446104672E-3</v>
      </c>
      <c r="BX599" s="123">
        <f t="shared" ref="BX599" si="11102">P599/P622</f>
        <v>3.7318450779989243E-3</v>
      </c>
      <c r="BY599" s="124">
        <f t="shared" ref="BY599" si="11103">Q599/Q622</f>
        <v>4.1207060370046207E-3</v>
      </c>
      <c r="BZ599" s="125">
        <f t="shared" ref="BZ599" si="11104">R599/R622</f>
        <v>1.9295159185063278E-3</v>
      </c>
      <c r="CA599" s="126">
        <f t="shared" ref="CA599" si="11105">S599/S622</f>
        <v>3.5767292922863746E-3</v>
      </c>
      <c r="CB599" s="123">
        <f t="shared" ref="CB599" si="11106">T599/T622</f>
        <v>2.6785714285714287E-4</v>
      </c>
      <c r="CC599" s="124">
        <f t="shared" ref="CC599" si="11107">U599/U622</f>
        <v>4.7859380438565963E-3</v>
      </c>
      <c r="CD599" s="125">
        <f t="shared" ref="CD599" si="11108">V599/V622</f>
        <v>7.4524191699151571E-4</v>
      </c>
      <c r="CE599" s="126">
        <f t="shared" ref="CE599" si="11109">W599/W622</f>
        <v>3.0167441366560958E-3</v>
      </c>
      <c r="CF599" s="123">
        <f t="shared" ref="CF599" si="11110">X599/X622</f>
        <v>7.0826545789361855E-5</v>
      </c>
      <c r="CG599" s="124">
        <f t="shared" ref="CG599" si="11111">Y599/Y622</f>
        <v>4.2856897960583083E-3</v>
      </c>
      <c r="CH599" s="125">
        <f t="shared" ref="CH599" si="11112">Z599/Z622</f>
        <v>4.8288264286665776E-4</v>
      </c>
      <c r="CI599" s="123">
        <f t="shared" ref="CI599" si="11113">AA599/AA622</f>
        <v>0</v>
      </c>
      <c r="CJ599" s="129">
        <f t="shared" ref="CJ599" si="11114">AB599/AB622</f>
        <v>6.7260352634403034E-3</v>
      </c>
      <c r="CK599" s="130">
        <f t="shared" ref="CK599" si="11115">AC599/AC622</f>
        <v>2.1429296302502366E-3</v>
      </c>
    </row>
    <row r="600" spans="1:89" ht="13.8" thickBot="1" x14ac:dyDescent="0.3">
      <c r="A600" s="139" t="s">
        <v>18</v>
      </c>
      <c r="B600" s="187">
        <v>2700</v>
      </c>
      <c r="C600" s="188">
        <v>741</v>
      </c>
      <c r="D600" s="189">
        <v>1704</v>
      </c>
      <c r="E600" s="190">
        <v>439</v>
      </c>
      <c r="F600" s="187">
        <v>2401</v>
      </c>
      <c r="G600" s="191">
        <v>589</v>
      </c>
      <c r="H600" s="189">
        <v>2777</v>
      </c>
      <c r="I600" s="190">
        <v>1075</v>
      </c>
      <c r="J600" s="187">
        <v>128</v>
      </c>
      <c r="K600" s="191">
        <v>430</v>
      </c>
      <c r="L600" s="189">
        <v>774</v>
      </c>
      <c r="M600" s="187">
        <v>1522</v>
      </c>
      <c r="N600" s="192">
        <v>1999</v>
      </c>
      <c r="O600" s="193">
        <v>2246</v>
      </c>
      <c r="P600" s="187">
        <v>1161</v>
      </c>
      <c r="Q600" s="191">
        <v>1263</v>
      </c>
      <c r="R600" s="189">
        <v>1704</v>
      </c>
      <c r="S600" s="190">
        <v>1316</v>
      </c>
      <c r="T600" s="187">
        <v>230</v>
      </c>
      <c r="U600" s="191">
        <v>742</v>
      </c>
      <c r="V600" s="189">
        <v>940</v>
      </c>
      <c r="W600" s="190">
        <v>1828</v>
      </c>
      <c r="X600" s="187">
        <v>1077</v>
      </c>
      <c r="Y600" s="191">
        <v>1080</v>
      </c>
      <c r="Z600" s="189">
        <v>3034</v>
      </c>
      <c r="AA600" s="187">
        <v>1925</v>
      </c>
      <c r="AB600" s="162">
        <f t="shared" si="11057"/>
        <v>20629</v>
      </c>
      <c r="AC600" s="165">
        <f t="shared" si="11088"/>
        <v>15196</v>
      </c>
      <c r="AE600" s="254">
        <f>$AE$11</f>
        <v>0</v>
      </c>
      <c r="AF600" s="120">
        <f t="shared" si="11058"/>
        <v>0</v>
      </c>
      <c r="AG600" s="188">
        <f t="shared" si="11058"/>
        <v>0</v>
      </c>
      <c r="AH600" s="189">
        <f t="shared" si="11058"/>
        <v>0</v>
      </c>
      <c r="AI600" s="190">
        <f t="shared" si="11058"/>
        <v>0</v>
      </c>
      <c r="AJ600" s="187">
        <f t="shared" si="11058"/>
        <v>0</v>
      </c>
      <c r="AK600" s="191">
        <f t="shared" si="11058"/>
        <v>0</v>
      </c>
      <c r="AL600" s="189">
        <f t="shared" si="11058"/>
        <v>0</v>
      </c>
      <c r="AM600" s="190">
        <f t="shared" si="11058"/>
        <v>0</v>
      </c>
      <c r="AN600" s="187">
        <f t="shared" si="11058"/>
        <v>0</v>
      </c>
      <c r="AO600" s="191">
        <f t="shared" si="11058"/>
        <v>0</v>
      </c>
      <c r="AP600" s="189">
        <f t="shared" si="11059"/>
        <v>0</v>
      </c>
      <c r="AQ600" s="187">
        <f t="shared" si="11059"/>
        <v>0</v>
      </c>
      <c r="AR600" s="192">
        <f t="shared" si="11059"/>
        <v>0</v>
      </c>
      <c r="AS600" s="193">
        <f t="shared" si="11059"/>
        <v>0</v>
      </c>
      <c r="AT600" s="187">
        <f t="shared" si="11059"/>
        <v>0</v>
      </c>
      <c r="AU600" s="191">
        <f t="shared" si="11059"/>
        <v>0</v>
      </c>
      <c r="AV600" s="189">
        <f t="shared" si="11059"/>
        <v>0</v>
      </c>
      <c r="AW600" s="190">
        <f t="shared" si="11059"/>
        <v>0</v>
      </c>
      <c r="AX600" s="187">
        <f t="shared" si="11059"/>
        <v>0</v>
      </c>
      <c r="AY600" s="191">
        <f t="shared" si="11059"/>
        <v>0</v>
      </c>
      <c r="AZ600" s="189">
        <f t="shared" si="11060"/>
        <v>0</v>
      </c>
      <c r="BA600" s="190">
        <f t="shared" si="11060"/>
        <v>0</v>
      </c>
      <c r="BB600" s="187">
        <f t="shared" si="11060"/>
        <v>0</v>
      </c>
      <c r="BC600" s="191">
        <f t="shared" si="11060"/>
        <v>0</v>
      </c>
      <c r="BD600" s="189">
        <f t="shared" si="11060"/>
        <v>0</v>
      </c>
      <c r="BE600" s="187">
        <f t="shared" si="11060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18</v>
      </c>
      <c r="BJ600" s="123">
        <f>B600/B622</f>
        <v>6.3526422286010076E-2</v>
      </c>
      <c r="BK600" s="124">
        <f t="shared" ref="BK600" si="11116">C600/C622</f>
        <v>1.8353986728655753E-2</v>
      </c>
      <c r="BL600" s="125">
        <f t="shared" ref="BL600" si="11117">D600/D622</f>
        <v>7.4498316792725047E-2</v>
      </c>
      <c r="BM600" s="126">
        <f t="shared" ref="BM600" si="11118">E600/E622</f>
        <v>2.1133506958652463E-2</v>
      </c>
      <c r="BN600" s="123">
        <f t="shared" ref="BN600" si="11119">F600/F622</f>
        <v>8.6719398995918656E-2</v>
      </c>
      <c r="BO600" s="124">
        <f t="shared" ref="BO600" si="11120">G600/G622</f>
        <v>2.2949631598019087E-2</v>
      </c>
      <c r="BP600" s="125">
        <f t="shared" ref="BP600" si="11121">H600/H622</f>
        <v>5.932239596684611E-2</v>
      </c>
      <c r="BQ600" s="126">
        <f t="shared" ref="BQ600" si="11122">I600/I622</f>
        <v>2.062694396954504E-2</v>
      </c>
      <c r="BR600" s="123">
        <f t="shared" ref="BR600" si="11123">J600/J622</f>
        <v>1.5331177386513356E-2</v>
      </c>
      <c r="BS600" s="124">
        <f t="shared" ref="BS600" si="11124">K600/K622</f>
        <v>4.9539170506912443E-2</v>
      </c>
      <c r="BT600" s="125">
        <f t="shared" ref="BT600" si="11125">L600/L622</f>
        <v>2.5871578032556741E-2</v>
      </c>
      <c r="BU600" s="123">
        <f t="shared" ref="BU600" si="11126">M600/M622</f>
        <v>4.7640660458564826E-2</v>
      </c>
      <c r="BV600" s="127">
        <f t="shared" ref="BV600" si="11127">N600/N622</f>
        <v>4.2165879176510296E-2</v>
      </c>
      <c r="BW600" s="128">
        <f t="shared" ref="BW600" si="11128">O600/O622</f>
        <v>4.6831961667017669E-2</v>
      </c>
      <c r="BX600" s="123">
        <f t="shared" ref="BX600" si="11129">P600/P622</f>
        <v>3.9033082302313074E-2</v>
      </c>
      <c r="BY600" s="124">
        <f t="shared" ref="BY600" si="11130">Q600/Q622</f>
        <v>4.3011997725097825E-2</v>
      </c>
      <c r="BZ600" s="125">
        <f t="shared" ref="BZ600" si="11131">R600/R622</f>
        <v>4.8351398899040915E-2</v>
      </c>
      <c r="CA600" s="126">
        <f t="shared" ref="CA600" si="11132">S600/S622</f>
        <v>3.7062801170463539E-2</v>
      </c>
      <c r="CB600" s="123">
        <f t="shared" ref="CB600" si="11133">T600/T622</f>
        <v>2.0535714285714286E-2</v>
      </c>
      <c r="CC600" s="124">
        <f t="shared" ref="CC600" si="11134">U600/U622</f>
        <v>6.4566655064392617E-2</v>
      </c>
      <c r="CD600" s="125">
        <f t="shared" ref="CD600" si="11135">V600/V622</f>
        <v>2.6943361614308645E-2</v>
      </c>
      <c r="CE600" s="126">
        <f t="shared" ref="CE600" si="11136">W600/W622</f>
        <v>4.4116866254458743E-2</v>
      </c>
      <c r="CF600" s="123">
        <f t="shared" ref="CF600" si="11137">X600/X622</f>
        <v>3.8140094907571358E-2</v>
      </c>
      <c r="CG600" s="124">
        <f t="shared" ref="CG600" si="11138">Y600/Y622</f>
        <v>6.1713933063239641E-2</v>
      </c>
      <c r="CH600" s="125">
        <f t="shared" ref="CH600" si="11139">Z600/Z622</f>
        <v>5.0519515119222057E-2</v>
      </c>
      <c r="CI600" s="123">
        <f t="shared" ref="CI600" si="11140">AA600/AA622</f>
        <v>3.1605303123589043E-2</v>
      </c>
      <c r="CJ600" s="129">
        <f t="shared" ref="CJ600" si="11141">AB600/AB622</f>
        <v>4.854841898163402E-2</v>
      </c>
      <c r="CK600" s="130">
        <f t="shared" ref="CK600" si="11142">AC600/AC622</f>
        <v>3.5863390596126206E-2</v>
      </c>
    </row>
    <row r="601" spans="1:89" ht="14.4" thickTop="1" thickBot="1" x14ac:dyDescent="0.3">
      <c r="A601" s="131" t="s">
        <v>19</v>
      </c>
      <c r="B601" s="180">
        <v>4958</v>
      </c>
      <c r="C601" s="181">
        <v>2021</v>
      </c>
      <c r="D601" s="182">
        <v>2214</v>
      </c>
      <c r="E601" s="183">
        <v>1384</v>
      </c>
      <c r="F601" s="180">
        <v>3381</v>
      </c>
      <c r="G601" s="184">
        <v>1295</v>
      </c>
      <c r="H601" s="182">
        <v>4348</v>
      </c>
      <c r="I601" s="183">
        <v>2394</v>
      </c>
      <c r="J601" s="180">
        <v>261</v>
      </c>
      <c r="K601" s="184">
        <v>990</v>
      </c>
      <c r="L601" s="182">
        <v>1321</v>
      </c>
      <c r="M601" s="180">
        <v>3311</v>
      </c>
      <c r="N601" s="185">
        <v>3212</v>
      </c>
      <c r="O601" s="186">
        <v>4034</v>
      </c>
      <c r="P601" s="180">
        <v>2426</v>
      </c>
      <c r="Q601" s="184">
        <v>2351</v>
      </c>
      <c r="R601" s="182">
        <v>3038</v>
      </c>
      <c r="S601" s="183">
        <v>2114</v>
      </c>
      <c r="T601" s="180">
        <v>463</v>
      </c>
      <c r="U601" s="184">
        <v>1431</v>
      </c>
      <c r="V601" s="182">
        <v>1716</v>
      </c>
      <c r="W601" s="183">
        <v>3600</v>
      </c>
      <c r="X601" s="180">
        <v>2205</v>
      </c>
      <c r="Y601" s="184">
        <v>1898</v>
      </c>
      <c r="Z601" s="182">
        <v>4710</v>
      </c>
      <c r="AA601" s="180">
        <v>3682</v>
      </c>
      <c r="AB601" s="162">
        <f t="shared" si="11057"/>
        <v>34253</v>
      </c>
      <c r="AC601" s="165">
        <f t="shared" si="11088"/>
        <v>30505</v>
      </c>
      <c r="AE601" s="251" t="s">
        <v>13</v>
      </c>
      <c r="AF601" s="14">
        <f t="shared" ref="AF601:BG601" si="11143">SUM(AF598:AF600)</f>
        <v>9420</v>
      </c>
      <c r="AG601" s="1">
        <f t="shared" si="11143"/>
        <v>3382.5</v>
      </c>
      <c r="AH601" s="14">
        <f t="shared" si="11143"/>
        <v>4227</v>
      </c>
      <c r="AI601" s="1">
        <f t="shared" si="11143"/>
        <v>3101.2</v>
      </c>
      <c r="AJ601" s="14">
        <f t="shared" si="11143"/>
        <v>5737</v>
      </c>
      <c r="AK601" s="1">
        <f t="shared" si="11143"/>
        <v>2646.3</v>
      </c>
      <c r="AL601" s="14">
        <f t="shared" si="11143"/>
        <v>8189</v>
      </c>
      <c r="AM601" s="1">
        <f t="shared" si="11143"/>
        <v>5490</v>
      </c>
      <c r="AN601" s="14">
        <f t="shared" si="11143"/>
        <v>677</v>
      </c>
      <c r="AO601" s="1">
        <f t="shared" si="11143"/>
        <v>2387.9</v>
      </c>
      <c r="AP601" s="14">
        <f t="shared" si="11143"/>
        <v>2393</v>
      </c>
      <c r="AQ601" s="1">
        <f t="shared" si="11143"/>
        <v>9266.7999999999993</v>
      </c>
      <c r="AR601" s="14">
        <f t="shared" si="11143"/>
        <v>6244</v>
      </c>
      <c r="AS601" s="1">
        <f t="shared" si="11143"/>
        <v>9897.5</v>
      </c>
      <c r="AT601" s="14">
        <f t="shared" si="11143"/>
        <v>4897</v>
      </c>
      <c r="AU601" s="1">
        <f t="shared" si="11143"/>
        <v>5650.3</v>
      </c>
      <c r="AV601" s="14">
        <f t="shared" si="11143"/>
        <v>6560</v>
      </c>
      <c r="AW601" s="1">
        <f t="shared" si="11143"/>
        <v>4828.3999999999996</v>
      </c>
      <c r="AX601" s="14">
        <f t="shared" si="11143"/>
        <v>838</v>
      </c>
      <c r="AY601" s="1">
        <f t="shared" si="11143"/>
        <v>3933.1</v>
      </c>
      <c r="AZ601" s="14">
        <f t="shared" si="11143"/>
        <v>2822</v>
      </c>
      <c r="BA601" s="1">
        <f t="shared" si="11143"/>
        <v>8645.1</v>
      </c>
      <c r="BB601" s="14">
        <f t="shared" si="11143"/>
        <v>4259</v>
      </c>
      <c r="BC601" s="1">
        <f t="shared" si="11143"/>
        <v>4549</v>
      </c>
      <c r="BD601" s="14">
        <f t="shared" si="11143"/>
        <v>11120</v>
      </c>
      <c r="BE601" s="1">
        <f t="shared" si="11143"/>
        <v>6956.8</v>
      </c>
      <c r="BF601" s="166">
        <f t="shared" si="11143"/>
        <v>67383</v>
      </c>
      <c r="BG601" s="167">
        <f t="shared" si="11143"/>
        <v>70734.900000000023</v>
      </c>
      <c r="BI601" s="131" t="s">
        <v>19</v>
      </c>
      <c r="BJ601" s="123">
        <f>B601/B622</f>
        <v>0.11665333396075479</v>
      </c>
      <c r="BK601" s="124">
        <f t="shared" ref="BK601" si="11144">C601/C622</f>
        <v>5.0058579188411972E-2</v>
      </c>
      <c r="BL601" s="125">
        <f t="shared" ref="BL601" si="11145">D601/D622</f>
        <v>9.6795348227167399E-2</v>
      </c>
      <c r="BM601" s="126">
        <f t="shared" ref="BM601" si="11146">E601/E622</f>
        <v>6.6625908042767662E-2</v>
      </c>
      <c r="BN601" s="123">
        <f t="shared" ref="BN601" si="11147">F601/F622</f>
        <v>0.12211507205547729</v>
      </c>
      <c r="BO601" s="124">
        <f t="shared" ref="BO601" si="11148">G601/G622</f>
        <v>5.0458018538938401E-2</v>
      </c>
      <c r="BP601" s="125">
        <f t="shared" ref="BP601" si="11149">H601/H622</f>
        <v>9.2882166965735286E-2</v>
      </c>
      <c r="BQ601" s="126">
        <f t="shared" ref="BQ601" si="11150">I601/I622</f>
        <v>4.5935724523805413E-2</v>
      </c>
      <c r="BR601" s="123">
        <f t="shared" ref="BR601" si="11151">J601/J622</f>
        <v>3.1261228889687388E-2</v>
      </c>
      <c r="BS601" s="124">
        <f t="shared" ref="BS601" si="11152">K601/K622</f>
        <v>0.11405529953917051</v>
      </c>
      <c r="BT601" s="125">
        <f t="shared" ref="BT601" si="11153">L601/L622</f>
        <v>4.4155496874686631E-2</v>
      </c>
      <c r="BU601" s="123">
        <f t="shared" ref="BU601" si="11154">M601/M622</f>
        <v>0.10363878237733781</v>
      </c>
      <c r="BV601" s="127">
        <f t="shared" ref="BV601" si="11155">N601/N622</f>
        <v>6.7752278096523788E-2</v>
      </c>
      <c r="BW601" s="128">
        <f t="shared" ref="BW601" si="11156">O601/O622</f>
        <v>8.4114039788401276E-2</v>
      </c>
      <c r="BX601" s="123">
        <f t="shared" ref="BX601" si="11157">P601/P622</f>
        <v>8.1562668101129637E-2</v>
      </c>
      <c r="BY601" s="124">
        <f t="shared" ref="BY601" si="11158">Q601/Q622</f>
        <v>8.0064296636345983E-2</v>
      </c>
      <c r="BZ601" s="125">
        <f t="shared" ref="BZ601" si="11159">R601/R622</f>
        <v>8.6203961182679756E-2</v>
      </c>
      <c r="CA601" s="126">
        <f t="shared" ref="CA601" si="11160">S601/S622</f>
        <v>5.953705294404249E-2</v>
      </c>
      <c r="CB601" s="123">
        <f t="shared" ref="CB601" si="11161">T601/T622</f>
        <v>4.1339285714285717E-2</v>
      </c>
      <c r="CC601" s="124">
        <f t="shared" ref="CC601" si="11162">U601/U622</f>
        <v>0.12452140619561435</v>
      </c>
      <c r="CD601" s="125">
        <f t="shared" ref="CD601" si="11163">V601/V622</f>
        <v>4.9185966521440035E-2</v>
      </c>
      <c r="CE601" s="126">
        <f t="shared" ref="CE601" si="11164">W601/W622</f>
        <v>8.6882231135695556E-2</v>
      </c>
      <c r="CF601" s="123">
        <f t="shared" ref="CF601" si="11165">X601/X622</f>
        <v>7.8086266732771442E-2</v>
      </c>
      <c r="CG601" s="124">
        <f t="shared" ref="CG601" si="11166">Y601/Y622</f>
        <v>0.10845652310558226</v>
      </c>
      <c r="CH601" s="125">
        <f t="shared" ref="CH601" si="11167">Z601/Z622</f>
        <v>7.8426801651791667E-2</v>
      </c>
      <c r="CI601" s="123">
        <f t="shared" ref="CI601" si="11168">AA601/AA622</f>
        <v>6.0452325247301229E-2</v>
      </c>
      <c r="CJ601" s="129">
        <f t="shared" ref="CJ601" si="11169">AB601/AB622</f>
        <v>8.0611226689510401E-2</v>
      </c>
      <c r="CK601" s="130">
        <f t="shared" ref="CK601" si="11170">AC601/AC622</f>
        <v>7.1993467368704253E-2</v>
      </c>
    </row>
    <row r="602" spans="1:89" ht="13.8" thickTop="1" x14ac:dyDescent="0.25">
      <c r="A602" s="139" t="s">
        <v>20</v>
      </c>
      <c r="B602" s="266">
        <v>4944</v>
      </c>
      <c r="C602" s="267">
        <v>1711</v>
      </c>
      <c r="D602" s="268">
        <v>2223</v>
      </c>
      <c r="E602" s="269">
        <v>1695.4</v>
      </c>
      <c r="F602" s="266">
        <v>3286</v>
      </c>
      <c r="G602" s="270">
        <v>1383.9</v>
      </c>
      <c r="H602" s="268">
        <v>4526</v>
      </c>
      <c r="I602" s="269">
        <v>2710.7</v>
      </c>
      <c r="J602" s="266">
        <v>382</v>
      </c>
      <c r="K602" s="270">
        <v>1242.7</v>
      </c>
      <c r="L602" s="268">
        <v>1292</v>
      </c>
      <c r="M602" s="266">
        <v>4339.2</v>
      </c>
      <c r="N602" s="271">
        <v>3601</v>
      </c>
      <c r="O602" s="272">
        <v>4949.8999999999996</v>
      </c>
      <c r="P602" s="266">
        <v>2775</v>
      </c>
      <c r="Q602" s="270">
        <v>2864.4</v>
      </c>
      <c r="R602" s="268">
        <v>3680</v>
      </c>
      <c r="S602" s="269">
        <v>2664</v>
      </c>
      <c r="T602" s="266">
        <v>494</v>
      </c>
      <c r="U602" s="270">
        <v>2314.1999999999998</v>
      </c>
      <c r="V602" s="268">
        <v>1627</v>
      </c>
      <c r="W602" s="269">
        <v>4728</v>
      </c>
      <c r="X602" s="266">
        <v>2389</v>
      </c>
      <c r="Y602" s="270">
        <v>2395.1</v>
      </c>
      <c r="Z602" s="268">
        <v>6030</v>
      </c>
      <c r="AA602" s="266">
        <v>3611.4</v>
      </c>
      <c r="AB602" s="162">
        <f t="shared" si="11057"/>
        <v>37249</v>
      </c>
      <c r="AC602" s="165">
        <f t="shared" si="11088"/>
        <v>36609.900000000009</v>
      </c>
      <c r="BI602" s="139" t="s">
        <v>20</v>
      </c>
      <c r="BJ602" s="123">
        <f>B602/B622</f>
        <v>0.11632393769704955</v>
      </c>
      <c r="BK602" s="124">
        <f t="shared" ref="BK602" si="11171">C602/C622</f>
        <v>4.2380123202064766E-2</v>
      </c>
      <c r="BL602" s="125">
        <f t="shared" ref="BL602" si="11172">D602/D622</f>
        <v>9.7188825252481098E-2</v>
      </c>
      <c r="BM602" s="126">
        <f t="shared" ref="BM602" si="11173">E602/E622</f>
        <v>8.1616737352390403E-2</v>
      </c>
      <c r="BN602" s="123">
        <f t="shared" ref="BN602" si="11174">F602/F622</f>
        <v>0.11868385885072416</v>
      </c>
      <c r="BO602" s="124">
        <f t="shared" ref="BO602" si="11175">G602/G622</f>
        <v>5.3921893325124981E-2</v>
      </c>
      <c r="BP602" s="125">
        <f t="shared" ref="BP602" si="11176">H602/H622</f>
        <v>9.6684610783559777E-2</v>
      </c>
      <c r="BQ602" s="126">
        <f t="shared" ref="BQ602" si="11177">I602/I622</f>
        <v>5.2012518156507655E-2</v>
      </c>
      <c r="BR602" s="123">
        <f t="shared" ref="BR602" si="11178">J602/J622</f>
        <v>4.5753982512875796E-2</v>
      </c>
      <c r="BS602" s="124">
        <f t="shared" ref="BS602" si="11179">K602/K622</f>
        <v>0.14316820276497697</v>
      </c>
      <c r="BT602" s="125">
        <f t="shared" ref="BT602" si="11180">L602/L622</f>
        <v>4.3186148343751042E-2</v>
      </c>
      <c r="BU602" s="123">
        <f t="shared" ref="BU602" si="11181">M602/M622</f>
        <v>0.13582283433758507</v>
      </c>
      <c r="BV602" s="127">
        <f t="shared" ref="BV602" si="11182">N602/N622</f>
        <v>7.5957644279446512E-2</v>
      </c>
      <c r="BW602" s="128">
        <f t="shared" ref="BW602" si="11183">O602/O622</f>
        <v>0.10321172175225767</v>
      </c>
      <c r="BX602" s="123">
        <f t="shared" ref="BX602" si="11184">P602/P622</f>
        <v>9.3296126949973107E-2</v>
      </c>
      <c r="BY602" s="124">
        <f t="shared" ref="BY602" si="11185">Q602/Q622</f>
        <v>9.7548350185091212E-2</v>
      </c>
      <c r="BZ602" s="125">
        <f t="shared" ref="BZ602" si="11186">R602/R622</f>
        <v>0.10442086147210715</v>
      </c>
      <c r="CA602" s="126">
        <f t="shared" ref="CA602" si="11187">S602/S622</f>
        <v>7.5026825469692138E-2</v>
      </c>
      <c r="CB602" s="123">
        <f t="shared" ref="CB602" si="11188">T602/T622</f>
        <v>4.4107142857142859E-2</v>
      </c>
      <c r="CC602" s="124">
        <f t="shared" ref="CC602" si="11189">U602/U622</f>
        <v>0.20137486947441696</v>
      </c>
      <c r="CD602" s="125">
        <f t="shared" ref="CD602" si="11190">V602/V622</f>
        <v>4.6634946113276773E-2</v>
      </c>
      <c r="CE602" s="126">
        <f t="shared" ref="CE602" si="11191">W602/W622</f>
        <v>0.11410533022488017</v>
      </c>
      <c r="CF602" s="123">
        <f t="shared" ref="CF602" si="11192">X602/X622</f>
        <v>8.4602308945392737E-2</v>
      </c>
      <c r="CG602" s="124">
        <f t="shared" ref="CG602" si="11193">Y602/Y622</f>
        <v>0.13686207507385673</v>
      </c>
      <c r="CH602" s="125">
        <f t="shared" ref="CH602" si="11194">Z602/Z622</f>
        <v>0.10040628746503263</v>
      </c>
      <c r="CI602" s="123">
        <f t="shared" ref="CI602" si="11195">AA602/AA622</f>
        <v>5.9293190493781546E-2</v>
      </c>
      <c r="CJ602" s="129">
        <f t="shared" ref="CJ602" si="11196">AB602/AB622</f>
        <v>8.7662032025153214E-2</v>
      </c>
      <c r="CK602" s="130">
        <f t="shared" ref="CK602" si="11197">AC602/AC622</f>
        <v>8.6401365055614715E-2</v>
      </c>
    </row>
    <row r="603" spans="1:89" ht="13.8" thickBot="1" x14ac:dyDescent="0.3">
      <c r="A603" s="131" t="s">
        <v>21</v>
      </c>
      <c r="B603" s="273">
        <v>4476</v>
      </c>
      <c r="C603" s="274">
        <v>1671.5</v>
      </c>
      <c r="D603" s="275">
        <v>2004</v>
      </c>
      <c r="E603" s="276">
        <v>1405.8</v>
      </c>
      <c r="F603" s="273">
        <v>2451</v>
      </c>
      <c r="G603" s="277">
        <v>1262.4000000000001</v>
      </c>
      <c r="H603" s="275">
        <v>3663</v>
      </c>
      <c r="I603" s="276">
        <v>2779.3</v>
      </c>
      <c r="J603" s="273">
        <v>295</v>
      </c>
      <c r="K603" s="277">
        <v>1145.2</v>
      </c>
      <c r="L603" s="275">
        <v>1101</v>
      </c>
      <c r="M603" s="273">
        <v>4927.6000000000004</v>
      </c>
      <c r="N603" s="278">
        <v>2643</v>
      </c>
      <c r="O603" s="279">
        <v>4947.6000000000004</v>
      </c>
      <c r="P603" s="273">
        <v>2122</v>
      </c>
      <c r="Q603" s="277">
        <v>2785.9</v>
      </c>
      <c r="R603" s="275">
        <v>2880</v>
      </c>
      <c r="S603" s="276">
        <v>2164.4</v>
      </c>
      <c r="T603" s="273">
        <v>344</v>
      </c>
      <c r="U603" s="277">
        <v>1618.9</v>
      </c>
      <c r="V603" s="275">
        <v>1195</v>
      </c>
      <c r="W603" s="276">
        <v>3917.1</v>
      </c>
      <c r="X603" s="273">
        <v>1870</v>
      </c>
      <c r="Y603" s="277">
        <v>2153.9</v>
      </c>
      <c r="Z603" s="275">
        <v>5090</v>
      </c>
      <c r="AA603" s="273">
        <v>3345.4</v>
      </c>
      <c r="AB603" s="162">
        <f t="shared" si="11057"/>
        <v>30134</v>
      </c>
      <c r="AC603" s="165">
        <f t="shared" si="11088"/>
        <v>34125.000000000007</v>
      </c>
      <c r="AE603" t="s">
        <v>85</v>
      </c>
      <c r="BI603" s="131" t="s">
        <v>21</v>
      </c>
      <c r="BJ603" s="123">
        <f>B603/B622</f>
        <v>0.10531269116747448</v>
      </c>
      <c r="BK603" s="124">
        <f t="shared" ref="BK603" si="11198">C603/C622</f>
        <v>4.1401739294126973E-2</v>
      </c>
      <c r="BL603" s="125">
        <f t="shared" ref="BL603" si="11199">D603/D622</f>
        <v>8.7614217636514669E-2</v>
      </c>
      <c r="BM603" s="126">
        <f t="shared" ref="BM603" si="11200">E603/E622</f>
        <v>6.7675362374655199E-2</v>
      </c>
      <c r="BN603" s="123">
        <f t="shared" ref="BN603" si="11201">F603/F622</f>
        <v>8.8525300682630842E-2</v>
      </c>
      <c r="BO603" s="124">
        <f t="shared" ref="BO603" si="11202">G603/G622</f>
        <v>4.9187801238267055E-2</v>
      </c>
      <c r="BP603" s="125">
        <f t="shared" ref="BP603" si="11203">H603/H622</f>
        <v>7.8249166880287102E-2</v>
      </c>
      <c r="BQ603" s="126">
        <f t="shared" ref="BQ603" si="11204">I603/I622</f>
        <v>5.3328804999587469E-2</v>
      </c>
      <c r="BR603" s="123">
        <f t="shared" ref="BR603" si="11205">J603/J622</f>
        <v>3.5333572882979995E-2</v>
      </c>
      <c r="BS603" s="124">
        <f t="shared" ref="BS603" si="11206">K603/K622</f>
        <v>0.13193548387096773</v>
      </c>
      <c r="BT603" s="125">
        <f t="shared" ref="BT603" si="11207">L603/L622</f>
        <v>3.6801818364140787E-2</v>
      </c>
      <c r="BU603" s="123">
        <f t="shared" ref="BU603" si="11208">M603/M622</f>
        <v>0.15424055090382657</v>
      </c>
      <c r="BV603" s="127">
        <f t="shared" ref="BV603" si="11209">N603/N622</f>
        <v>5.5750084373945324E-2</v>
      </c>
      <c r="BW603" s="128">
        <f t="shared" ref="BW603" si="11210">O603/O622</f>
        <v>0.10316376382178834</v>
      </c>
      <c r="BX603" s="123">
        <f t="shared" ref="BX603" si="11211">P603/P622</f>
        <v>7.1342119419042491E-2</v>
      </c>
      <c r="BY603" s="124">
        <f t="shared" ref="BY603" si="11212">Q603/Q622</f>
        <v>9.4874999574307228E-2</v>
      </c>
      <c r="BZ603" s="125">
        <f t="shared" ref="BZ603" si="11213">R603/R622</f>
        <v>8.1720674195562115E-2</v>
      </c>
      <c r="CA603" s="126">
        <f t="shared" ref="CA603" si="11214">S603/S622</f>
        <v>6.0956479371847477E-2</v>
      </c>
      <c r="CB603" s="123">
        <f t="shared" ref="CB603" si="11215">T603/T622</f>
        <v>3.0714285714285715E-2</v>
      </c>
      <c r="CC603" s="124">
        <f t="shared" ref="CC603" si="11216">U603/U622</f>
        <v>0.14087191089453532</v>
      </c>
      <c r="CD603" s="125">
        <f t="shared" ref="CD603" si="11217">V603/V622</f>
        <v>3.4252465030956206E-2</v>
      </c>
      <c r="CE603" s="126">
        <f t="shared" ref="CE603" si="11218">W603/W622</f>
        <v>9.4535107661564741E-2</v>
      </c>
      <c r="CF603" s="123">
        <f t="shared" ref="CF603" si="11219">X603/X622</f>
        <v>6.6222820313053335E-2</v>
      </c>
      <c r="CG603" s="124">
        <f t="shared" ref="CG603" si="11220">Y603/Y622</f>
        <v>0.12307929668973322</v>
      </c>
      <c r="CH603" s="125">
        <f t="shared" ref="CH603" si="11221">Z603/Z622</f>
        <v>8.4754229385906488E-2</v>
      </c>
      <c r="CI603" s="123">
        <f t="shared" ref="CI603" si="11222">AA603/AA622</f>
        <v>5.492591224397652E-2</v>
      </c>
      <c r="CJ603" s="129">
        <f t="shared" ref="CJ603" si="11223">AB603/AB622</f>
        <v>7.0917546056161684E-2</v>
      </c>
      <c r="CK603" s="130">
        <f t="shared" ref="CK603" si="11224">AC603/AC622</f>
        <v>8.0536865233798827E-2</v>
      </c>
    </row>
    <row r="604" spans="1:89" ht="14.4" thickTop="1" thickBot="1" x14ac:dyDescent="0.3">
      <c r="A604" s="139" t="s">
        <v>22</v>
      </c>
      <c r="B604" s="187">
        <v>2896</v>
      </c>
      <c r="C604" s="188">
        <v>1470</v>
      </c>
      <c r="D604" s="189">
        <v>1409</v>
      </c>
      <c r="E604" s="190">
        <v>1096</v>
      </c>
      <c r="F604" s="187">
        <v>1707</v>
      </c>
      <c r="G604" s="191">
        <v>893</v>
      </c>
      <c r="H604" s="189">
        <v>2894</v>
      </c>
      <c r="I604" s="190">
        <v>2207</v>
      </c>
      <c r="J604" s="187">
        <v>236</v>
      </c>
      <c r="K604" s="191">
        <v>824</v>
      </c>
      <c r="L604" s="189">
        <v>782</v>
      </c>
      <c r="M604" s="187">
        <v>2852</v>
      </c>
      <c r="N604" s="192">
        <v>2137</v>
      </c>
      <c r="O604" s="193">
        <v>3502</v>
      </c>
      <c r="P604" s="187">
        <v>1389</v>
      </c>
      <c r="Q604" s="191">
        <v>1724</v>
      </c>
      <c r="R604" s="189">
        <v>2413</v>
      </c>
      <c r="S604" s="190">
        <v>1465</v>
      </c>
      <c r="T604" s="187">
        <v>284</v>
      </c>
      <c r="U604" s="191">
        <v>777</v>
      </c>
      <c r="V604" s="189">
        <v>985</v>
      </c>
      <c r="W604" s="190">
        <v>3326</v>
      </c>
      <c r="X604" s="187">
        <v>1531</v>
      </c>
      <c r="Y604" s="191">
        <v>1224</v>
      </c>
      <c r="Z604" s="189">
        <v>3994</v>
      </c>
      <c r="AA604" s="187">
        <v>2894</v>
      </c>
      <c r="AB604" s="162">
        <f t="shared" si="11057"/>
        <v>22657</v>
      </c>
      <c r="AC604" s="165">
        <f t="shared" si="11088"/>
        <v>24254</v>
      </c>
      <c r="AE604" s="292" t="s">
        <v>0</v>
      </c>
      <c r="AF604" s="290" t="s">
        <v>1</v>
      </c>
      <c r="AG604" s="291"/>
      <c r="AH604" s="290" t="s">
        <v>2</v>
      </c>
      <c r="AI604" s="291"/>
      <c r="AJ604" s="290" t="s">
        <v>3</v>
      </c>
      <c r="AK604" s="291"/>
      <c r="AL604" s="290" t="s">
        <v>4</v>
      </c>
      <c r="AM604" s="291"/>
      <c r="AN604" s="290" t="s">
        <v>5</v>
      </c>
      <c r="AO604" s="291"/>
      <c r="AP604" s="290" t="s">
        <v>6</v>
      </c>
      <c r="AQ604" s="291"/>
      <c r="AR604" s="290" t="s">
        <v>7</v>
      </c>
      <c r="AS604" s="291"/>
      <c r="AT604" s="290" t="s">
        <v>8</v>
      </c>
      <c r="AU604" s="291"/>
      <c r="AV604" s="290" t="s">
        <v>9</v>
      </c>
      <c r="AW604" s="291"/>
      <c r="AX604" s="290" t="s">
        <v>10</v>
      </c>
      <c r="AY604" s="291"/>
      <c r="AZ604" s="290" t="s">
        <v>11</v>
      </c>
      <c r="BA604" s="291"/>
      <c r="BB604" s="290" t="s">
        <v>12</v>
      </c>
      <c r="BC604" s="291"/>
      <c r="BD604" s="297" t="s">
        <v>40</v>
      </c>
      <c r="BE604" s="298"/>
      <c r="BF604" s="295" t="s">
        <v>41</v>
      </c>
      <c r="BG604" s="296"/>
      <c r="BI604" s="139" t="s">
        <v>22</v>
      </c>
      <c r="BJ604" s="123">
        <f>B604/B622</f>
        <v>6.8137969977883392E-2</v>
      </c>
      <c r="BK604" s="124">
        <f t="shared" ref="BK604" si="11225">C604/C622</f>
        <v>3.6410742903001288E-2</v>
      </c>
      <c r="BL604" s="125">
        <f t="shared" ref="BL604" si="11226">D604/D622</f>
        <v>6.160101429633192E-2</v>
      </c>
      <c r="BM604" s="126">
        <f t="shared" ref="BM604" si="11227">E604/E622</f>
        <v>5.276155723618018E-2</v>
      </c>
      <c r="BN604" s="123">
        <f t="shared" ref="BN604" si="11228">F604/F622</f>
        <v>6.1653483584353665E-2</v>
      </c>
      <c r="BO604" s="124">
        <f t="shared" ref="BO604" si="11229">G604/G622</f>
        <v>3.4794602745383776E-2</v>
      </c>
      <c r="BP604" s="125">
        <f t="shared" ref="BP604" si="11230">H604/H622</f>
        <v>6.1821755105528495E-2</v>
      </c>
      <c r="BQ604" s="126">
        <f t="shared" ref="BQ604" si="11231">I604/I622</f>
        <v>4.2347595665847351E-2</v>
      </c>
      <c r="BR604" s="123">
        <f t="shared" ref="BR604" si="11232">J604/J622</f>
        <v>2.8266858306383997E-2</v>
      </c>
      <c r="BS604" s="124">
        <f t="shared" ref="BS604" si="11233">K604/K622</f>
        <v>9.4930875576036869E-2</v>
      </c>
      <c r="BT604" s="125">
        <f t="shared" ref="BT604" si="11234">L604/L622</f>
        <v>2.6138984523849315E-2</v>
      </c>
      <c r="BU604" s="123">
        <f t="shared" ref="BU604" si="11235">M604/M622</f>
        <v>8.9271460990687834E-2</v>
      </c>
      <c r="BV604" s="127">
        <f t="shared" ref="BV604" si="11236">N604/N622</f>
        <v>4.5076780290246372E-2</v>
      </c>
      <c r="BW604" s="128">
        <f t="shared" ref="BW604" si="11237">O604/O622</f>
        <v>7.302116195810146E-2</v>
      </c>
      <c r="BX604" s="123">
        <f t="shared" ref="BX604" si="11238">P604/P622</f>
        <v>4.6698493813878431E-2</v>
      </c>
      <c r="BY604" s="124">
        <f t="shared" ref="BY604" si="11239">Q604/Q622</f>
        <v>5.8711547171867495E-2</v>
      </c>
      <c r="BZ604" s="125">
        <f t="shared" ref="BZ604" si="11240">R604/R622</f>
        <v>6.8469439872878957E-2</v>
      </c>
      <c r="CA604" s="126">
        <f t="shared" ref="CA604" si="11241">S604/S622</f>
        <v>4.1259121363775894E-2</v>
      </c>
      <c r="CB604" s="123">
        <f t="shared" ref="CB604" si="11242">T604/T622</f>
        <v>2.5357142857142856E-2</v>
      </c>
      <c r="CC604" s="124">
        <f t="shared" ref="CC604" si="11243">U604/U622</f>
        <v>6.7612252001392273E-2</v>
      </c>
      <c r="CD604" s="125">
        <f t="shared" ref="CD604" si="11244">V604/V622</f>
        <v>2.8233203393717037E-2</v>
      </c>
      <c r="CE604" s="126">
        <f t="shared" ref="CE604" si="11245">W604/W622</f>
        <v>8.0269527988145406E-2</v>
      </c>
      <c r="CF604" s="123">
        <f t="shared" ref="CF604" si="11246">X604/X622</f>
        <v>5.4217720801756498E-2</v>
      </c>
      <c r="CG604" s="124">
        <f t="shared" ref="CG604" si="11247">Y604/Y622</f>
        <v>6.994245747167159E-2</v>
      </c>
      <c r="CH604" s="125">
        <f t="shared" ref="CH604" si="11248">Z604/Z622</f>
        <v>6.6504595710670036E-2</v>
      </c>
      <c r="CI604" s="123">
        <f t="shared" ref="CI604" si="11249">AA604/AA622</f>
        <v>4.7514673890735944E-2</v>
      </c>
      <c r="CJ604" s="129">
        <f t="shared" ref="CJ604" si="11250">AB604/AB622</f>
        <v>5.332112699921867E-2</v>
      </c>
      <c r="CK604" s="130">
        <f t="shared" ref="CK604" si="11251">AC604/AC622</f>
        <v>5.7240765696133525E-2</v>
      </c>
    </row>
    <row r="605" spans="1:89" ht="15" thickTop="1" thickBot="1" x14ac:dyDescent="0.35">
      <c r="A605" s="131" t="s">
        <v>23</v>
      </c>
      <c r="B605" s="180">
        <v>2035</v>
      </c>
      <c r="C605" s="181">
        <v>1303</v>
      </c>
      <c r="D605" s="182">
        <v>1047</v>
      </c>
      <c r="E605" s="183">
        <v>729</v>
      </c>
      <c r="F605" s="180">
        <v>1402</v>
      </c>
      <c r="G605" s="184">
        <v>705</v>
      </c>
      <c r="H605" s="182">
        <v>2204</v>
      </c>
      <c r="I605" s="183">
        <v>1900</v>
      </c>
      <c r="J605" s="180">
        <v>253</v>
      </c>
      <c r="K605" s="184">
        <v>649</v>
      </c>
      <c r="L605" s="182">
        <v>842</v>
      </c>
      <c r="M605" s="180">
        <v>1831</v>
      </c>
      <c r="N605" s="185">
        <v>1720</v>
      </c>
      <c r="O605" s="186">
        <v>2402</v>
      </c>
      <c r="P605" s="180">
        <v>1150</v>
      </c>
      <c r="Q605" s="184">
        <v>1287</v>
      </c>
      <c r="R605" s="182">
        <v>1772</v>
      </c>
      <c r="S605" s="183">
        <v>1403</v>
      </c>
      <c r="T605" s="180">
        <v>337</v>
      </c>
      <c r="U605" s="184">
        <v>533</v>
      </c>
      <c r="V605" s="182">
        <v>774</v>
      </c>
      <c r="W605" s="183">
        <v>2390</v>
      </c>
      <c r="X605" s="180">
        <v>1162</v>
      </c>
      <c r="Y605" s="184">
        <v>699</v>
      </c>
      <c r="Z605" s="182">
        <v>3002</v>
      </c>
      <c r="AA605" s="180">
        <v>2619</v>
      </c>
      <c r="AB605" s="162">
        <f t="shared" si="11057"/>
        <v>17700</v>
      </c>
      <c r="AC605" s="165">
        <f t="shared" si="11088"/>
        <v>18450</v>
      </c>
      <c r="AE605" s="293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68" t="s">
        <v>14</v>
      </c>
      <c r="BG605" s="169" t="s">
        <v>15</v>
      </c>
      <c r="BI605" s="131" t="s">
        <v>23</v>
      </c>
      <c r="BJ605" s="123">
        <f>B605/B622</f>
        <v>4.7880099760011292E-2</v>
      </c>
      <c r="BK605" s="124">
        <f t="shared" ref="BK605" si="11252">C605/C622</f>
        <v>3.227428435551747E-2</v>
      </c>
      <c r="BL605" s="125">
        <f t="shared" ref="BL605" si="11253">D605/D622</f>
        <v>4.577449394482578E-2</v>
      </c>
      <c r="BM605" s="126">
        <f t="shared" ref="BM605" si="11254">E605/E622</f>
        <v>3.5094137979174586E-2</v>
      </c>
      <c r="BN605" s="123">
        <f t="shared" ref="BN605" si="11255">F605/F622</f>
        <v>5.0637483295409395E-2</v>
      </c>
      <c r="BO605" s="124">
        <f t="shared" ref="BO605" si="11256">G605/G622</f>
        <v>2.7469423220039823E-2</v>
      </c>
      <c r="BP605" s="125">
        <f t="shared" ref="BP605" si="11257">H605/H622</f>
        <v>4.708194480047851E-2</v>
      </c>
      <c r="BQ605" s="126">
        <f t="shared" ref="BQ605" si="11258">I605/I622</f>
        <v>3.6456924225242396E-2</v>
      </c>
      <c 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s="125">
        <f t="shared" ref="BT605" si="11261">L605/L622</f>
        <v>2.8144533208543637E-2</v>
      </c>
      <c r="BU605" s="123">
        <f t="shared" ref="BU605" si="11262">M605/M622</f>
        <v>5.7312778777682129E-2</v>
      </c>
      <c r="BV605" s="127">
        <f t="shared" ref="BV605" si="11263">N605/N622</f>
        <v>3.6280796490043878E-2</v>
      </c>
      <c r="BW605" s="128">
        <f t="shared" ref="BW605" si="11264">O605/O622</f>
        <v>5.0084760429286036E-2</v>
      </c>
      <c r="BX605" s="123">
        <f t="shared" ref="BX605" si="11265">P605/P622</f>
        <v>3.8663259817105972E-2</v>
      </c>
      <c r="BY605" s="124">
        <f t="shared" ref="BY605" si="11266">Q605/Q622</f>
        <v>4.3829327848140059E-2</v>
      </c>
      <c r="BZ605" s="125">
        <f t="shared" ref="BZ605" si="11267">R605/R622</f>
        <v>5.0280914817547248E-2</v>
      </c>
      <c r="CA605" s="126">
        <f t="shared" ref="CA605" si="11268">S605/S622</f>
        <v>3.9513001551793568E-2</v>
      </c>
      <c r="CB605" s="123">
        <f t="shared" ref="CB605" si="11269">T605/T622</f>
        <v>3.0089285714285714E-2</v>
      </c>
      <c r="CC605" s="124">
        <f t="shared" ref="CC605" si="11270">U605/U622</f>
        <v>4.6380090497737558E-2</v>
      </c>
      <c r="CD605" s="125">
        <f t="shared" ref="CD605" si="11271">V605/V622</f>
        <v>2.2185278605824352E-2</v>
      </c>
      <c r="CE605" s="126">
        <f t="shared" ref="CE605" si="11272">W605/W622</f>
        <v>5.7680147892864554E-2</v>
      </c>
      <c r="CF605" s="123">
        <f t="shared" ref="CF605" si="11273">X605/X622</f>
        <v>4.1150223103619238E-2</v>
      </c>
      <c r="CG605" s="124">
        <f t="shared" ref="CG605" si="11274">Y605/Y622</f>
        <v>3.9942628899263435E-2</v>
      </c>
      <c r="CH605" s="125">
        <f t="shared" ref="CH605" si="11275">Z605/Z622</f>
        <v>4.9986679099507124E-2</v>
      </c>
      <c r="CI605" s="123">
        <f t="shared" ref="CI605" si="11276">AA605/AA622</f>
        <v>4.2999630587366083E-2</v>
      </c>
      <c r="CJ605" s="129">
        <f t="shared" ref="CJ605" si="11277">AB605/AB622</f>
        <v>4.1655291869451848E-2</v>
      </c>
      <c r="CK605" s="130">
        <f t="shared" ref="CK605" si="11278">AC605/AC622</f>
        <v>4.3543008456075845E-2</v>
      </c>
    </row>
    <row r="606" spans="1:89" ht="13.8" thickTop="1" x14ac:dyDescent="0.25">
      <c r="A606" s="139" t="s">
        <v>24</v>
      </c>
      <c r="B606" s="194">
        <v>2014</v>
      </c>
      <c r="C606" s="188">
        <v>1364</v>
      </c>
      <c r="D606" s="189">
        <v>1014</v>
      </c>
      <c r="E606" s="190">
        <v>711</v>
      </c>
      <c r="F606" s="187">
        <v>1366</v>
      </c>
      <c r="G606" s="191">
        <v>657</v>
      </c>
      <c r="H606" s="189">
        <v>2582</v>
      </c>
      <c r="I606" s="190">
        <v>1886</v>
      </c>
      <c r="J606" s="187">
        <v>291</v>
      </c>
      <c r="K606" s="191">
        <v>444</v>
      </c>
      <c r="L606" s="189">
        <v>852</v>
      </c>
      <c r="M606" s="187">
        <v>1676</v>
      </c>
      <c r="N606" s="192">
        <v>1705</v>
      </c>
      <c r="O606" s="195">
        <v>2303</v>
      </c>
      <c r="P606" s="187">
        <v>1231</v>
      </c>
      <c r="Q606" s="191">
        <v>1000</v>
      </c>
      <c r="R606" s="189">
        <v>1643</v>
      </c>
      <c r="S606" s="190">
        <v>1291</v>
      </c>
      <c r="T606" s="187">
        <v>313</v>
      </c>
      <c r="U606" s="191">
        <v>426</v>
      </c>
      <c r="V606" s="189">
        <v>830</v>
      </c>
      <c r="W606" s="196">
        <v>2540</v>
      </c>
      <c r="X606" s="187">
        <v>1121</v>
      </c>
      <c r="Y606" s="191">
        <v>748</v>
      </c>
      <c r="Z606" s="189">
        <v>2965</v>
      </c>
      <c r="AA606" s="187">
        <v>2776</v>
      </c>
      <c r="AB606" s="162">
        <f t="shared" si="11057"/>
        <v>17927</v>
      </c>
      <c r="AC606" s="165">
        <f t="shared" si="11088"/>
        <v>17822</v>
      </c>
      <c r="AE606" s="254" t="str">
        <f>$AE$17</f>
        <v>17:00 - 17:59</v>
      </c>
      <c r="AF606" s="120">
        <f t="shared" ref="AF606:AO608" si="11279">SUMIF($A$9:$A$32,$AE606,B$598:B$621)</f>
        <v>2184</v>
      </c>
      <c r="AG606" s="177">
        <f t="shared" si="11279"/>
        <v>4667.5</v>
      </c>
      <c r="AH606" s="121">
        <f t="shared" si="11279"/>
        <v>1985</v>
      </c>
      <c r="AI606" s="172">
        <f t="shared" si="11279"/>
        <v>1694.3</v>
      </c>
      <c r="AJ606" s="120">
        <f t="shared" si="11279"/>
        <v>1667</v>
      </c>
      <c r="AK606" s="122">
        <f t="shared" si="11279"/>
        <v>2831.3</v>
      </c>
      <c r="AL606" s="121">
        <f t="shared" si="11279"/>
        <v>2958</v>
      </c>
      <c r="AM606" s="172">
        <f t="shared" si="11279"/>
        <v>5363.2</v>
      </c>
      <c r="AN606" s="120">
        <f t="shared" si="11279"/>
        <v>1406</v>
      </c>
      <c r="AO606" s="122">
        <f t="shared" si="11279"/>
        <v>351.3</v>
      </c>
      <c r="AP606" s="121">
        <f t="shared" ref="AP606:AY608" si="11280">SUMIF($A$9:$A$32,$AE606,L$598:L$621)</f>
        <v>4112</v>
      </c>
      <c r="AQ606" s="120">
        <f t="shared" si="11280"/>
        <v>1099.5</v>
      </c>
      <c r="AR606" s="171">
        <f t="shared" si="11280"/>
        <v>4918</v>
      </c>
      <c r="AS606" s="173">
        <f t="shared" si="11280"/>
        <v>2816</v>
      </c>
      <c r="AT606" s="120">
        <f t="shared" si="11280"/>
        <v>2586</v>
      </c>
      <c r="AU606" s="122">
        <f t="shared" si="11280"/>
        <v>2101.6999999999998</v>
      </c>
      <c r="AV606" s="121">
        <f t="shared" si="11280"/>
        <v>2559</v>
      </c>
      <c r="AW606" s="172">
        <f t="shared" si="11280"/>
        <v>3524.1</v>
      </c>
      <c r="AX606" s="120">
        <f t="shared" si="11280"/>
        <v>2004</v>
      </c>
      <c r="AY606" s="122">
        <f t="shared" si="11280"/>
        <v>409.1</v>
      </c>
      <c r="AZ606" s="121">
        <f t="shared" ref="AZ606:BE608" si="11281">SUMIF($A$9:$A$32,$AE606,V$598:V$621)</f>
        <v>4453</v>
      </c>
      <c r="BA606" s="172">
        <f t="shared" si="11281"/>
        <v>2432.5</v>
      </c>
      <c r="BB606" s="120">
        <f t="shared" si="11281"/>
        <v>2993</v>
      </c>
      <c r="BC606" s="122">
        <f t="shared" si="11281"/>
        <v>1008.8</v>
      </c>
      <c r="BD606" s="21">
        <f t="shared" si="11281"/>
        <v>4062</v>
      </c>
      <c r="BE606" s="176">
        <f t="shared" si="11281"/>
        <v>6070.8</v>
      </c>
      <c r="BF606" s="162">
        <f>AF606+AH606+AJ606+AL606+AN606+AP606+AR606+AT606+AV606+AX606+AZ606+BB606+BD606</f>
        <v>37887</v>
      </c>
      <c r="BG606" s="163">
        <f>AG606+AI606+AK606+AM606+AO606+AQ606+AS606+AU606+AW606+AY606+BA606+BC606+BE606</f>
        <v>34370.1</v>
      </c>
      <c r="BI606" s="139" t="s">
        <v>24</v>
      </c>
      <c r="BJ606" s="123">
        <f>B606/B622</f>
        <v>4.7386005364453435E-2</v>
      </c>
      <c r="BK606" s="124">
        <f t="shared" ref="BK606" si="11282">C606/C622</f>
        <v>3.3785206339927723E-2</v>
      </c>
      <c r="BL606" s="125">
        <f t="shared" ref="BL606" si="11283">D606/D622</f>
        <v>4.4331744852008921E-2</v>
      </c>
      <c r="BM606" s="126">
        <f t="shared" ref="BM606" si="11284">E606/E622</f>
        <v>3.4227616053762872E-2</v>
      </c>
      <c r="BN606" s="123">
        <f t="shared" ref="BN606" si="11285">F606/F622</f>
        <v>4.9337234080976629E-2</v>
      </c>
      <c r="BO606" s="124">
        <f t="shared" ref="BO606" si="11286">G606/G622</f>
        <v>2.5599164617824344E-2</v>
      </c>
      <c r="BP606" s="125">
        <f t="shared" ref="BP606" si="11287">H606/H622</f>
        <v>5.515679740237546E-2</v>
      </c>
      <c r="BQ606" s="126">
        <f t="shared" ref="BQ606" si="11288">I606/I622</f>
        <v>3.6188294257266926E-2</v>
      </c>
      <c r="BR606" s="123">
        <f t="shared" ref="BR606" si="11289">J606/J622</f>
        <v>3.4854473589651457E-2</v>
      </c>
      <c r="BS606" s="124">
        <f t="shared" ref="BS606" si="11290">K606/K622</f>
        <v>5.1152073732718892E-2</v>
      </c>
      <c r="BT606" s="125">
        <f t="shared" ref="BT606" si="11291">L606/L622</f>
        <v>2.8478791322659357E-2</v>
      </c>
      <c r="BU606" s="123">
        <f t="shared" ref="BU606" si="11292">M606/M622</f>
        <v>5.2461068941231703E-2</v>
      </c>
      <c r="BV606" s="127">
        <f t="shared" ref="BV606" si="11293">N606/N622</f>
        <v>3.5964394195072559E-2</v>
      </c>
      <c r="BW606" s="128">
        <f t="shared" ref="BW606" si="11294">O606/O622</f>
        <v>4.8020484291692644E-2</v>
      </c>
      <c r="BX606" s="123">
        <f t="shared" ref="BX606" si="11295">P606/P622</f>
        <v>4.1386498117267349E-2</v>
      </c>
      <c r="BY606" s="124">
        <f t="shared" ref="BY606" si="11296">Q606/Q622</f>
        <v>3.4055421793426618E-2</v>
      </c>
      <c r="BZ606" s="125">
        <f t="shared" ref="BZ606" si="11297">R606/R622</f>
        <v>4.6620509619204359E-2</v>
      </c>
      <c r="CA606" s="126">
        <f t="shared" ref="CA606" si="11298">S606/S622</f>
        <v>3.6358720601115821E-2</v>
      </c>
      <c r="CB606" s="123">
        <f t="shared" ref="CB606" si="11299">T606/T622</f>
        <v>2.794642857142857E-2</v>
      </c>
      <c r="CC606" s="124">
        <f t="shared" ref="CC606" si="11300">U606/U622</f>
        <v>3.7069265576052904E-2</v>
      </c>
      <c r="CD606" s="125">
        <f t="shared" ref="CD606" si="11301">V606/V622</f>
        <v>2.3790415042421464E-2</v>
      </c>
      <c r="CE606" s="126">
        <f t="shared" ref="CE606" si="11302">W606/W622</f>
        <v>6.1300240856851866E-2</v>
      </c>
      <c r="CF606" s="123">
        <f t="shared" ref="CF606" si="11303">X606/X622</f>
        <v>3.9698278914937317E-2</v>
      </c>
      <c r="CG606" s="124">
        <f t="shared" ref="CG606" si="11304">Y606/Y622</f>
        <v>4.2742612899354868E-2</v>
      </c>
      <c r="CH606" s="125">
        <f t="shared" ref="CH606" si="11305">Z606/Z622</f>
        <v>4.9370587451711738E-2</v>
      </c>
      <c r="CI606" s="123">
        <f t="shared" ref="CI606" si="11306">AA606/AA622</f>
        <v>4.5577309855108147E-2</v>
      </c>
      <c r="CJ606" s="129">
        <f t="shared" ref="CJ606" si="11307">AB606/AB622</f>
        <v>4.2189515104161766E-2</v>
      </c>
      <c r="CK606" s="130">
        <f t="shared" ref="CK606" si="11308">AC606/AC622</f>
        <v>4.2060894130308057E-2</v>
      </c>
    </row>
    <row r="607" spans="1:89" x14ac:dyDescent="0.25">
      <c r="A607" s="131" t="s">
        <v>25</v>
      </c>
      <c r="B607" s="197">
        <v>1855</v>
      </c>
      <c r="C607" s="181">
        <v>1391</v>
      </c>
      <c r="D607" s="182">
        <v>1026</v>
      </c>
      <c r="E607" s="183">
        <v>713</v>
      </c>
      <c r="F607" s="180">
        <v>1302</v>
      </c>
      <c r="G607" s="184">
        <v>729</v>
      </c>
      <c r="H607" s="182">
        <v>2339</v>
      </c>
      <c r="I607" s="183">
        <v>1976</v>
      </c>
      <c r="J607" s="180">
        <v>353</v>
      </c>
      <c r="K607" s="181">
        <v>371</v>
      </c>
      <c r="L607" s="182">
        <v>906</v>
      </c>
      <c r="M607" s="180">
        <v>1616</v>
      </c>
      <c r="N607" s="185">
        <v>1738</v>
      </c>
      <c r="O607" s="198">
        <v>2218</v>
      </c>
      <c r="P607" s="180">
        <v>1309</v>
      </c>
      <c r="Q607" s="181">
        <v>1104</v>
      </c>
      <c r="R607" s="182">
        <v>1555</v>
      </c>
      <c r="S607" s="183">
        <v>1434</v>
      </c>
      <c r="T607" s="189">
        <v>270</v>
      </c>
      <c r="U607" s="180">
        <v>418</v>
      </c>
      <c r="V607" s="182">
        <v>949</v>
      </c>
      <c r="W607" s="199">
        <v>1966</v>
      </c>
      <c r="X607" s="180">
        <v>1002</v>
      </c>
      <c r="Y607" s="184">
        <v>655</v>
      </c>
      <c r="Z607" s="182">
        <v>2992</v>
      </c>
      <c r="AA607" s="180">
        <v>2778</v>
      </c>
      <c r="AB607" s="162">
        <f t="shared" si="11057"/>
        <v>17596</v>
      </c>
      <c r="AC607" s="165">
        <f t="shared" si="11088"/>
        <v>17369</v>
      </c>
      <c r="AE607" s="256" t="str">
        <f>$AE$18</f>
        <v>18:00 - 18:59</v>
      </c>
      <c r="AF607" s="120">
        <f t="shared" si="11279"/>
        <v>2251</v>
      </c>
      <c r="AG607" s="181">
        <f t="shared" si="11279"/>
        <v>5197.7</v>
      </c>
      <c r="AH607" s="182">
        <f t="shared" si="11279"/>
        <v>1452</v>
      </c>
      <c r="AI607" s="183">
        <f t="shared" si="11279"/>
        <v>2027.2</v>
      </c>
      <c r="AJ607" s="180">
        <f t="shared" si="11279"/>
        <v>1253</v>
      </c>
      <c r="AK607" s="184">
        <f t="shared" si="11279"/>
        <v>3045.3</v>
      </c>
      <c r="AL607" s="182">
        <f t="shared" si="11279"/>
        <v>3029</v>
      </c>
      <c r="AM607" s="183">
        <f t="shared" si="11279"/>
        <v>6017.1</v>
      </c>
      <c r="AN607" s="180">
        <f t="shared" si="11279"/>
        <v>999</v>
      </c>
      <c r="AO607" s="184">
        <f t="shared" si="11279"/>
        <v>332.8</v>
      </c>
      <c r="AP607" s="182">
        <f t="shared" si="11280"/>
        <v>4122</v>
      </c>
      <c r="AQ607" s="180">
        <f t="shared" si="11280"/>
        <v>1086.2</v>
      </c>
      <c r="AR607" s="185">
        <f t="shared" si="11280"/>
        <v>5106</v>
      </c>
      <c r="AS607" s="186">
        <f t="shared" si="11280"/>
        <v>3055.2</v>
      </c>
      <c r="AT607" s="180">
        <f t="shared" si="11280"/>
        <v>2876</v>
      </c>
      <c r="AU607" s="184">
        <f t="shared" si="11280"/>
        <v>2501.9</v>
      </c>
      <c r="AV607" s="182">
        <f t="shared" si="11280"/>
        <v>2515</v>
      </c>
      <c r="AW607" s="183">
        <f t="shared" si="11280"/>
        <v>4004.8</v>
      </c>
      <c r="AX607" s="180">
        <f t="shared" si="11280"/>
        <v>1774</v>
      </c>
      <c r="AY607" s="184">
        <f t="shared" si="11280"/>
        <v>378.8</v>
      </c>
      <c r="AZ607" s="182">
        <f t="shared" si="11281"/>
        <v>3876</v>
      </c>
      <c r="BA607" s="183">
        <f t="shared" si="11281"/>
        <v>2536.8000000000002</v>
      </c>
      <c r="BB607" s="180">
        <f t="shared" si="11281"/>
        <v>3182</v>
      </c>
      <c r="BC607" s="184">
        <f t="shared" si="11281"/>
        <v>1047.3</v>
      </c>
      <c r="BD607" s="182">
        <f t="shared" si="11281"/>
        <v>3858</v>
      </c>
      <c r="BE607" s="180">
        <f t="shared" si="11281"/>
        <v>6305.9</v>
      </c>
      <c r="BF607" s="164">
        <f>SUM(AF607,AH607,AJ607,AL607,AN607,AP607,AR607,AT607,AV607,AX607,AZ607,BB607,BD607)</f>
        <v>36293</v>
      </c>
      <c r="BG607" s="165">
        <f>SUM(AG607,AI607,AK607,AM607,AO607,AQ607,AS607,AU607,AW607,AY607,BA607,BC607,BE607)</f>
        <v>37537</v>
      </c>
      <c r="BI607" s="131" t="s">
        <v>25</v>
      </c>
      <c r="BJ607" s="123">
        <f>B607/B622</f>
        <v>4.3645004940943956E-2</v>
      </c>
      <c r="BK607" s="124">
        <f t="shared" ref="BK607" si="11309">C607/C622</f>
        <v>3.4453975087125707E-2</v>
      </c>
      <c r="BL607" s="125">
        <f t="shared" ref="BL607" si="11310">D607/D622</f>
        <v>4.4856380885760501E-2</v>
      </c>
      <c r="BM607" s="126">
        <f t="shared" ref="BM607" si="11311">E607/E622</f>
        <v>3.4323896267697503E-2</v>
      </c>
      <c r="BN607" s="123">
        <f t="shared" ref="BN607" si="11312">F607/F622</f>
        <v>4.7025679921985045E-2</v>
      </c>
      <c r="BO607" s="124">
        <f t="shared" ref="BO607" si="11313">G607/G622</f>
        <v>2.8404552521147562E-2</v>
      </c>
      <c r="BP607" s="125">
        <f t="shared" ref="BP607" si="11314">H607/H622</f>
        <v>4.9965820729727418E-2</v>
      </c>
      <c r="BQ607" s="126">
        <f t="shared" ref="BQ607" si="11315">I607/I622</f>
        <v>3.7915201194252089E-2</v>
      </c>
      <c r="BR607" s="123">
        <f t="shared" ref="BR607" si="11316">J607/J622</f>
        <v>4.2280512636243862E-2</v>
      </c>
      <c r="BS607" s="124">
        <f t="shared" ref="BS607" si="11317">K607/K622</f>
        <v>4.2741935483870966E-2</v>
      </c>
      <c r="BT607" s="125">
        <f t="shared" ref="BT607" si="11318">L607/L622</f>
        <v>3.0283785138884245E-2</v>
      </c>
      <c r="BU607" s="123">
        <f t="shared" ref="BU607" si="11319">M607/M622</f>
        <v>5.0582987714218632E-2</v>
      </c>
      <c r="BV607" s="127">
        <f t="shared" ref="BV607" si="11320">N607/N622</f>
        <v>3.6660479244009447E-2</v>
      </c>
      <c r="BW607" s="128">
        <f t="shared" ref="BW607" si="11321">O607/O622</f>
        <v>4.6248125991738727E-2</v>
      </c>
      <c r="BX607" s="123">
        <f t="shared" ref="BX607" si="11322">P607/P622</f>
        <v>4.4008875739644973E-2</v>
      </c>
      <c r="BY607" s="124">
        <f t="shared" ref="BY607" si="11323">Q607/Q622</f>
        <v>3.7597185659942987E-2</v>
      </c>
      <c r="BZ607" s="125">
        <f t="shared" ref="BZ607" si="11324">R607/R622</f>
        <v>4.4123489018784406E-2</v>
      </c>
      <c r="CA607" s="126">
        <f t="shared" ref="CA607" si="11325">S607/S622</f>
        <v>4.0386061457784735E-2</v>
      </c>
      <c r="CB607" s="123">
        <f t="shared" ref="CB607" si="11326">T607/T622</f>
        <v>2.4107142857142858E-2</v>
      </c>
      <c r="CC607" s="124">
        <f t="shared" ref="CC607" si="11327">U607/U622</f>
        <v>3.6373129133310131E-2</v>
      </c>
      <c r="CD607" s="125">
        <f t="shared" ref="CD607" si="11328">V607/V622</f>
        <v>2.7201329970190324E-2</v>
      </c>
      <c r="CE607" s="126">
        <f t="shared" ref="CE607" si="11329">W607/W622</f>
        <v>4.7447351781327078E-2</v>
      </c>
      <c r="CF607" s="123">
        <f t="shared" ref="CF607" si="11330">X607/X622</f>
        <v>3.548409944047029E-2</v>
      </c>
      <c r="CG607" s="124">
        <f t="shared" ref="CG607" si="11331">Y607/Y622</f>
        <v>3.742835755224256E-2</v>
      </c>
      <c r="CH607" s="125">
        <f t="shared" ref="CH607" si="11332">Z607/Z622</f>
        <v>4.9820167843346211E-2</v>
      </c>
      <c r="CI607" s="123">
        <f t="shared" ref="CI607" si="11333">AA607/AA622</f>
        <v>4.5610146533678113E-2</v>
      </c>
      <c r="CJ607" s="129">
        <f t="shared" ref="CJ607" si="11334">AB607/AB622</f>
        <v>4.1410537612139808E-2</v>
      </c>
      <c r="CK607" s="130">
        <f t="shared" ref="CK607" si="11335">AC607/AC622</f>
        <v>4.0991789369841804E-2</v>
      </c>
    </row>
    <row r="608" spans="1:89" ht="13.8" thickBot="1" x14ac:dyDescent="0.3">
      <c r="A608" s="139" t="s">
        <v>26</v>
      </c>
      <c r="B608" s="194">
        <v>1640</v>
      </c>
      <c r="C608" s="188">
        <v>1386</v>
      </c>
      <c r="D608" s="189">
        <v>866</v>
      </c>
      <c r="E608" s="190">
        <v>699</v>
      </c>
      <c r="F608" s="187">
        <v>1092</v>
      </c>
      <c r="G608" s="191">
        <v>748</v>
      </c>
      <c r="H608" s="189">
        <v>2199</v>
      </c>
      <c r="I608" s="190">
        <v>1925</v>
      </c>
      <c r="J608" s="187">
        <v>316</v>
      </c>
      <c r="K608" s="188">
        <v>352</v>
      </c>
      <c r="L608" s="189">
        <v>970</v>
      </c>
      <c r="M608" s="187">
        <v>1388</v>
      </c>
      <c r="N608" s="192">
        <v>1639</v>
      </c>
      <c r="O608" s="195">
        <v>1782</v>
      </c>
      <c r="P608" s="187">
        <v>1160</v>
      </c>
      <c r="Q608" s="188">
        <v>1066</v>
      </c>
      <c r="R608" s="189">
        <v>1481</v>
      </c>
      <c r="S608" s="190">
        <v>1278</v>
      </c>
      <c r="T608" s="187">
        <v>307</v>
      </c>
      <c r="U608" s="191">
        <v>459</v>
      </c>
      <c r="V608" s="189">
        <v>961</v>
      </c>
      <c r="W608" s="196">
        <v>1886</v>
      </c>
      <c r="X608" s="187">
        <v>900</v>
      </c>
      <c r="Y608" s="191">
        <v>597</v>
      </c>
      <c r="Z608" s="189">
        <v>2651</v>
      </c>
      <c r="AA608" s="187">
        <v>2962</v>
      </c>
      <c r="AB608" s="162">
        <f t="shared" si="11057"/>
        <v>16182</v>
      </c>
      <c r="AC608" s="165">
        <f t="shared" si="11088"/>
        <v>16528</v>
      </c>
      <c r="AE608" s="254">
        <f>$AE$19</f>
        <v>0</v>
      </c>
      <c r="AF608" s="120">
        <f t="shared" si="11279"/>
        <v>0</v>
      </c>
      <c r="AG608" s="188">
        <f t="shared" si="11279"/>
        <v>0</v>
      </c>
      <c r="AH608" s="189">
        <f t="shared" si="11279"/>
        <v>0</v>
      </c>
      <c r="AI608" s="190">
        <f t="shared" si="11279"/>
        <v>0</v>
      </c>
      <c r="AJ608" s="187">
        <f t="shared" si="11279"/>
        <v>0</v>
      </c>
      <c r="AK608" s="191">
        <f t="shared" si="11279"/>
        <v>0</v>
      </c>
      <c r="AL608" s="189">
        <f t="shared" si="11279"/>
        <v>0</v>
      </c>
      <c r="AM608" s="190">
        <f t="shared" si="11279"/>
        <v>0</v>
      </c>
      <c r="AN608" s="187">
        <f t="shared" si="11279"/>
        <v>0</v>
      </c>
      <c r="AO608" s="191">
        <f t="shared" si="11279"/>
        <v>0</v>
      </c>
      <c r="AP608" s="189">
        <f t="shared" si="11280"/>
        <v>0</v>
      </c>
      <c r="AQ608" s="187">
        <f t="shared" si="11280"/>
        <v>0</v>
      </c>
      <c r="AR608" s="192">
        <f t="shared" si="11280"/>
        <v>0</v>
      </c>
      <c r="AS608" s="193">
        <f t="shared" si="11280"/>
        <v>0</v>
      </c>
      <c r="AT608" s="187">
        <f t="shared" si="11280"/>
        <v>0</v>
      </c>
      <c r="AU608" s="191">
        <f t="shared" si="11280"/>
        <v>0</v>
      </c>
      <c r="AV608" s="189">
        <f t="shared" si="11280"/>
        <v>0</v>
      </c>
      <c r="AW608" s="190">
        <f t="shared" si="11280"/>
        <v>0</v>
      </c>
      <c r="AX608" s="187">
        <f t="shared" si="11280"/>
        <v>0</v>
      </c>
      <c r="AY608" s="191">
        <f t="shared" si="11280"/>
        <v>0</v>
      </c>
      <c r="AZ608" s="189">
        <f t="shared" si="11281"/>
        <v>0</v>
      </c>
      <c r="BA608" s="190">
        <f t="shared" si="11281"/>
        <v>0</v>
      </c>
      <c r="BB608" s="187">
        <f t="shared" si="11281"/>
        <v>0</v>
      </c>
      <c r="BC608" s="191">
        <f t="shared" si="11281"/>
        <v>0</v>
      </c>
      <c r="BD608" s="189">
        <f t="shared" si="11281"/>
        <v>0</v>
      </c>
      <c r="BE608" s="187">
        <f t="shared" si="11281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26</v>
      </c>
      <c r="BJ608" s="123">
        <f>B608/B622</f>
        <v>3.8586419462613521E-2</v>
      </c>
      <c r="BK608" s="124">
        <f t="shared" ref="BK608" si="11336">C608/C622</f>
        <v>3.4330129022829788E-2</v>
      </c>
      <c r="BL608" s="125">
        <f t="shared" ref="BL608" si="11337">D608/D622</f>
        <v>3.7861233769072702E-2</v>
      </c>
      <c r="BM608" s="126">
        <f t="shared" ref="BM608" si="11338">E608/E622</f>
        <v>3.3649934770155057E-2</v>
      </c>
      <c r="BN608" s="123">
        <f t="shared" ref="BN608" si="11339">F608/F622</f>
        <v>3.9440892837793909E-2</v>
      </c>
      <c r="BO608" s="124">
        <f t="shared" ref="BO608" si="11340">G608/G622</f>
        <v>2.9144863217857853E-2</v>
      </c>
      <c r="BP608" s="125">
        <f t="shared" ref="BP608" si="11341">H608/H622</f>
        <v>4.6975134580876696E-2</v>
      </c>
      <c r="BQ608" s="126">
        <f t="shared" ref="BQ608" si="11342">I608/I622</f>
        <v>3.6936620596627161E-2</v>
      </c>
      <c r="BR608" s="123">
        <f t="shared" ref="BR608" si="11343">J608/J622</f>
        <v>3.7848844172954844E-2</v>
      </c>
      <c r="BS608" s="124">
        <f t="shared" ref="BS608" si="11344">K608/K622</f>
        <v>4.0552995391705073E-2</v>
      </c>
      <c r="BT608" s="125">
        <f t="shared" ref="BT608" si="11345">L608/L622</f>
        <v>3.2423037069224857E-2</v>
      </c>
      <c r="BU608" s="123">
        <f t="shared" ref="BU608" si="11346">M608/M622</f>
        <v>4.3446279051568976E-2</v>
      </c>
      <c r="BV608" s="127">
        <f t="shared" ref="BV608" si="11347">N608/N622</f>
        <v>3.4572224097198782E-2</v>
      </c>
      <c r="BW608" s="128">
        <f t="shared" ref="BW608" si="11348">O608/O622</f>
        <v>3.7156970476680977E-2</v>
      </c>
      <c r="BX608" s="123">
        <f t="shared" ref="BX608" si="11349">P608/P622</f>
        <v>3.8999462076385154E-2</v>
      </c>
      <c r="BY608" s="124">
        <f t="shared" ref="BY608" si="11350">Q608/Q622</f>
        <v>3.630307963179278E-2</v>
      </c>
      <c r="BZ608" s="125">
        <f t="shared" ref="BZ608" si="11351">R608/R622</f>
        <v>4.2023721695703987E-2</v>
      </c>
      <c r="CA608" s="126">
        <f t="shared" ref="CA608" si="11352">S608/S622</f>
        <v>3.5992598705055015E-2</v>
      </c>
      <c r="CB608" s="123">
        <f t="shared" ref="CB608" si="11353">T608/T622</f>
        <v>2.7410714285714285E-2</v>
      </c>
      <c r="CC608" s="124">
        <f t="shared" ref="CC608" si="11354">U608/U622</f>
        <v>3.9940828402366867E-2</v>
      </c>
      <c r="CD608" s="125">
        <f t="shared" ref="CD608" si="11355">V608/V622</f>
        <v>2.754528777803256E-2</v>
      </c>
      <c r="CE608" s="126">
        <f t="shared" ref="CE608" si="11356">W608/W622</f>
        <v>4.5516635533867172E-2</v>
      </c>
      <c r="CF608" s="123">
        <f t="shared" ref="CF608" si="11357">X608/X622</f>
        <v>3.1871945605212837E-2</v>
      </c>
      <c r="CG608" s="124">
        <f t="shared" ref="CG608" si="11358">Y608/Y622</f>
        <v>3.411409077662414E-2</v>
      </c>
      <c r="CH608" s="125">
        <f t="shared" ref="CH608" si="11359">Z608/Z622</f>
        <v>4.4142134008258956E-2</v>
      </c>
      <c r="CI608" s="123">
        <f t="shared" ref="CI608" si="11360">AA608/AA622</f>
        <v>4.8631120962114679E-2</v>
      </c>
      <c r="CJ608" s="129">
        <f t="shared" ref="CJ608" si="11361">AB608/AB622</f>
        <v>3.8082821075224281E-2</v>
      </c>
      <c r="CK608" s="130">
        <f t="shared" ref="CK608" si="11362">AC608/AC622</f>
        <v>3.9006983401735584E-2</v>
      </c>
    </row>
    <row r="609" spans="1:89" ht="14.4" thickTop="1" thickBot="1" x14ac:dyDescent="0.3">
      <c r="A609" s="131" t="s">
        <v>27</v>
      </c>
      <c r="B609" s="197">
        <v>1342</v>
      </c>
      <c r="C609" s="181">
        <v>1697</v>
      </c>
      <c r="D609" s="182">
        <v>789</v>
      </c>
      <c r="E609" s="183">
        <v>760</v>
      </c>
      <c r="F609" s="180">
        <v>992</v>
      </c>
      <c r="G609" s="184">
        <v>917</v>
      </c>
      <c r="H609" s="182">
        <v>2079</v>
      </c>
      <c r="I609" s="183">
        <v>2212</v>
      </c>
      <c r="J609" s="180">
        <v>385</v>
      </c>
      <c r="K609" s="181">
        <v>303</v>
      </c>
      <c r="L609" s="182">
        <v>1152</v>
      </c>
      <c r="M609" s="180">
        <v>1028</v>
      </c>
      <c r="N609" s="185">
        <v>1871</v>
      </c>
      <c r="O609" s="198">
        <v>1754</v>
      </c>
      <c r="P609" s="180">
        <v>1369</v>
      </c>
      <c r="Q609" s="181">
        <v>1094</v>
      </c>
      <c r="R609" s="182">
        <v>1288</v>
      </c>
      <c r="S609" s="183">
        <v>1480</v>
      </c>
      <c r="T609" s="180">
        <v>383</v>
      </c>
      <c r="U609" s="184">
        <v>338</v>
      </c>
      <c r="V609" s="182">
        <v>1254</v>
      </c>
      <c r="W609" s="199">
        <v>1448</v>
      </c>
      <c r="X609" s="180">
        <v>1031</v>
      </c>
      <c r="Y609" s="184">
        <v>537</v>
      </c>
      <c r="Z609" s="182">
        <v>2533</v>
      </c>
      <c r="AA609" s="180">
        <v>2685</v>
      </c>
      <c r="AB609" s="162">
        <f t="shared" si="11057"/>
        <v>16468</v>
      </c>
      <c r="AC609" s="165">
        <f t="shared" si="11088"/>
        <v>16253</v>
      </c>
      <c r="AE609" s="251" t="s">
        <v>13</v>
      </c>
      <c r="AF609" s="14">
        <f t="shared" ref="AF609:BG609" si="11363">SUM(AF606:AF608)</f>
        <v>4435</v>
      </c>
      <c r="AG609" s="1">
        <f t="shared" si="11363"/>
        <v>9865.2000000000007</v>
      </c>
      <c r="AH609" s="14">
        <f t="shared" si="11363"/>
        <v>3437</v>
      </c>
      <c r="AI609" s="1">
        <f t="shared" si="11363"/>
        <v>3721.5</v>
      </c>
      <c r="AJ609" s="14">
        <f t="shared" si="11363"/>
        <v>2920</v>
      </c>
      <c r="AK609" s="1">
        <f t="shared" si="11363"/>
        <v>5876.6</v>
      </c>
      <c r="AL609" s="14">
        <f t="shared" si="11363"/>
        <v>5987</v>
      </c>
      <c r="AM609" s="1">
        <f t="shared" si="11363"/>
        <v>11380.3</v>
      </c>
      <c r="AN609" s="14">
        <f t="shared" si="11363"/>
        <v>2405</v>
      </c>
      <c r="AO609" s="1">
        <f t="shared" si="11363"/>
        <v>684.1</v>
      </c>
      <c r="AP609" s="14">
        <f t="shared" si="11363"/>
        <v>8234</v>
      </c>
      <c r="AQ609" s="1">
        <f t="shared" si="11363"/>
        <v>2185.6999999999998</v>
      </c>
      <c r="AR609" s="14">
        <f t="shared" si="11363"/>
        <v>10024</v>
      </c>
      <c r="AS609" s="1">
        <f t="shared" si="11363"/>
        <v>5871.2</v>
      </c>
      <c r="AT609" s="14">
        <f t="shared" si="11363"/>
        <v>5462</v>
      </c>
      <c r="AU609" s="1">
        <f t="shared" si="11363"/>
        <v>4603.6000000000004</v>
      </c>
      <c r="AV609" s="14">
        <f t="shared" si="11363"/>
        <v>5074</v>
      </c>
      <c r="AW609" s="1">
        <f t="shared" si="11363"/>
        <v>7528.9</v>
      </c>
      <c r="AX609" s="14">
        <f t="shared" si="11363"/>
        <v>3778</v>
      </c>
      <c r="AY609" s="1">
        <f t="shared" si="11363"/>
        <v>787.90000000000009</v>
      </c>
      <c r="AZ609" s="14">
        <f t="shared" si="11363"/>
        <v>8329</v>
      </c>
      <c r="BA609" s="1">
        <f t="shared" si="11363"/>
        <v>4969.3</v>
      </c>
      <c r="BB609" s="14">
        <f t="shared" si="11363"/>
        <v>6175</v>
      </c>
      <c r="BC609" s="1">
        <f t="shared" si="11363"/>
        <v>2056.1</v>
      </c>
      <c r="BD609" s="14">
        <f t="shared" si="11363"/>
        <v>7920</v>
      </c>
      <c r="BE609" s="1">
        <f t="shared" si="11363"/>
        <v>12376.7</v>
      </c>
      <c r="BF609" s="166">
        <f t="shared" si="11363"/>
        <v>74180</v>
      </c>
      <c r="BG609" s="167">
        <f t="shared" si="11363"/>
        <v>71907.100000000006</v>
      </c>
      <c r="BI609" s="131" t="s">
        <v>27</v>
      </c>
      <c r="BJ609" s="123">
        <f>B609/B622</f>
        <v>3.1574984706602041E-2</v>
      </c>
      <c r="BK609" s="124">
        <f t="shared" ref="BK609" si="11364">C609/C622</f>
        <v>4.2033354222036183E-2</v>
      </c>
      <c r="BL609" s="125">
        <f t="shared" ref="BL609" si="11365">D609/D622</f>
        <v>3.4494819219166702E-2</v>
      </c>
      <c r="BM609" s="126">
        <f t="shared" ref="BM609" si="11366">E609/E622</f>
        <v>3.6586481295161434E-2</v>
      </c>
      <c r="BN609" s="123">
        <f t="shared" ref="BN609" si="11367">F609/F622</f>
        <v>3.5829089464369558E-2</v>
      </c>
      <c r="BO609" s="124">
        <f t="shared" ref="BO609" si="11368">G609/G622</f>
        <v>3.5729732046491512E-2</v>
      </c>
      <c r="BP609" s="125">
        <f t="shared" ref="BP609" si="11369">H609/H622</f>
        <v>4.4411689310433225E-2</v>
      </c>
      <c r="BQ609" s="126">
        <f t="shared" ref="BQ609" si="11370">I609/I622</f>
        <v>4.2443534940124303E-2</v>
      </c>
      <c r="BR609" s="123">
        <f t="shared" ref="BR609" si="11371">J609/J622</f>
        <v>4.61133069828722E-2</v>
      </c>
      <c r="BS609" s="124">
        <f t="shared" ref="BS609" si="11372">K609/K622</f>
        <v>3.4907834101382491E-2</v>
      </c>
      <c r="BT609" s="125">
        <f t="shared" ref="BT609" si="11373">L609/L622</f>
        <v>3.8506534746130965E-2</v>
      </c>
      <c r="BU609" s="123">
        <f t="shared" ref="BU609" si="11374">M609/M622</f>
        <v>3.2177791689490566E-2</v>
      </c>
      <c r="BV609" s="127">
        <f t="shared" ref="BV609" si="11375">N609/N622</f>
        <v>3.9465912926088427E-2</v>
      </c>
      <c r="BW609" s="128">
        <f t="shared" ref="BW609" si="11376">O609/O622</f>
        <v>3.6573134801402042E-2</v>
      </c>
      <c r="BX609" s="123">
        <f t="shared" ref="BX609" si="11377">P609/P622</f>
        <v>4.6026089295320066E-2</v>
      </c>
      <c r="BY609" s="124">
        <f t="shared" ref="BY609" si="11378">Q609/Q622</f>
        <v>3.7256631442008727E-2</v>
      </c>
      <c r="BZ609" s="125">
        <f t="shared" ref="BZ609" si="11379">R609/R622</f>
        <v>3.6547301515237503E-2</v>
      </c>
      <c r="CA609" s="126">
        <f t="shared" ref="CA609" si="11380">S609/S622</f>
        <v>4.1681569705384523E-2</v>
      </c>
      <c r="CB609" s="123">
        <f t="shared" ref="CB609" si="11381">T609/T622</f>
        <v>3.4196428571428572E-2</v>
      </c>
      <c r="CC609" s="124">
        <f t="shared" ref="CC609" si="11382">U609/U622</f>
        <v>2.9411764705882353E-2</v>
      </c>
      <c r="CD609" s="125">
        <f t="shared" ref="CD609" si="11383">V609/V622</f>
        <v>3.5943590919513872E-2</v>
      </c>
      <c r="CE609" s="126">
        <f t="shared" ref="CE609" si="11384">W609/W622</f>
        <v>3.4945964079024214E-2</v>
      </c>
      <c r="CF609" s="123">
        <f t="shared" ref="CF609" si="11385">X609/X622</f>
        <v>3.6511084354416037E-2</v>
      </c>
      <c r="CG609" s="124">
        <f t="shared" ref="CG609" si="11386">Y609/Y622</f>
        <v>3.068553893977749E-2</v>
      </c>
      <c r="CH609" s="125">
        <f t="shared" ref="CH609" si="11387">Z609/Z622</f>
        <v>4.2177301185560144E-2</v>
      </c>
      <c r="CI609" s="123">
        <f t="shared" ref="CI609" si="11388">AA609/AA622</f>
        <v>4.4083240980174847E-2</v>
      </c>
      <c r="CJ609" s="129">
        <f t="shared" ref="CJ609" si="11389">AB609/AB622</f>
        <v>3.8755895282832374E-2</v>
      </c>
      <c r="CK609" s="130">
        <f t="shared" ref="CK609" si="11390">AC609/AC622</f>
        <v>3.835796837054746E-2</v>
      </c>
    </row>
    <row r="610" spans="1:89" ht="13.8" thickTop="1" x14ac:dyDescent="0.25">
      <c r="A610" s="139" t="s">
        <v>28</v>
      </c>
      <c r="B610" s="194">
        <v>1305</v>
      </c>
      <c r="C610" s="188">
        <v>2359</v>
      </c>
      <c r="D610" s="189">
        <v>866</v>
      </c>
      <c r="E610" s="190">
        <v>967</v>
      </c>
      <c r="F610" s="187">
        <v>981</v>
      </c>
      <c r="G610" s="191">
        <v>1277</v>
      </c>
      <c r="H610" s="189">
        <v>2025</v>
      </c>
      <c r="I610" s="190">
        <v>2838</v>
      </c>
      <c r="J610" s="187">
        <v>583</v>
      </c>
      <c r="K610" s="188">
        <v>311</v>
      </c>
      <c r="L610" s="189">
        <v>1927</v>
      </c>
      <c r="M610" s="187">
        <v>922</v>
      </c>
      <c r="N610" s="192">
        <v>2460</v>
      </c>
      <c r="O610" s="195">
        <v>1782</v>
      </c>
      <c r="P610" s="187">
        <v>1667</v>
      </c>
      <c r="Q610" s="188">
        <v>1015</v>
      </c>
      <c r="R610" s="189">
        <v>1609</v>
      </c>
      <c r="S610" s="190">
        <v>1799</v>
      </c>
      <c r="T610" s="187">
        <v>620</v>
      </c>
      <c r="U610" s="191">
        <v>284</v>
      </c>
      <c r="V610" s="189">
        <v>2001</v>
      </c>
      <c r="W610" s="196">
        <v>1504</v>
      </c>
      <c r="X610" s="187">
        <v>1509</v>
      </c>
      <c r="Y610" s="191">
        <v>509</v>
      </c>
      <c r="Z610" s="189">
        <v>2944</v>
      </c>
      <c r="AA610" s="187">
        <v>3336</v>
      </c>
      <c r="AB610" s="162">
        <f t="shared" si="11057"/>
        <v>20497</v>
      </c>
      <c r="AC610" s="165">
        <f t="shared" si="11088"/>
        <v>18903</v>
      </c>
      <c r="BI610" s="139" t="s">
        <v>28</v>
      </c>
      <c r="BJ610" s="123">
        <f>B610/B622</f>
        <v>3.07044374382382E-2</v>
      </c>
      <c r="BK610" s="124">
        <f t="shared" ref="BK610" si="11391">C610/C622</f>
        <v>5.8430573134816352E-2</v>
      </c>
      <c r="BL610" s="125">
        <f t="shared" ref="BL610" si="11392">D610/D622</f>
        <v>3.7861233769072702E-2</v>
      </c>
      <c r="BM610" s="126">
        <f t="shared" ref="BM610" si="11393">E610/E622</f>
        <v>4.6551483437396193E-2</v>
      </c>
      <c r="BN610" s="123">
        <f t="shared" ref="BN610" si="11394">F610/F622</f>
        <v>3.5431791093292885E-2</v>
      </c>
      <c r="BO610" s="124">
        <f t="shared" ref="BO610" si="11395">G610/G622</f>
        <v>4.9756671563107598E-2</v>
      </c>
      <c r="BP610" s="125">
        <f t="shared" ref="BP610" si="11396">H610/H622</f>
        <v>4.3258138938733655E-2</v>
      </c>
      <c r="BQ610" s="126">
        <f t="shared" ref="BQ610" si="11397">I610/I622</f>
        <v>5.44551320795989E-2</v>
      </c>
      <c r="BR610" s="123">
        <f t="shared" ref="BR610" si="11398">J610/J622</f>
        <v>6.9828722002635041E-2</v>
      </c>
      <c r="BS610" s="124">
        <f t="shared" ref="BS610" si="11399">K610/K622</f>
        <v>3.5829493087557604E-2</v>
      </c>
      <c r="BT610" s="125">
        <f t="shared" ref="BT610" si="11400">L610/L622</f>
        <v>6.4411538590099279E-2</v>
      </c>
      <c r="BU610" s="123">
        <f t="shared" ref="BU610" si="11401">M610/M622</f>
        <v>2.8859848188434147E-2</v>
      </c>
      <c r="BV610" s="127">
        <f t="shared" ref="BV610" si="11402">N610/N622</f>
        <v>5.1889976375295306E-2</v>
      </c>
      <c r="BW610" s="128">
        <f t="shared" ref="BW610" si="11403">O610/O622</f>
        <v>3.7156970476680977E-2</v>
      </c>
      <c r="BX610" s="123">
        <f t="shared" ref="BX610" si="11404">P610/P622</f>
        <v>5.6044916621839698E-2</v>
      </c>
      <c r="BY610" s="124">
        <f t="shared" ref="BY610" si="11405">Q610/Q622</f>
        <v>3.4566253120328023E-2</v>
      </c>
      <c r="BZ610" s="125">
        <f t="shared" ref="BZ610" si="11406">R610/R622</f>
        <v>4.5655751659951192E-2</v>
      </c>
      <c r="CA610" s="126">
        <f t="shared" ref="CA610" si="11407">S610/S622</f>
        <v>5.0665637770261319E-2</v>
      </c>
      <c r="CB610" s="123">
        <f t="shared" ref="CB610" si="11408">T610/T622</f>
        <v>5.5357142857142855E-2</v>
      </c>
      <c r="CC610" s="124">
        <f t="shared" ref="CC610" si="11409">U610/U622</f>
        <v>2.4712843717368604E-2</v>
      </c>
      <c r="CD610" s="125">
        <f t="shared" ref="CD610" si="11410">V610/V622</f>
        <v>5.735496445769319E-2</v>
      </c>
      <c r="CE610" s="126">
        <f t="shared" ref="CE610" si="11411">W610/W622</f>
        <v>3.6297465452246144E-2</v>
      </c>
      <c r="CF610" s="123">
        <f t="shared" ref="CF610" si="11412">X610/X622</f>
        <v>5.3438628798073519E-2</v>
      </c>
      <c r="CG610" s="124">
        <f t="shared" ref="CG610" si="11413">Y610/Y622</f>
        <v>2.9085548082582388E-2</v>
      </c>
      <c r="CH610" s="125">
        <f t="shared" ref="CH610" si="11414">Z610/Z622</f>
        <v>4.9020913813773812E-2</v>
      </c>
      <c r="CI610" s="123">
        <f t="shared" ref="CI610" si="11415">AA610/AA622</f>
        <v>5.4771579854697688E-2</v>
      </c>
      <c r="CJ610" s="129">
        <f t="shared" ref="CJ610" si="11416">AB610/AB622</f>
        <v>4.8237769347353361E-2</v>
      </c>
      <c r="CK610" s="130">
        <f t="shared" ref="CK610" si="11417">AC610/AC622</f>
        <v>4.4612113216542092E-2</v>
      </c>
    </row>
    <row r="611" spans="1:89" x14ac:dyDescent="0.25">
      <c r="A611" s="131" t="s">
        <v>29</v>
      </c>
      <c r="B611" s="197">
        <v>1845</v>
      </c>
      <c r="C611" s="181">
        <v>3215</v>
      </c>
      <c r="D611" s="182">
        <v>1436</v>
      </c>
      <c r="E611" s="183">
        <v>1427</v>
      </c>
      <c r="F611" s="180">
        <v>1355</v>
      </c>
      <c r="G611" s="184">
        <v>2100</v>
      </c>
      <c r="H611" s="182">
        <v>2461</v>
      </c>
      <c r="I611" s="183">
        <v>3846</v>
      </c>
      <c r="J611" s="180">
        <v>897</v>
      </c>
      <c r="K611" s="181">
        <v>270</v>
      </c>
      <c r="L611" s="182">
        <v>2854</v>
      </c>
      <c r="M611" s="180">
        <v>888</v>
      </c>
      <c r="N611" s="185">
        <v>3332</v>
      </c>
      <c r="O611" s="198">
        <v>2290</v>
      </c>
      <c r="P611" s="180">
        <v>2248</v>
      </c>
      <c r="Q611" s="181">
        <v>1433</v>
      </c>
      <c r="R611" s="182">
        <v>2078</v>
      </c>
      <c r="S611" s="183">
        <v>2475</v>
      </c>
      <c r="T611" s="180">
        <v>1295</v>
      </c>
      <c r="U611" s="184">
        <v>229</v>
      </c>
      <c r="V611" s="182">
        <v>3056</v>
      </c>
      <c r="W611" s="199">
        <v>1680</v>
      </c>
      <c r="X611" s="180">
        <v>2138</v>
      </c>
      <c r="Y611" s="184">
        <v>702</v>
      </c>
      <c r="Z611" s="182">
        <v>3421</v>
      </c>
      <c r="AA611" s="180">
        <v>4332</v>
      </c>
      <c r="AB611" s="162">
        <f t="shared" si="11057"/>
        <v>28416</v>
      </c>
      <c r="AC611" s="165">
        <f t="shared" si="11088"/>
        <v>24887</v>
      </c>
      <c r="BI611" s="131" t="s">
        <v>29</v>
      </c>
      <c r="BJ611" s="123">
        <f>B611/B622</f>
        <v>4.3409721895440213E-2</v>
      </c>
      <c r="BK611" s="124">
        <f t="shared" ref="BK611" si="11418">C611/C622</f>
        <v>7.963301934227833E-2</v>
      </c>
      <c r="BL611" s="125">
        <f t="shared" ref="BL611" si="11419">D611/D622</f>
        <v>6.2781445372272981E-2</v>
      </c>
      <c r="BM611" s="126">
        <f t="shared" ref="BM611" si="11420">E611/E622</f>
        <v>6.8695932642362331E-2</v>
      </c>
      <c r="BN611" s="123">
        <f t="shared" ref="BN611" si="11421">F611/F622</f>
        <v>4.8939935709899955E-2</v>
      </c>
      <c r="BO611" s="124">
        <f t="shared" ref="BO611" si="11422">G611/G622</f>
        <v>8.1823813846927135E-2</v>
      </c>
      <c r="BP611" s="125">
        <f t="shared" ref="BP611" si="11423">H611/H622</f>
        <v>5.2571990088011618E-2</v>
      </c>
      <c r="BQ611" s="126">
        <f t="shared" ref="BQ611" si="11424">I611/I622</f>
        <v>7.3796489773832755E-2</v>
      </c>
      <c r="BR611" s="123">
        <f t="shared" ref="BR611" si="11425">J611/J622</f>
        <v>0.10743801652892562</v>
      </c>
      <c r="BS611" s="124">
        <f t="shared" ref="BS611" si="11426">K611/K622</f>
        <v>3.1105990783410139E-2</v>
      </c>
      <c r="BT611" s="125">
        <f t="shared" ref="BT611" si="11427">L611/L622</f>
        <v>9.5397265768626532E-2</v>
      </c>
      <c r="BU611" s="123">
        <f t="shared" ref="BU611" si="11428">M611/M622</f>
        <v>2.7795602159793407E-2</v>
      </c>
      <c r="BV611" s="127">
        <f t="shared" ref="BV611" si="11429">N611/N622</f>
        <v>7.0283496456294295E-2</v>
      </c>
      <c r="BW611" s="128">
        <f t="shared" ref="BW611" si="11430">O611/O622</f>
        <v>4.7749417728170283E-2</v>
      </c>
      <c r="BX611" s="123">
        <f t="shared" ref="BX611" si="11431">P611/P622</f>
        <v>7.5578267885960199E-2</v>
      </c>
      <c r="BY611" s="124">
        <f t="shared" ref="BY611" si="11432">Q611/Q622</f>
        <v>4.8801419429980349E-2</v>
      </c>
      <c r="BZ611" s="125">
        <f t="shared" ref="BZ611" si="11433">R611/R622</f>
        <v>5.896373645082572E-2</v>
      </c>
      <c r="CA611" s="126">
        <f t="shared" ref="CA611" si="11434">S611/S622</f>
        <v>6.9703976365423442E-2</v>
      </c>
      <c r="CB611" s="123">
        <f t="shared" ref="CB611" si="11435">T611/T622</f>
        <v>0.11562500000000001</v>
      </c>
      <c r="CC611" s="124">
        <f t="shared" ref="CC611" si="11436">U611/U622</f>
        <v>1.9926905673512008E-2</v>
      </c>
      <c r="CD611" s="125">
        <f t="shared" ref="CD611" si="11437">V611/V622</f>
        <v>8.7594588397156614E-2</v>
      </c>
      <c r="CE611" s="126">
        <f t="shared" ref="CE611" si="11438">W611/W622</f>
        <v>4.054504119665793E-2</v>
      </c>
      <c r="CF611" s="123">
        <f t="shared" ref="CF611" si="11439">X611/X622</f>
        <v>7.5713577448827826E-2</v>
      </c>
      <c r="CG611" s="124">
        <f t="shared" ref="CG611" si="11440">Y611/Y622</f>
        <v>4.0114056491105769E-2</v>
      </c>
      <c r="CH611" s="125">
        <f t="shared" ref="CH611" si="11441">Z611/Z622</f>
        <v>5.6963500732649525E-2</v>
      </c>
      <c r="CI611" s="123">
        <f t="shared" ref="CI611" si="11442">AA611/AA622</f>
        <v>7.1124245782539092E-2</v>
      </c>
      <c r="CJ611" s="129">
        <f t="shared" ref="CJ611" si="11443">AB611/AB622</f>
        <v>6.6874393997872525E-2</v>
      </c>
      <c r="CK611" s="130">
        <f t="shared" ref="CK611" si="11444">AC611/AC622</f>
        <v>5.8734680295195636E-2</v>
      </c>
    </row>
    <row r="612" spans="1:89" x14ac:dyDescent="0.25">
      <c r="A612" s="139" t="s">
        <v>30</v>
      </c>
      <c r="B612" s="280">
        <v>2184</v>
      </c>
      <c r="C612" s="267">
        <v>4667.5</v>
      </c>
      <c r="D612" s="268">
        <v>1985</v>
      </c>
      <c r="E612" s="269">
        <v>1694.3</v>
      </c>
      <c r="F612" s="266">
        <v>1667</v>
      </c>
      <c r="G612" s="270">
        <v>2831.3</v>
      </c>
      <c r="H612" s="268">
        <v>2958</v>
      </c>
      <c r="I612" s="269">
        <v>5363.2</v>
      </c>
      <c r="J612" s="266">
        <v>1406</v>
      </c>
      <c r="K612" s="267">
        <v>351.3</v>
      </c>
      <c r="L612" s="268">
        <v>4112</v>
      </c>
      <c r="M612" s="266">
        <v>1099.5</v>
      </c>
      <c r="N612" s="271">
        <v>4918</v>
      </c>
      <c r="O612" s="281">
        <v>2816</v>
      </c>
      <c r="P612" s="266">
        <v>2586</v>
      </c>
      <c r="Q612" s="267">
        <v>2101.6999999999998</v>
      </c>
      <c r="R612" s="268">
        <v>2559</v>
      </c>
      <c r="S612" s="269">
        <v>3524.1</v>
      </c>
      <c r="T612" s="266">
        <v>2004</v>
      </c>
      <c r="U612" s="270">
        <v>409.1</v>
      </c>
      <c r="V612" s="268">
        <v>4453</v>
      </c>
      <c r="W612" s="282">
        <v>2432.5</v>
      </c>
      <c r="X612" s="266">
        <v>2993</v>
      </c>
      <c r="Y612" s="270">
        <v>1008.8</v>
      </c>
      <c r="Z612" s="268">
        <v>4062</v>
      </c>
      <c r="AA612" s="266">
        <v>6070.8</v>
      </c>
      <c r="AB612" s="162">
        <f t="shared" si="11057"/>
        <v>37887</v>
      </c>
      <c r="AC612" s="165">
        <f t="shared" si="11088"/>
        <v>34370.1</v>
      </c>
      <c r="BI612" s="139" t="s">
        <v>30</v>
      </c>
      <c r="BJ612" s="123">
        <f>B612/B622</f>
        <v>5.1385817138017036E-2</v>
      </c>
      <c r="BK612" s="124">
        <f t="shared" ref="BK612" si="11445">C612/C622</f>
        <v>0.11561030102024389</v>
      </c>
      <c r="BL612" s="125">
        <f t="shared" ref="BL612" si="11446">D612/D622</f>
        <v>8.6783543916407996E-2</v>
      </c>
      <c r="BM612" s="126">
        <f t="shared" ref="BM612" si="11447">E612/E622</f>
        <v>8.1563783234726336E-2</v>
      </c>
      <c r="BN612" s="123">
        <f t="shared" ref="BN612" si="11448">F612/F622</f>
        <v>6.0208762234983927E-2</v>
      </c>
      <c r="BO612" s="124">
        <f t="shared" ref="BO612" si="11449">G612/G622</f>
        <v>0.11031798292609753</v>
      </c>
      <c r="BP612" s="125">
        <f t="shared" ref="BP612" si="11450">H612/H622</f>
        <v>6.3188925916431687E-2</v>
      </c>
      <c r="BQ612" s="126">
        <f t="shared" ref="BQ612" si="11451">I612/I622</f>
        <v>0.10290830316043158</v>
      </c>
      <c r="BR612" s="123">
        <f t="shared" ref="BR612" si="11452">J612/J622</f>
        <v>0.16840340160498263</v>
      </c>
      <c r="BS612" s="124">
        <f t="shared" ref="BS612" si="11453">K612/K622</f>
        <v>4.0472350230414747E-2</v>
      </c>
      <c r="BT612" s="125">
        <f t="shared" ref="BT612" si="11454">L612/L622</f>
        <v>0.13744693652438414</v>
      </c>
      <c r="BU612" s="123">
        <f t="shared" ref="BU612" si="11455">M612/M622</f>
        <v>3.441583848501447E-2</v>
      </c>
      <c r="BV612" s="127">
        <f t="shared" ref="BV612" si="11456">N612/N622</f>
        <v>0.10373776577792777</v>
      </c>
      <c r="BW612" s="128">
        <f t="shared" ref="BW612" si="11457">O612/O622</f>
        <v>5.8717187913767475E-2</v>
      </c>
      <c r="BX612" s="123">
        <f t="shared" ref="BX612" si="11458">P612/P622</f>
        <v>8.6941904249596552E-2</v>
      </c>
      <c r="BY612" s="124">
        <f t="shared" ref="BY612" si="11459">Q612/Q622</f>
        <v>7.1574279983244726E-2</v>
      </c>
      <c r="BZ612" s="125">
        <f t="shared" ref="BZ612" si="11460">R612/R622</f>
        <v>7.2612224050848426E-2</v>
      </c>
      <c r="CA612" s="126">
        <f t="shared" ref="CA612" si="11461">S612/S622</f>
        <v>9.925001337753081E-2</v>
      </c>
      <c r="CB612" s="123">
        <f t="shared" ref="CB612" si="11462">T612/T622</f>
        <v>0.17892857142857144</v>
      </c>
      <c r="CC612" s="124">
        <f t="shared" ref="CC612" si="11463">U612/U622</f>
        <v>3.5598677340758791E-2</v>
      </c>
      <c r="CD612" s="125">
        <f t="shared" ref="CD612" si="11464">V612/V622</f>
        <v>0.12763700986012383</v>
      </c>
      <c r="CE612" s="126">
        <f t="shared" ref="CE612" si="11465">W612/W622</f>
        <v>5.8705840899327628E-2</v>
      </c>
      <c r="CF612" s="123">
        <f t="shared" ref="CF612" si="11466">X612/X622</f>
        <v>0.10599192577378001</v>
      </c>
      <c r="CG612" s="124">
        <f t="shared" ref="CG612" si="11467">Y612/Y622</f>
        <v>5.7645384883514957E-2</v>
      </c>
      <c r="CH612" s="125">
        <f t="shared" ref="CH612" si="11468">Z612/Z622</f>
        <v>6.7636872252564276E-2</v>
      </c>
      <c r="CI612" s="123">
        <f t="shared" ref="CI612" si="11469">AA612/AA622</f>
        <v>9.9672454131264618E-2</v>
      </c>
      <c r="CJ612" s="129">
        <f t="shared" ref="CJ612" si="11470">AB612/AB622</f>
        <v>8.9163505257509726E-2</v>
      </c>
      <c r="CK612" s="130">
        <f t="shared" ref="CK612" si="11471">AC612/AC622</f>
        <v>8.1115314630686844E-2</v>
      </c>
    </row>
    <row r="613" spans="1:89" x14ac:dyDescent="0.25">
      <c r="A613" s="131" t="s">
        <v>31</v>
      </c>
      <c r="B613" s="283">
        <v>2251</v>
      </c>
      <c r="C613" s="274">
        <v>5197.7</v>
      </c>
      <c r="D613" s="275">
        <v>1452</v>
      </c>
      <c r="E613" s="276">
        <v>2027.2</v>
      </c>
      <c r="F613" s="273">
        <v>1253</v>
      </c>
      <c r="G613" s="277">
        <v>3045.3</v>
      </c>
      <c r="H613" s="275">
        <v>3029</v>
      </c>
      <c r="I613" s="276">
        <v>6017.1</v>
      </c>
      <c r="J613" s="273">
        <v>999</v>
      </c>
      <c r="K613" s="274">
        <v>332.8</v>
      </c>
      <c r="L613" s="275">
        <v>4122</v>
      </c>
      <c r="M613" s="273">
        <v>1086.2</v>
      </c>
      <c r="N613" s="278">
        <v>5106</v>
      </c>
      <c r="O613" s="284">
        <v>3055.2</v>
      </c>
      <c r="P613" s="273">
        <v>2876</v>
      </c>
      <c r="Q613" s="274">
        <v>2501.9</v>
      </c>
      <c r="R613" s="275">
        <v>2515</v>
      </c>
      <c r="S613" s="276">
        <v>4004.8</v>
      </c>
      <c r="T613" s="273">
        <v>1774</v>
      </c>
      <c r="U613" s="277">
        <v>378.8</v>
      </c>
      <c r="V613" s="275">
        <v>3876</v>
      </c>
      <c r="W613" s="285">
        <v>2536.8000000000002</v>
      </c>
      <c r="X613" s="273">
        <v>3182</v>
      </c>
      <c r="Y613" s="277">
        <v>1047.3</v>
      </c>
      <c r="Z613" s="275">
        <v>3858</v>
      </c>
      <c r="AA613" s="273">
        <v>6305.9</v>
      </c>
      <c r="AB613" s="162">
        <f t="shared" si="11057"/>
        <v>36293</v>
      </c>
      <c r="AC613" s="165">
        <f t="shared" si="11088"/>
        <v>37537</v>
      </c>
      <c r="BI613" s="131" t="s">
        <v>31</v>
      </c>
      <c r="BJ613" s="123">
        <f>B613/B622</f>
        <v>5.29622135428921E-2</v>
      </c>
      <c r="BK613" s="124">
        <f t="shared" ref="BK613" si="11472">C613/C622</f>
        <v>0.12874293767818354</v>
      </c>
      <c r="BL613" s="125">
        <f t="shared" ref="BL613" si="11473">D613/D622</f>
        <v>6.3480960083941759E-2</v>
      </c>
      <c r="BM613" s="126">
        <f t="shared" ref="BM613" si="11474">E613/E622</f>
        <v>9.7589624844146405E-2</v>
      </c>
      <c r="BN613" s="123">
        <f t="shared" ref="BN613" si="11475">F613/F622</f>
        <v>4.5255896269007112E-2</v>
      </c>
      <c r="BO613" s="124">
        <f t="shared" ref="BO613" si="11476">G613/G622</f>
        <v>0.1186562191943082</v>
      </c>
      <c r="BP613" s="125">
        <f t="shared" ref="BP613" si="11477">H613/H622</f>
        <v>6.4705631034777403E-2</v>
      </c>
      <c r="BQ613" s="126">
        <f t="shared" ref="BQ613" si="11478">I613/I622</f>
        <v>0.11545524145037159</v>
      </c>
      <c r="BR613" s="123">
        <f t="shared" ref="BR613" si="11479">J613/J622</f>
        <v>0.11965504850880344</v>
      </c>
      <c r="BS613" s="124">
        <f t="shared" ref="BS613" si="11480">K613/K622</f>
        <v>3.8341013824884793E-2</v>
      </c>
      <c r="BT613" s="125">
        <f t="shared" ref="BT613" si="11481">L613/L622</f>
        <v>0.13778119463849986</v>
      </c>
      <c r="BU613" s="123">
        <f t="shared" ref="BU613" si="11482">M613/M622</f>
        <v>3.3999530479693243E-2</v>
      </c>
      <c r="BV613" s="127">
        <f t="shared" ref="BV613" si="11483">N613/N622</f>
        <v>0.1077033412082349</v>
      </c>
      <c r="BW613" s="128">
        <f t="shared" ref="BW613" si="11484">O613/O622</f>
        <v>6.3704812682578965E-2</v>
      </c>
      <c r="BX613" s="123">
        <f t="shared" ref="BX613" si="11485">P613/P622</f>
        <v>9.6691769768692842E-2</v>
      </c>
      <c r="BY613" s="124">
        <f t="shared" ref="BY613" si="11486">Q613/Q622</f>
        <v>8.5203259784974061E-2</v>
      </c>
      <c r="BZ613" s="125">
        <f t="shared" ref="BZ613" si="11487">R613/R622</f>
        <v>7.1363713750638449E-2</v>
      </c>
      <c r="CA613" s="126">
        <f t="shared" ref="CA613" si="11488">S613/S622</f>
        <v>0.11278807456494862</v>
      </c>
      <c r="CB613" s="123">
        <f t="shared" ref="CB613" si="11489">T613/T622</f>
        <v>0.15839285714285714</v>
      </c>
      <c r="CC613" s="124">
        <f t="shared" ref="CC613" si="11490">U613/U622</f>
        <v>3.2962060563870521E-2</v>
      </c>
      <c r="CD613" s="125">
        <f t="shared" ref="CD613" si="11491">V613/V622</f>
        <v>0.11109837193304288</v>
      </c>
      <c r="CE613" s="126">
        <f t="shared" ref="CE613" si="11492">W613/W622</f>
        <v>6.1223012206953475E-2</v>
      </c>
      <c r="CF613" s="123">
        <f t="shared" ref="CF613" si="11493">X613/X622</f>
        <v>0.11268503435087471</v>
      </c>
      <c r="CG613" s="124">
        <f t="shared" ref="CG613" si="11494">Y613/Y622</f>
        <v>5.9845372312158217E-2</v>
      </c>
      <c r="CH613" s="125">
        <f t="shared" ref="CH613" si="11495">Z613/Z622</f>
        <v>6.4240042626881572E-2</v>
      </c>
      <c r="CI613" s="123">
        <f t="shared" ref="CI613" si="11496">AA613/AA622</f>
        <v>0.10353240569716371</v>
      </c>
      <c r="CJ613" s="129">
        <f t="shared" ref="CJ613" si="11497">AB613/AB622</f>
        <v>8.5412175582938746E-2</v>
      </c>
      <c r="CK613" s="130">
        <f t="shared" ref="CK613" si="11498">AC613/AC622</f>
        <v>8.8589371729849264E-2</v>
      </c>
    </row>
    <row r="614" spans="1:89" x14ac:dyDescent="0.25">
      <c r="A614" s="139" t="s">
        <v>32</v>
      </c>
      <c r="B614" s="194">
        <v>2383</v>
      </c>
      <c r="C614" s="188">
        <v>4333</v>
      </c>
      <c r="D614" s="189">
        <v>1121</v>
      </c>
      <c r="E614" s="190">
        <v>1876</v>
      </c>
      <c r="F614" s="187">
        <v>1057</v>
      </c>
      <c r="G614" s="191">
        <v>2791</v>
      </c>
      <c r="H614" s="189">
        <v>2759</v>
      </c>
      <c r="I614" s="190">
        <v>5393</v>
      </c>
      <c r="J614" s="187">
        <v>631</v>
      </c>
      <c r="K614" s="188">
        <v>295</v>
      </c>
      <c r="L614" s="189">
        <v>2891</v>
      </c>
      <c r="M614" s="187">
        <v>1211</v>
      </c>
      <c r="N614" s="192">
        <v>3693</v>
      </c>
      <c r="O614" s="195">
        <v>2849</v>
      </c>
      <c r="P614" s="187">
        <v>1937</v>
      </c>
      <c r="Q614" s="188">
        <v>2160</v>
      </c>
      <c r="R614" s="189">
        <v>2142</v>
      </c>
      <c r="S614" s="190">
        <v>2632</v>
      </c>
      <c r="T614" s="187">
        <v>1059</v>
      </c>
      <c r="U614" s="191">
        <v>299</v>
      </c>
      <c r="V614" s="189">
        <v>4159</v>
      </c>
      <c r="W614" s="196">
        <v>1834</v>
      </c>
      <c r="X614" s="187">
        <v>2081</v>
      </c>
      <c r="Y614" s="191">
        <v>799</v>
      </c>
      <c r="Z614" s="189">
        <v>3811</v>
      </c>
      <c r="AA614" s="187">
        <v>4994</v>
      </c>
      <c r="AB614" s="162">
        <f t="shared" si="11057"/>
        <v>29724</v>
      </c>
      <c r="AC614" s="165">
        <f t="shared" si="11088"/>
        <v>31466</v>
      </c>
      <c r="BI614" s="139" t="s">
        <v>32</v>
      </c>
      <c r="BJ614" s="123">
        <f>B614/B622</f>
        <v>5.6067949743541477E-2</v>
      </c>
      <c r="BK614" s="124">
        <f t="shared" ref="BK614" si="11499">C614/C622</f>
        <v>0.10732499931884665</v>
      </c>
      <c r="BL614" s="125">
        <f t="shared" ref="BL614" si="11500">D614/D622</f>
        <v>4.9009749486293885E-2</v>
      </c>
      <c r="BM614" s="126">
        <f t="shared" ref="BM614" si="11501">E614/E622</f>
        <v>9.0310840670687967E-2</v>
      </c>
      <c r="BN614" s="123">
        <f t="shared" ref="BN614" si="11502">F614/F622</f>
        <v>3.8176761657095389E-2</v>
      </c>
      <c r="BO614" s="124">
        <f t="shared" ref="BO614" si="11503">G614/G622</f>
        <v>0.10874774497465411</v>
      </c>
      <c r="BP614" s="125">
        <f t="shared" ref="BP614" si="11504">H614/H622</f>
        <v>5.8937879176279587E-2</v>
      </c>
      <c r="BQ614" s="126">
        <f t="shared" ref="BQ614" si="11505">I614/I622</f>
        <v>0.10348010123512223</v>
      </c>
      <c r="BR614" s="123">
        <f t="shared" ref="BR614" si="11506">J614/J622</f>
        <v>7.5577913522577561E-2</v>
      </c>
      <c r="BS614" s="124">
        <f t="shared" ref="BS614" si="11507">K614/K622</f>
        <v>3.3986175115207372E-2</v>
      </c>
      <c r="BT614" s="125">
        <f t="shared" ref="BT614" si="11508">L614/L622</f>
        <v>9.6634020790854702E-2</v>
      </c>
      <c r="BU614" s="123">
        <f t="shared" ref="BU614" si="11509">M614/M622</f>
        <v>3.7905939431880427E-2</v>
      </c>
      <c r="BV614" s="127">
        <f t="shared" ref="BV614" si="11510">N614/N622</f>
        <v>7.7898245021937221E-2</v>
      </c>
      <c r="BW614" s="128">
        <f t="shared" ref="BW614" si="11511">O614/O622</f>
        <v>5.9405279959631935E-2</v>
      </c>
      <c r="BX614" s="123">
        <f t="shared" ref="BX614" si="11512">P614/P622</f>
        <v>6.5122377622377617E-2</v>
      </c>
      <c r="BY614" s="124">
        <f t="shared" ref="BY614" si="11513">Q614/Q622</f>
        <v>7.3559711073801506E-2</v>
      </c>
      <c r="BZ614" s="125">
        <f t="shared" ref="BZ614" si="11514">R614/R622</f>
        <v>6.0779751432949322E-2</v>
      </c>
      <c r="CA614" s="126">
        <f t="shared" ref="CA614" si="11515">S614/S622</f>
        <v>7.4125602340927077E-2</v>
      </c>
      <c r="CB614" s="123">
        <f t="shared" ref="CB614" si="11516">T614/T622</f>
        <v>9.4553571428571431E-2</v>
      </c>
      <c r="CC614" s="124">
        <f t="shared" ref="CC614" si="11517">U614/U622</f>
        <v>2.6018099547511313E-2</v>
      </c>
      <c r="CD614" s="125">
        <f t="shared" ref="CD614" si="11518">V614/V622</f>
        <v>0.11921004356798899</v>
      </c>
      <c r="CE614" s="126">
        <f t="shared" ref="CE614" si="11519">W614/W622</f>
        <v>4.4261669973018239E-2</v>
      </c>
      <c r="CF614" s="123">
        <f t="shared" ref="CF614" si="11520">X614/X622</f>
        <v>7.3695020893831009E-2</v>
      </c>
      <c r="CG614" s="124">
        <f t="shared" ref="CG614" si="11521">Y614/Y622</f>
        <v>4.5656881960674515E-2</v>
      </c>
      <c r="CH614" s="125">
        <f t="shared" ref="CH614" si="11522">Z614/Z622</f>
        <v>6.3457439722925266E-2</v>
      </c>
      <c r="CI614" s="123">
        <f t="shared" ref="CI614" si="11523">AA614/AA622</f>
        <v>8.1993186389196726E-2</v>
      </c>
      <c r="CJ614" s="129">
        <f t="shared" ref="CJ614" si="11524">AB614/AB622</f>
        <v>6.9952649464835398E-2</v>
      </c>
      <c r="CK614" s="130">
        <f t="shared" ref="CK614" si="11525">AC614/AC622</f>
        <v>7.4261479895874394E-2</v>
      </c>
    </row>
    <row r="615" spans="1:89" x14ac:dyDescent="0.25">
      <c r="A615" s="131" t="s">
        <v>33</v>
      </c>
      <c r="B615" s="197">
        <v>2197</v>
      </c>
      <c r="C615" s="181">
        <v>2857</v>
      </c>
      <c r="D615" s="182">
        <v>793</v>
      </c>
      <c r="E615" s="183">
        <v>1430</v>
      </c>
      <c r="F615" s="180">
        <v>946</v>
      </c>
      <c r="G615" s="184">
        <v>2124</v>
      </c>
      <c r="H615" s="182">
        <v>2181</v>
      </c>
      <c r="I615" s="183">
        <v>3880</v>
      </c>
      <c r="J615" s="180">
        <v>484</v>
      </c>
      <c r="K615" s="181">
        <v>170</v>
      </c>
      <c r="L615" s="182">
        <v>1965</v>
      </c>
      <c r="M615" s="180">
        <v>1244</v>
      </c>
      <c r="N615" s="185">
        <v>2732</v>
      </c>
      <c r="O615" s="198">
        <v>2523</v>
      </c>
      <c r="P615" s="180">
        <v>1231</v>
      </c>
      <c r="Q615" s="181">
        <v>1944</v>
      </c>
      <c r="R615" s="182">
        <v>1518</v>
      </c>
      <c r="S615" s="183">
        <v>2455</v>
      </c>
      <c r="T615" s="180">
        <v>592</v>
      </c>
      <c r="U615" s="184">
        <v>456</v>
      </c>
      <c r="V615" s="182">
        <v>3120</v>
      </c>
      <c r="W615" s="199">
        <v>2284</v>
      </c>
      <c r="X615" s="180">
        <v>1244</v>
      </c>
      <c r="Y615" s="184">
        <v>835</v>
      </c>
      <c r="Z615" s="182">
        <v>2869</v>
      </c>
      <c r="AA615" s="180">
        <v>3664</v>
      </c>
      <c r="AB615" s="162">
        <f t="shared" si="11057"/>
        <v>21872</v>
      </c>
      <c r="AC615" s="165">
        <f t="shared" si="11088"/>
        <v>25866</v>
      </c>
      <c r="BI615" s="131" t="s">
        <v>33</v>
      </c>
      <c r="BJ615" s="123">
        <f>B615/B622</f>
        <v>5.1691685097171897E-2</v>
      </c>
      <c r="BK615" s="124">
        <f t="shared" ref="BK615" si="11526">C615/C622</f>
        <v>7.0765641138690258E-2</v>
      </c>
      <c r="BL615" s="125">
        <f t="shared" ref="BL615" si="11527">D615/D622</f>
        <v>3.46696978970839E-2</v>
      </c>
      <c r="BM615" s="126">
        <f t="shared" ref="BM615" si="11528">E615/E622</f>
        <v>6.8840352963264281E-2</v>
      </c>
      <c r="BN615" s="123">
        <f t="shared" ref="BN615" si="11529">F615/F622</f>
        <v>3.4167659912594357E-2</v>
      </c>
      <c r="BO615" s="124">
        <f t="shared" ref="BO615" si="11530">G615/G622</f>
        <v>8.2758943148034878E-2</v>
      </c>
      <c r="BP615" s="125">
        <f t="shared" ref="BP615" si="11531">H615/H622</f>
        <v>4.6590617790310179E-2</v>
      </c>
      <c r="BQ615" s="126">
        <f t="shared" ref="BQ615" si="11532">I615/I622</f>
        <v>7.4448876838916045E-2</v>
      </c>
      <c r="BR615" s="123">
        <f t="shared" ref="BR615" si="11533">J615/J622</f>
        <v>5.7971014492753624E-2</v>
      </c>
      <c r="BS615" s="124">
        <f t="shared" ref="BS615" si="11534">K615/K622</f>
        <v>1.9585253456221197E-2</v>
      </c>
      <c r="BT615" s="125">
        <f t="shared" ref="BT615" si="11535">L615/L622</f>
        <v>6.5681719423739016E-2</v>
      </c>
      <c r="BU615" s="123">
        <f t="shared" ref="BU615" si="11536">M615/M622</f>
        <v>3.8938884106737612E-2</v>
      </c>
      <c r="BV615" s="127">
        <f t="shared" ref="BV615" si="11537">N615/N622</f>
        <v>5.7627404657441782E-2</v>
      </c>
      <c r="BW615" s="128">
        <f t="shared" ref="BW615" si="11538">O615/O622</f>
        <v>5.2607764597455732E-2</v>
      </c>
      <c r="BX615" s="123">
        <f t="shared" ref="BX615" si="11539">P615/P622</f>
        <v>4.1386498117267349E-2</v>
      </c>
      <c r="BY615" s="124">
        <f t="shared" ref="BY615" si="11540">Q615/Q622</f>
        <v>6.6203739966421357E-2</v>
      </c>
      <c r="BZ615" s="125">
        <f t="shared" ref="BZ615" si="11541">R615/R622</f>
        <v>4.30736053572442E-2</v>
      </c>
      <c r="CA615" s="126">
        <f t="shared" ref="CA615" si="11542">S615/S622</f>
        <v>6.9140711909945279E-2</v>
      </c>
      <c r="CB615" s="123">
        <f t="shared" ref="CB615" si="11543">T615/T622</f>
        <v>5.2857142857142859E-2</v>
      </c>
      <c r="CC615" s="124">
        <f t="shared" ref="CC615" si="11544">U615/U622</f>
        <v>3.9679777236338323E-2</v>
      </c>
      <c r="CD615" s="125">
        <f t="shared" ref="CD615" si="11545">V615/V622</f>
        <v>8.942903003898188E-2</v>
      </c>
      <c r="CE615" s="126">
        <f t="shared" ref="CE615" si="11546">W615/W622</f>
        <v>5.5121948864980182E-2</v>
      </c>
      <c r="CF615" s="123">
        <f t="shared" ref="CF615" si="11547">X615/X622</f>
        <v>4.4054111480983073E-2</v>
      </c>
      <c r="CG615" s="124">
        <f t="shared" ref="CG615" si="11548">Y615/Y622</f>
        <v>4.7714013062782501E-2</v>
      </c>
      <c r="CH615" s="125">
        <f t="shared" ref="CH615" si="11549">Z615/Z622</f>
        <v>4.7772079392566939E-2</v>
      </c>
      <c r="CI615" s="123">
        <f t="shared" ref="CI615" si="11550">AA615/AA622</f>
        <v>6.0156795140171568E-2</v>
      </c>
      <c r="CJ615" s="129">
        <f t="shared" ref="CJ615" si="11551">AB615/AB622</f>
        <v>5.1473703037776881E-2</v>
      </c>
      <c r="CK615" s="130">
        <f t="shared" ref="CK615" si="11552">AC615/AC622</f>
        <v>6.1045173806225352E-2</v>
      </c>
    </row>
    <row r="616" spans="1:89" x14ac:dyDescent="0.25">
      <c r="A616" s="139" t="s">
        <v>34</v>
      </c>
      <c r="B616" s="194">
        <v>888</v>
      </c>
      <c r="C616" s="188">
        <v>2062</v>
      </c>
      <c r="D616" s="189">
        <v>442</v>
      </c>
      <c r="E616" s="190">
        <v>1235</v>
      </c>
      <c r="F616" s="187">
        <v>411</v>
      </c>
      <c r="G616" s="191">
        <v>1568</v>
      </c>
      <c r="H616" s="189">
        <v>1130</v>
      </c>
      <c r="I616" s="190">
        <v>2747</v>
      </c>
      <c r="J616" s="187">
        <v>375</v>
      </c>
      <c r="K616" s="188">
        <v>131</v>
      </c>
      <c r="L616" s="189">
        <v>1271</v>
      </c>
      <c r="M616" s="187">
        <v>752</v>
      </c>
      <c r="N616" s="192">
        <v>2189</v>
      </c>
      <c r="O616" s="195">
        <v>2073</v>
      </c>
      <c r="P616" s="187">
        <v>830</v>
      </c>
      <c r="Q616" s="188">
        <v>1414</v>
      </c>
      <c r="R616" s="189">
        <v>1165</v>
      </c>
      <c r="S616" s="190">
        <v>1741</v>
      </c>
      <c r="T616" s="187">
        <v>398</v>
      </c>
      <c r="U616" s="191">
        <v>309</v>
      </c>
      <c r="V616" s="189">
        <v>2777</v>
      </c>
      <c r="W616" s="196">
        <v>1374</v>
      </c>
      <c r="X616" s="187">
        <v>735</v>
      </c>
      <c r="Y616" s="191">
        <v>514</v>
      </c>
      <c r="Z616" s="189">
        <v>2026</v>
      </c>
      <c r="AA616" s="187">
        <v>2814</v>
      </c>
      <c r="AB616" s="162">
        <f t="shared" si="11057"/>
        <v>14637</v>
      </c>
      <c r="AC616" s="165">
        <f t="shared" si="11088"/>
        <v>18734</v>
      </c>
      <c r="BI616" s="139" t="s">
        <v>34</v>
      </c>
      <c r="BJ616" s="123">
        <f>B616/B622</f>
        <v>2.0893134440732201E-2</v>
      </c>
      <c r="BK616" s="124">
        <f t="shared" ref="BK616" si="11553">C616/C622</f>
        <v>5.107411691563854E-2</v>
      </c>
      <c r="BL616" s="125">
        <f t="shared" ref="BL616" si="11554">D616/D622</f>
        <v>1.9324093909850043E-2</v>
      </c>
      <c r="BM616" s="126">
        <f t="shared" ref="BM616" si="11555">E616/E622</f>
        <v>5.9453032104637336E-2</v>
      </c>
      <c r="BN616" s="123">
        <f t="shared" ref="BN616" si="11556">F616/F622</f>
        <v>1.4844511864774082E-2</v>
      </c>
      <c r="BO616" s="124">
        <f t="shared" ref="BO616" si="11557">G616/G622</f>
        <v>6.1095114339038928E-2</v>
      </c>
      <c r="BP616" s="125">
        <f t="shared" ref="BP616" si="11558">H616/H622</f>
        <v>2.4139109630009398E-2</v>
      </c>
      <c r="BQ616" s="126">
        <f t="shared" ref="BQ616" si="11559">I616/I622</f>
        <v>5.2709037287758345E-2</v>
      </c>
      <c r="BR616" s="123">
        <f t="shared" ref="BR616" si="11560">J616/J622</f>
        <v>4.4915558749550846E-2</v>
      </c>
      <c r="BS616" s="124">
        <f t="shared" ref="BS616" si="11561">K616/K622</f>
        <v>1.5092165898617511E-2</v>
      </c>
      <c r="BT616" s="125">
        <f t="shared" ref="BT616" si="11562">L616/L622</f>
        <v>4.2484206304108034E-2</v>
      </c>
      <c r="BU616" s="123">
        <f t="shared" ref="BU616" si="11563">M616/M622</f>
        <v>2.3538618045230452E-2</v>
      </c>
      <c r="BV616" s="127">
        <f t="shared" ref="BV616" si="11564">N616/N622</f>
        <v>4.6173641579480257E-2</v>
      </c>
      <c r="BW616" s="128">
        <f t="shared" ref="BW616" si="11565">O616/O622</f>
        <v>4.3224691244758515E-2</v>
      </c>
      <c r="BX616" s="123">
        <f t="shared" ref="BX616" si="11566">P616/P622</f>
        <v>2.7904787520172135E-2</v>
      </c>
      <c r="BY616" s="124">
        <f t="shared" ref="BY616" si="11567">Q616/Q622</f>
        <v>4.8154366415905245E-2</v>
      </c>
      <c r="BZ616" s="125">
        <f t="shared" ref="BZ616" si="11568">R616/R622</f>
        <v>3.3057147721468699E-2</v>
      </c>
      <c r="CA616" s="126">
        <f t="shared" ref="CA616" si="11569">S616/S622</f>
        <v>4.9032170849374633E-2</v>
      </c>
      <c r="CB616" s="123">
        <f t="shared" ref="CB616" si="11570">T616/T622</f>
        <v>3.5535714285714289E-2</v>
      </c>
      <c r="CC616" s="124">
        <f t="shared" ref="CC616" si="11571">U616/U622</f>
        <v>2.6888270100939783E-2</v>
      </c>
      <c r="CD616" s="125">
        <f t="shared" ref="CD616" si="11572">V616/V622</f>
        <v>7.959756936482458E-2</v>
      </c>
      <c r="CE616" s="126">
        <f t="shared" ref="CE616" si="11573">W616/W622</f>
        <v>3.3160051550123804E-2</v>
      </c>
      <c r="CF616" s="123">
        <f t="shared" ref="CF616" si="11574">X616/X622</f>
        <v>2.602875557759048E-2</v>
      </c>
      <c r="CG616" s="124">
        <f t="shared" ref="CG616" si="11575">Y616/Y622</f>
        <v>2.9371260735652941E-2</v>
      </c>
      <c r="CH616" s="125">
        <f t="shared" ref="CH616" si="11576">Z616/Z622</f>
        <v>3.3735180498201678E-2</v>
      </c>
      <c r="CI616" s="123">
        <f t="shared" ref="CI616" si="11577">AA616/AA622</f>
        <v>4.6201206747937443E-2</v>
      </c>
      <c r="CJ616" s="129">
        <f t="shared" ref="CJ616" si="11578">AB616/AB622</f>
        <v>3.4446808310348395E-2</v>
      </c>
      <c r="CK616" s="130">
        <f t="shared" ref="CK616" si="11579">AC616/AC622</f>
        <v>4.4213263979193757E-2</v>
      </c>
    </row>
    <row r="617" spans="1:89" x14ac:dyDescent="0.25">
      <c r="A617" s="131" t="s">
        <v>35</v>
      </c>
      <c r="B617" s="197">
        <v>0</v>
      </c>
      <c r="C617" s="181">
        <v>926</v>
      </c>
      <c r="D617" s="182">
        <v>10</v>
      </c>
      <c r="E617" s="183">
        <v>479</v>
      </c>
      <c r="F617" s="180">
        <v>16</v>
      </c>
      <c r="G617" s="184">
        <v>741</v>
      </c>
      <c r="H617" s="182">
        <v>64</v>
      </c>
      <c r="I617" s="183">
        <v>931</v>
      </c>
      <c r="J617" s="180">
        <v>56</v>
      </c>
      <c r="K617" s="181">
        <v>34</v>
      </c>
      <c r="L617" s="182">
        <v>729</v>
      </c>
      <c r="M617" s="180">
        <v>108</v>
      </c>
      <c r="N617" s="185">
        <v>442</v>
      </c>
      <c r="O617" s="198">
        <v>256</v>
      </c>
      <c r="P617" s="180">
        <v>166</v>
      </c>
      <c r="Q617" s="181">
        <v>134</v>
      </c>
      <c r="R617" s="182">
        <v>134</v>
      </c>
      <c r="S617" s="183">
        <v>140</v>
      </c>
      <c r="T617" s="180">
        <v>30</v>
      </c>
      <c r="U617" s="184">
        <v>15</v>
      </c>
      <c r="V617" s="182">
        <v>189</v>
      </c>
      <c r="W617" s="199">
        <v>36</v>
      </c>
      <c r="X617" s="180">
        <v>66</v>
      </c>
      <c r="Y617" s="184">
        <v>23</v>
      </c>
      <c r="Z617" s="182">
        <v>35</v>
      </c>
      <c r="AA617" s="180">
        <v>113</v>
      </c>
      <c r="AB617" s="162">
        <f t="shared" si="11057"/>
        <v>1937</v>
      </c>
      <c r="AC617" s="165">
        <f t="shared" si="11088"/>
        <v>3936</v>
      </c>
      <c r="BI617" s="131" t="s">
        <v>35</v>
      </c>
      <c r="BJ617" s="123">
        <f>B617/B622</f>
        <v>0</v>
      </c>
      <c r="BK617" s="124">
        <f t="shared" ref="BK617" si="11580">C617/C622</f>
        <v>2.2936291107604895E-2</v>
      </c>
      <c r="BL617" s="125">
        <f t="shared" ref="BL617" si="11581">D617/D622</f>
        <v>4.3719669479298735E-4</v>
      </c>
      <c r="BM617" s="126">
        <f t="shared" ref="BM617" si="11582">E617/E622</f>
        <v>2.3059111237345168E-2</v>
      </c>
      <c r="BN617" s="123">
        <f t="shared" ref="BN617" si="11583">F617/F622</f>
        <v>5.7788853974789615E-4</v>
      </c>
      <c r="BO617" s="124">
        <f t="shared" ref="BO617" si="11584">G617/G622</f>
        <v>2.887211717170143E-2</v>
      </c>
      <c r="BP617" s="125">
        <f t="shared" ref="BP617" si="11585">H617/H622</f>
        <v>1.3671708109031873E-3</v>
      </c>
      <c r="BQ617" s="126">
        <f t="shared" ref="BQ617" si="11586">I617/I622</f>
        <v>1.7863892870368773E-2</v>
      </c>
      <c r="BR617" s="123">
        <f t="shared" ref="BR617" si="11587">J617/J622</f>
        <v>6.7073901065995926E-3</v>
      </c>
      <c r="BS617" s="124">
        <f t="shared" ref="BS617" si="11588">K617/K622</f>
        <v>3.9170506912442398E-3</v>
      </c>
      <c r="BT617" s="125">
        <f t="shared" ref="BT617" si="11589">L617/L622</f>
        <v>2.4367416519036001E-2</v>
      </c>
      <c r="BU617" s="123">
        <f t="shared" ref="BU617" si="11590">M617/M622</f>
        <v>3.3805462086235224E-3</v>
      </c>
      <c r="BV617" s="127">
        <f t="shared" ref="BV617" si="11591">N617/N622</f>
        <v>9.3233209584880194E-3</v>
      </c>
      <c r="BW617" s="128">
        <f t="shared" ref="BW617" si="11592">O617/O622</f>
        <v>5.3379261739788615E-3</v>
      </c>
      <c r="BX617" s="123">
        <f t="shared" ref="BX617" si="11593">P617/P622</f>
        <v>5.5809575040344271E-3</v>
      </c>
      <c r="BY617" s="124">
        <f t="shared" ref="BY617" si="11594">Q617/Q622</f>
        <v>4.5634265203191669E-3</v>
      </c>
      <c r="BZ617" s="125">
        <f t="shared" ref="BZ617" si="11595">R617/R622</f>
        <v>3.8022813688212928E-3</v>
      </c>
      <c r="CA617" s="126">
        <f t="shared" ref="CA617" si="11596">S617/S622</f>
        <v>3.9428511883471849E-3</v>
      </c>
      <c r="CB617" s="123">
        <f t="shared" ref="CB617" si="11597">T617/T622</f>
        <v>2.6785714285714286E-3</v>
      </c>
      <c r="CC617" s="124">
        <f t="shared" ref="CC617" si="11598">U617/U622</f>
        <v>1.305255830142708E-3</v>
      </c>
      <c r="CD617" s="125">
        <f t="shared" ref="CD617" si="11599">V617/V622</f>
        <v>5.4173354735152484E-3</v>
      </c>
      <c r="CE617" s="126">
        <f t="shared" ref="CE617" si="11600">W617/W622</f>
        <v>8.6882231135695562E-4</v>
      </c>
      <c r="CF617" s="123">
        <f t="shared" ref="CF617" si="11601">X617/X622</f>
        <v>2.337276011048941E-3</v>
      </c>
      <c r="CG617" s="124">
        <f t="shared" ref="CG617" si="11602">Y617/Y622</f>
        <v>1.3142782041245479E-3</v>
      </c>
      <c r="CH617" s="125">
        <f t="shared" ref="CH617" si="11603">Z617/Z622</f>
        <v>5.8278939656320763E-4</v>
      </c>
      <c r="CI617" s="123">
        <f t="shared" ref="CI617" si="11604">AA617/AA622</f>
        <v>1.8552723392028893E-3</v>
      </c>
      <c r="CJ617" s="129">
        <f t="shared" ref="CJ617" si="11605">AB617/AB622</f>
        <v>4.5585480424366227E-3</v>
      </c>
      <c r="CK617" s="130">
        <f t="shared" ref="CK617" si="11606">AC617/AC622</f>
        <v>9.2891751372961798E-3</v>
      </c>
    </row>
    <row r="618" spans="1:89" x14ac:dyDescent="0.25">
      <c r="A618" s="139" t="s">
        <v>36</v>
      </c>
      <c r="B618" s="194"/>
      <c r="C618" s="188"/>
      <c r="D618" s="189"/>
      <c r="E618" s="190"/>
      <c r="F618" s="187"/>
      <c r="G618" s="191"/>
      <c r="H618" s="189"/>
      <c r="I618" s="190"/>
      <c r="J618" s="187"/>
      <c r="K618" s="191"/>
      <c r="L618" s="189"/>
      <c r="M618" s="187"/>
      <c r="N618" s="192"/>
      <c r="O618" s="195"/>
      <c r="P618" s="187"/>
      <c r="Q618" s="191"/>
      <c r="R618" s="189"/>
      <c r="S618" s="190"/>
      <c r="T618" s="187"/>
      <c r="U618" s="191"/>
      <c r="V618" s="189"/>
      <c r="W618" s="190"/>
      <c r="X618" s="187"/>
      <c r="Y618" s="191"/>
      <c r="Z618" s="189"/>
      <c r="AA618" s="187"/>
      <c r="AB618" s="162">
        <f t="shared" si="11057"/>
        <v>0</v>
      </c>
      <c r="AC618" s="165">
        <f t="shared" si="11088"/>
        <v>0</v>
      </c>
      <c r="BI618" s="139" t="s">
        <v>36</v>
      </c>
      <c r="BJ618" s="123">
        <f>B618/B622</f>
        <v>0</v>
      </c>
      <c r="BK618" s="124">
        <f t="shared" ref="BK618" si="11607">C618/C622</f>
        <v>0</v>
      </c>
      <c r="BL618" s="125">
        <f t="shared" ref="BL618" si="11608">D618/D622</f>
        <v>0</v>
      </c>
      <c r="BM618" s="126">
        <f t="shared" ref="BM618" si="11609">E618/E622</f>
        <v>0</v>
      </c>
      <c r="BN618" s="123">
        <f t="shared" ref="BN618" si="11610">F618/F622</f>
        <v>0</v>
      </c>
      <c r="BO618" s="124">
        <f t="shared" ref="BO618" si="11611">G618/G622</f>
        <v>0</v>
      </c>
      <c r="BP618" s="125">
        <f t="shared" ref="BP618" si="11612">H618/H622</f>
        <v>0</v>
      </c>
      <c r="BQ618" s="126">
        <f t="shared" ref="BQ618" si="11613">I618/I622</f>
        <v>0</v>
      </c>
      <c r="BR618" s="123">
        <f t="shared" ref="BR618" si="11614">J618/J622</f>
        <v>0</v>
      </c>
      <c r="BS618" s="124">
        <f t="shared" ref="BS618" si="11615">K618/K622</f>
        <v>0</v>
      </c>
      <c r="BT618" s="125">
        <f t="shared" ref="BT618" si="11616">L618/L622</f>
        <v>0</v>
      </c>
      <c r="BU618" s="123">
        <f t="shared" ref="BU618" si="11617">M618/M622</f>
        <v>0</v>
      </c>
      <c r="BV618" s="127">
        <f t="shared" ref="BV618" si="11618">N618/N622</f>
        <v>0</v>
      </c>
      <c r="BW618" s="128">
        <f t="shared" ref="BW618" si="11619">O618/O622</f>
        <v>0</v>
      </c>
      <c r="BX618" s="123">
        <f t="shared" ref="BX618" si="11620">P618/P622</f>
        <v>0</v>
      </c>
      <c r="BY618" s="124">
        <f t="shared" ref="BY618" si="11621">Q618/Q622</f>
        <v>0</v>
      </c>
      <c r="BZ618" s="125">
        <f t="shared" ref="BZ618" si="11622">R618/R622</f>
        <v>0</v>
      </c>
      <c r="CA618" s="126">
        <f t="shared" ref="CA618" si="11623">S618/S622</f>
        <v>0</v>
      </c>
      <c r="CB618" s="123">
        <f t="shared" ref="CB618" si="11624">T618/T622</f>
        <v>0</v>
      </c>
      <c r="CC618" s="124">
        <f t="shared" ref="CC618" si="11625">U618/U622</f>
        <v>0</v>
      </c>
      <c r="CD618" s="125">
        <f t="shared" ref="CD618" si="11626">V618/V622</f>
        <v>0</v>
      </c>
      <c r="CE618" s="126">
        <f t="shared" ref="CE618" si="11627">W618/W622</f>
        <v>0</v>
      </c>
      <c r="CF618" s="123">
        <f t="shared" ref="CF618" si="11628">X618/X622</f>
        <v>0</v>
      </c>
      <c r="CG618" s="124">
        <f t="shared" ref="CG618" si="11629">Y618/Y622</f>
        <v>0</v>
      </c>
      <c r="CH618" s="125">
        <f t="shared" ref="CH618" si="11630">Z618/Z622</f>
        <v>0</v>
      </c>
      <c r="CI618" s="123">
        <f t="shared" ref="CI618" si="11631">AA618/AA622</f>
        <v>0</v>
      </c>
      <c r="CJ618" s="129">
        <f t="shared" ref="CJ618" si="11632">AB618/AB622</f>
        <v>0</v>
      </c>
      <c r="CK618" s="130">
        <f t="shared" ref="CK618" si="11633">AC618/AC622</f>
        <v>0</v>
      </c>
    </row>
    <row r="619" spans="1:89" x14ac:dyDescent="0.25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62">
        <f t="shared" si="11057"/>
        <v>0</v>
      </c>
      <c r="AC619" s="165">
        <f t="shared" si="11088"/>
        <v>0</v>
      </c>
      <c r="BI619" s="131" t="s">
        <v>37</v>
      </c>
      <c r="BJ619" s="123">
        <f>B619/B622</f>
        <v>0</v>
      </c>
      <c r="BK619" s="124">
        <f t="shared" ref="BK619" si="11634">C619/C622</f>
        <v>0</v>
      </c>
      <c r="BL619" s="125">
        <f t="shared" ref="BL619" si="11635">D619/D622</f>
        <v>0</v>
      </c>
      <c r="BM619" s="126">
        <f t="shared" ref="BM619" si="11636">E619/E622</f>
        <v>0</v>
      </c>
      <c r="BN619" s="123">
        <f t="shared" ref="BN619" si="11637">F619/F622</f>
        <v>0</v>
      </c>
      <c r="BO619" s="124">
        <f t="shared" ref="BO619" si="11638">G619/G622</f>
        <v>0</v>
      </c>
      <c r="BP619" s="125">
        <f t="shared" ref="BP619" si="11639">H619/H622</f>
        <v>0</v>
      </c>
      <c r="BQ619" s="126">
        <f t="shared" ref="BQ619" si="11640">I619/I622</f>
        <v>0</v>
      </c>
      <c r="BR619" s="123">
        <f t="shared" ref="BR619" si="11641">J619/J622</f>
        <v>0</v>
      </c>
      <c r="BS619" s="124">
        <f t="shared" ref="BS619" si="11642">K619/K622</f>
        <v>0</v>
      </c>
      <c r="BT619" s="125">
        <f t="shared" ref="BT619" si="11643">L619/L622</f>
        <v>0</v>
      </c>
      <c r="BU619" s="123">
        <f t="shared" ref="BU619" si="11644">M619/M622</f>
        <v>0</v>
      </c>
      <c r="BV619" s="127">
        <f t="shared" ref="BV619" si="11645">N619/N622</f>
        <v>0</v>
      </c>
      <c r="BW619" s="128">
        <f t="shared" ref="BW619" si="11646">O619/O622</f>
        <v>0</v>
      </c>
      <c r="BX619" s="123">
        <f t="shared" ref="BX619" si="11647">P619/P622</f>
        <v>0</v>
      </c>
      <c r="BY619" s="124">
        <f t="shared" ref="BY619" si="11648">Q619/Q622</f>
        <v>0</v>
      </c>
      <c r="BZ619" s="125">
        <f t="shared" ref="BZ619" si="11649">R619/R622</f>
        <v>0</v>
      </c>
      <c r="CA619" s="126">
        <f t="shared" ref="CA619" si="11650">S619/S622</f>
        <v>0</v>
      </c>
      <c r="CB619" s="123">
        <f t="shared" ref="CB619" si="11651">T619/T622</f>
        <v>0</v>
      </c>
      <c r="CC619" s="124">
        <f t="shared" ref="CC619" si="11652">U619/U622</f>
        <v>0</v>
      </c>
      <c r="CD619" s="125">
        <f t="shared" ref="CD619" si="11653">V619/V622</f>
        <v>0</v>
      </c>
      <c r="CE619" s="126">
        <f t="shared" ref="CE619" si="11654">W619/W622</f>
        <v>0</v>
      </c>
      <c r="CF619" s="123">
        <f t="shared" ref="CF619" si="11655">X619/X622</f>
        <v>0</v>
      </c>
      <c r="CG619" s="124">
        <f t="shared" ref="CG619" si="11656">Y619/Y622</f>
        <v>0</v>
      </c>
      <c r="CH619" s="125">
        <f t="shared" ref="CH619" si="11657">Z619/Z622</f>
        <v>0</v>
      </c>
      <c r="CI619" s="123">
        <f t="shared" ref="CI619" si="11658">AA619/AA622</f>
        <v>0</v>
      </c>
      <c r="CJ619" s="129">
        <f t="shared" ref="CJ619" si="11659">AB619/AB622</f>
        <v>0</v>
      </c>
      <c r="CK619" s="130">
        <f t="shared" ref="CK619" si="11660">AC619/AC622</f>
        <v>0</v>
      </c>
    </row>
    <row r="620" spans="1:89" x14ac:dyDescent="0.25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2">
        <f t="shared" si="11057"/>
        <v>0</v>
      </c>
      <c r="AC620" s="165">
        <f t="shared" si="11088"/>
        <v>0</v>
      </c>
      <c r="BI620" s="139" t="s">
        <v>38</v>
      </c>
      <c r="BJ620" s="123">
        <f>B620/B622</f>
        <v>0</v>
      </c>
      <c r="BK620" s="124">
        <f t="shared" ref="BK620" si="11661">C620/C622</f>
        <v>0</v>
      </c>
      <c r="BL620" s="125">
        <f t="shared" ref="BL620" si="11662">D620/D622</f>
        <v>0</v>
      </c>
      <c r="BM620" s="126">
        <f t="shared" ref="BM620" si="11663">E620/E622</f>
        <v>0</v>
      </c>
      <c r="BN620" s="123">
        <f t="shared" ref="BN620" si="11664">F620/F622</f>
        <v>0</v>
      </c>
      <c r="BO620" s="124">
        <f t="shared" ref="BO620" si="11665">G620/G622</f>
        <v>0</v>
      </c>
      <c r="BP620" s="125">
        <f t="shared" ref="BP620" si="11666">H620/H622</f>
        <v>0</v>
      </c>
      <c r="BQ620" s="126">
        <f t="shared" ref="BQ620" si="11667">I620/I622</f>
        <v>0</v>
      </c>
      <c r="BR620" s="123">
        <f t="shared" ref="BR620" si="11668">J620/J622</f>
        <v>0</v>
      </c>
      <c r="BS620" s="124">
        <f t="shared" ref="BS620" si="11669">K620/K622</f>
        <v>0</v>
      </c>
      <c r="BT620" s="125">
        <f t="shared" ref="BT620" si="11670">L620/L622</f>
        <v>0</v>
      </c>
      <c r="BU620" s="123">
        <f t="shared" ref="BU620" si="11671">M620/M622</f>
        <v>0</v>
      </c>
      <c r="BV620" s="127">
        <f t="shared" ref="BV620" si="11672">N620/N622</f>
        <v>0</v>
      </c>
      <c r="BW620" s="128">
        <f t="shared" ref="BW620" si="11673">O620/O622</f>
        <v>0</v>
      </c>
      <c r="BX620" s="123">
        <f t="shared" ref="BX620" si="11674">P620/P622</f>
        <v>0</v>
      </c>
      <c r="BY620" s="124">
        <f t="shared" ref="BY620" si="11675">Q620/Q622</f>
        <v>0</v>
      </c>
      <c r="BZ620" s="125">
        <f t="shared" ref="BZ620" si="11676">R620/R622</f>
        <v>0</v>
      </c>
      <c r="CA620" s="126">
        <f t="shared" ref="CA620" si="11677">S620/S622</f>
        <v>0</v>
      </c>
      <c r="CB620" s="123">
        <f t="shared" ref="CB620" si="11678">T620/T622</f>
        <v>0</v>
      </c>
      <c r="CC620" s="124">
        <f t="shared" ref="CC620" si="11679">U620/U622</f>
        <v>0</v>
      </c>
      <c r="CD620" s="125">
        <f t="shared" ref="CD620" si="11680">V620/V622</f>
        <v>0</v>
      </c>
      <c r="CE620" s="126">
        <f t="shared" ref="CE620" si="11681">W620/W622</f>
        <v>0</v>
      </c>
      <c r="CF620" s="123">
        <f t="shared" ref="CF620" si="11682">X620/X622</f>
        <v>0</v>
      </c>
      <c r="CG620" s="124">
        <f t="shared" ref="CG620" si="11683">Y620/Y622</f>
        <v>0</v>
      </c>
      <c r="CH620" s="125">
        <f t="shared" ref="CH620" si="11684">Z620/Z622</f>
        <v>0</v>
      </c>
      <c r="CI620" s="123">
        <f t="shared" ref="CI620" si="11685">AA620/AA622</f>
        <v>0</v>
      </c>
      <c r="CJ620" s="129">
        <f t="shared" ref="CJ620" si="11686">AB620/AB622</f>
        <v>0</v>
      </c>
      <c r="CK620" s="130">
        <f t="shared" ref="CK620" si="11687">AC620/AC622</f>
        <v>0</v>
      </c>
    </row>
    <row r="621" spans="1:89" ht="13.8" thickBot="1" x14ac:dyDescent="0.3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2">
        <f t="shared" si="11057"/>
        <v>0</v>
      </c>
      <c r="AC621" s="165">
        <f t="shared" si="11088"/>
        <v>0</v>
      </c>
      <c r="BI621" s="131" t="s">
        <v>39</v>
      </c>
      <c r="BJ621" s="123">
        <f>B621/B622</f>
        <v>0</v>
      </c>
      <c r="BK621" s="124">
        <f t="shared" ref="BK621" si="11688">C621/C622</f>
        <v>0</v>
      </c>
      <c r="BL621" s="125">
        <f t="shared" ref="BL621" si="11689">D621/D622</f>
        <v>0</v>
      </c>
      <c r="BM621" s="126">
        <f t="shared" ref="BM621" si="11690">E621/E622</f>
        <v>0</v>
      </c>
      <c r="BN621" s="123">
        <f t="shared" ref="BN621" si="11691">F621/F622</f>
        <v>0</v>
      </c>
      <c r="BO621" s="124">
        <f t="shared" ref="BO621" si="11692">G621/G622</f>
        <v>0</v>
      </c>
      <c r="BP621" s="125">
        <f t="shared" ref="BP621" si="11693">H621/H622</f>
        <v>0</v>
      </c>
      <c r="BQ621" s="126">
        <f t="shared" ref="BQ621" si="11694">I621/I622</f>
        <v>0</v>
      </c>
      <c r="BR621" s="123">
        <f t="shared" ref="BR621" si="11695">J621/J622</f>
        <v>0</v>
      </c>
      <c r="BS621" s="124">
        <f t="shared" ref="BS621" si="11696">K621/K622</f>
        <v>0</v>
      </c>
      <c r="BT621" s="125">
        <f t="shared" ref="BT621" si="11697">L621/L622</f>
        <v>0</v>
      </c>
      <c r="BU621" s="123">
        <f t="shared" ref="BU621" si="11698">M621/M622</f>
        <v>0</v>
      </c>
      <c r="BV621" s="127">
        <f t="shared" ref="BV621" si="11699">N621/N622</f>
        <v>0</v>
      </c>
      <c r="BW621" s="128">
        <f t="shared" ref="BW621" si="11700">O621/O622</f>
        <v>0</v>
      </c>
      <c r="BX621" s="123">
        <f t="shared" ref="BX621" si="11701">P621/P622</f>
        <v>0</v>
      </c>
      <c r="BY621" s="124">
        <f t="shared" ref="BY621" si="11702">Q621/Q622</f>
        <v>0</v>
      </c>
      <c r="BZ621" s="125">
        <f t="shared" ref="BZ621" si="11703">R621/R622</f>
        <v>0</v>
      </c>
      <c r="CA621" s="126">
        <f t="shared" ref="CA621" si="11704">S621/S622</f>
        <v>0</v>
      </c>
      <c r="CB621" s="123">
        <f t="shared" ref="CB621" si="11705">T621/T622</f>
        <v>0</v>
      </c>
      <c r="CC621" s="124">
        <f t="shared" ref="CC621" si="11706">U621/U622</f>
        <v>0</v>
      </c>
      <c r="CD621" s="125">
        <f t="shared" ref="CD621" si="11707">V621/V622</f>
        <v>0</v>
      </c>
      <c r="CE621" s="126">
        <f t="shared" ref="CE621" si="11708">W621/W622</f>
        <v>0</v>
      </c>
      <c r="CF621" s="123">
        <f t="shared" ref="CF621" si="11709">X621/X622</f>
        <v>0</v>
      </c>
      <c r="CG621" s="124">
        <f t="shared" ref="CG621" si="11710">Y621/Y622</f>
        <v>0</v>
      </c>
      <c r="CH621" s="125">
        <f t="shared" ref="CH621" si="11711">Z621/Z622</f>
        <v>0</v>
      </c>
      <c r="CI621" s="123">
        <f t="shared" ref="CI621" si="11712">AA621/AA622</f>
        <v>0</v>
      </c>
      <c r="CJ621" s="129">
        <f t="shared" ref="CJ621" si="11713">AB621/AB622</f>
        <v>0</v>
      </c>
      <c r="CK621" s="130">
        <f t="shared" ref="CK621" si="11714">AC621/AC622</f>
        <v>0</v>
      </c>
    </row>
    <row r="622" spans="1:89" ht="14.4" thickTop="1" thickBot="1" x14ac:dyDescent="0.3">
      <c r="A622" s="251" t="s">
        <v>13</v>
      </c>
      <c r="B622" s="14">
        <f t="shared" ref="B622:AA622" si="11715">SUM(B599:B621)</f>
        <v>42502</v>
      </c>
      <c r="C622" s="1">
        <f t="shared" si="11715"/>
        <v>40372.699999999997</v>
      </c>
      <c r="D622" s="14">
        <f t="shared" si="11715"/>
        <v>22873</v>
      </c>
      <c r="E622" s="1">
        <f t="shared" si="11715"/>
        <v>20772.7</v>
      </c>
      <c r="F622" s="14">
        <f t="shared" si="11715"/>
        <v>27687</v>
      </c>
      <c r="G622" s="1">
        <f t="shared" si="11715"/>
        <v>25664.899999999998</v>
      </c>
      <c r="H622" s="14">
        <f t="shared" si="11715"/>
        <v>46812</v>
      </c>
      <c r="I622" s="1">
        <f t="shared" si="11715"/>
        <v>52116.299999999996</v>
      </c>
      <c r="J622" s="14">
        <f t="shared" si="11715"/>
        <v>8349</v>
      </c>
      <c r="K622" s="1">
        <f t="shared" si="11715"/>
        <v>8680</v>
      </c>
      <c r="L622" s="14">
        <f t="shared" si="11715"/>
        <v>29917</v>
      </c>
      <c r="M622" s="1">
        <f t="shared" si="11715"/>
        <v>31947.500000000004</v>
      </c>
      <c r="N622" s="14">
        <f t="shared" si="11715"/>
        <v>47408</v>
      </c>
      <c r="O622" s="1">
        <f t="shared" si="11715"/>
        <v>47958.7</v>
      </c>
      <c r="P622" s="14">
        <f t="shared" si="11715"/>
        <v>29744</v>
      </c>
      <c r="Q622" s="1">
        <f t="shared" si="11715"/>
        <v>29363.9</v>
      </c>
      <c r="R622" s="14">
        <f t="shared" si="11715"/>
        <v>35242</v>
      </c>
      <c r="S622" s="1">
        <f t="shared" si="11715"/>
        <v>35507.300000000003</v>
      </c>
      <c r="T622" s="14">
        <f t="shared" si="11715"/>
        <v>11200</v>
      </c>
      <c r="U622" s="1">
        <f t="shared" si="11715"/>
        <v>11492</v>
      </c>
      <c r="V622" s="14">
        <f t="shared" si="11715"/>
        <v>34888</v>
      </c>
      <c r="W622" s="1">
        <f t="shared" si="11715"/>
        <v>41435.4</v>
      </c>
      <c r="X622" s="14">
        <f t="shared" si="11715"/>
        <v>28238</v>
      </c>
      <c r="Y622" s="1">
        <f t="shared" si="11715"/>
        <v>17500.099999999999</v>
      </c>
      <c r="Z622" s="14">
        <f t="shared" si="11715"/>
        <v>60056</v>
      </c>
      <c r="AA622" s="1">
        <f t="shared" si="11715"/>
        <v>60907.500000000007</v>
      </c>
      <c r="AB622" s="166">
        <f t="shared" ref="AB622:AC622" si="11716">SUM(AB598:AB621)</f>
        <v>424916</v>
      </c>
      <c r="AC622" s="167">
        <f t="shared" si="11716"/>
        <v>423719</v>
      </c>
      <c r="BI622" s="251" t="s">
        <v>13</v>
      </c>
      <c r="BJ622" s="147">
        <f>SUM(BJ598:BJ621)</f>
        <v>1.0000000000000002</v>
      </c>
      <c r="BK622" s="148">
        <f t="shared" ref="BK622:CK622" si="11717">SUM(BK598:BK621)</f>
        <v>1</v>
      </c>
      <c r="BL622" s="147">
        <f t="shared" si="11717"/>
        <v>1</v>
      </c>
      <c r="BM622" s="148">
        <f t="shared" si="11717"/>
        <v>1.0000000000000002</v>
      </c>
      <c r="BN622" s="147">
        <f t="shared" si="11717"/>
        <v>1.0000000000000002</v>
      </c>
      <c r="BO622" s="148">
        <f t="shared" si="11717"/>
        <v>1</v>
      </c>
      <c r="BP622" s="147">
        <f t="shared" si="11717"/>
        <v>1</v>
      </c>
      <c r="BQ622" s="148">
        <f t="shared" si="11717"/>
        <v>1</v>
      </c>
      <c r="BR622" s="147">
        <f t="shared" si="11717"/>
        <v>1</v>
      </c>
      <c r="BS622" s="148">
        <f t="shared" si="11717"/>
        <v>1</v>
      </c>
      <c r="BT622" s="147">
        <f t="shared" si="11717"/>
        <v>0.99999999999999989</v>
      </c>
      <c r="BU622" s="148">
        <f t="shared" si="11717"/>
        <v>1</v>
      </c>
      <c r="BV622" s="147">
        <f t="shared" si="11717"/>
        <v>1</v>
      </c>
      <c r="BW622" s="148">
        <f t="shared" si="11717"/>
        <v>1</v>
      </c>
      <c r="BX622" s="147">
        <f t="shared" si="11717"/>
        <v>1.0000000000000002</v>
      </c>
      <c r="BY622" s="148">
        <f t="shared" si="11717"/>
        <v>1.0000000000000002</v>
      </c>
      <c r="BZ622" s="147">
        <f t="shared" si="11717"/>
        <v>1.0000000000000002</v>
      </c>
      <c r="CA622" s="148">
        <f t="shared" si="11717"/>
        <v>1</v>
      </c>
      <c r="CB622" s="147">
        <f t="shared" si="11717"/>
        <v>1</v>
      </c>
      <c r="CC622" s="148">
        <f t="shared" si="11717"/>
        <v>1</v>
      </c>
      <c r="CD622" s="147">
        <f t="shared" si="11717"/>
        <v>0.99999999999999978</v>
      </c>
      <c r="CE622" s="148">
        <f t="shared" si="11717"/>
        <v>1</v>
      </c>
      <c r="CF622" s="147">
        <f t="shared" si="11717"/>
        <v>0.99999999999999989</v>
      </c>
      <c r="CG622" s="148">
        <f t="shared" si="11717"/>
        <v>1.0000000000000004</v>
      </c>
      <c r="CH622" s="147">
        <f t="shared" si="11717"/>
        <v>1</v>
      </c>
      <c r="CI622" s="148">
        <f t="shared" si="11717"/>
        <v>0.99999999999999989</v>
      </c>
      <c r="CJ622" s="147">
        <f t="shared" si="11717"/>
        <v>1</v>
      </c>
      <c r="CK622" s="148">
        <f t="shared" si="11717"/>
        <v>1.0000000000000002</v>
      </c>
    </row>
    <row r="623" spans="1:89" ht="13.8" thickTop="1" x14ac:dyDescent="0.25">
      <c r="A623" s="178"/>
    </row>
    <row r="625" spans="1:89" x14ac:dyDescent="0.25">
      <c r="A625" s="294">
        <f>+A594+1</f>
        <v>45190</v>
      </c>
      <c r="B625" s="294"/>
      <c r="C625" s="294"/>
      <c r="D625" s="294"/>
      <c r="BI625" s="299">
        <f>+BI563+2</f>
        <v>45190</v>
      </c>
      <c r="BJ625" s="299"/>
      <c r="BK625" s="299"/>
      <c r="BL625" s="299"/>
    </row>
    <row r="626" spans="1:89" ht="13.8" thickBot="1" x14ac:dyDescent="0.3">
      <c r="AE626" t="s">
        <v>84</v>
      </c>
    </row>
    <row r="627" spans="1:89" ht="14.4" thickTop="1" thickBot="1" x14ac:dyDescent="0.3">
      <c r="A627" s="292" t="s">
        <v>0</v>
      </c>
      <c r="B627" s="290" t="s">
        <v>1</v>
      </c>
      <c r="C627" s="291"/>
      <c r="D627" s="290" t="s">
        <v>2</v>
      </c>
      <c r="E627" s="291"/>
      <c r="F627" s="290" t="s">
        <v>3</v>
      </c>
      <c r="G627" s="291"/>
      <c r="H627" s="290" t="s">
        <v>4</v>
      </c>
      <c r="I627" s="291"/>
      <c r="J627" s="290" t="s">
        <v>5</v>
      </c>
      <c r="K627" s="291"/>
      <c r="L627" s="290" t="s">
        <v>6</v>
      </c>
      <c r="M627" s="291"/>
      <c r="N627" s="290" t="s">
        <v>7</v>
      </c>
      <c r="O627" s="291"/>
      <c r="P627" s="290" t="s">
        <v>8</v>
      </c>
      <c r="Q627" s="291"/>
      <c r="R627" s="290" t="s">
        <v>9</v>
      </c>
      <c r="S627" s="291"/>
      <c r="T627" s="290" t="s">
        <v>10</v>
      </c>
      <c r="U627" s="291"/>
      <c r="V627" s="290" t="s">
        <v>11</v>
      </c>
      <c r="W627" s="291"/>
      <c r="X627" s="290" t="s">
        <v>12</v>
      </c>
      <c r="Y627" s="291"/>
      <c r="Z627" s="297" t="s">
        <v>40</v>
      </c>
      <c r="AA627" s="298"/>
      <c r="AB627" s="295" t="s">
        <v>41</v>
      </c>
      <c r="AC627" s="296"/>
      <c r="AE627" s="292" t="s">
        <v>0</v>
      </c>
      <c r="AF627" s="290" t="s">
        <v>1</v>
      </c>
      <c r="AG627" s="291"/>
      <c r="AH627" s="290" t="s">
        <v>2</v>
      </c>
      <c r="AI627" s="291"/>
      <c r="AJ627" s="290" t="s">
        <v>3</v>
      </c>
      <c r="AK627" s="291"/>
      <c r="AL627" s="290" t="s">
        <v>4</v>
      </c>
      <c r="AM627" s="291"/>
      <c r="AN627" s="290" t="s">
        <v>5</v>
      </c>
      <c r="AO627" s="291"/>
      <c r="AP627" s="290" t="s">
        <v>6</v>
      </c>
      <c r="AQ627" s="291"/>
      <c r="AR627" s="290" t="s">
        <v>7</v>
      </c>
      <c r="AS627" s="291"/>
      <c r="AT627" s="290" t="s">
        <v>8</v>
      </c>
      <c r="AU627" s="291"/>
      <c r="AV627" s="290" t="s">
        <v>9</v>
      </c>
      <c r="AW627" s="291"/>
      <c r="AX627" s="290" t="s">
        <v>10</v>
      </c>
      <c r="AY627" s="291"/>
      <c r="AZ627" s="290" t="s">
        <v>11</v>
      </c>
      <c r="BA627" s="291"/>
      <c r="BB627" s="290" t="s">
        <v>12</v>
      </c>
      <c r="BC627" s="291"/>
      <c r="BD627" s="297" t="s">
        <v>40</v>
      </c>
      <c r="BE627" s="298"/>
      <c r="BF627" s="295" t="s">
        <v>41</v>
      </c>
      <c r="BG627" s="296"/>
      <c r="BI627" s="292" t="s">
        <v>0</v>
      </c>
      <c r="BJ627" s="290" t="s">
        <v>1</v>
      </c>
      <c r="BK627" s="291"/>
      <c r="BL627" s="290" t="s">
        <v>2</v>
      </c>
      <c r="BM627" s="291"/>
      <c r="BN627" s="290" t="s">
        <v>3</v>
      </c>
      <c r="BO627" s="291"/>
      <c r="BP627" s="290" t="s">
        <v>4</v>
      </c>
      <c r="BQ627" s="291"/>
      <c r="BR627" s="290" t="s">
        <v>5</v>
      </c>
      <c r="BS627" s="291"/>
      <c r="BT627" s="290" t="s">
        <v>6</v>
      </c>
      <c r="BU627" s="291"/>
      <c r="BV627" s="290" t="s">
        <v>7</v>
      </c>
      <c r="BW627" s="291"/>
      <c r="BX627" s="290" t="s">
        <v>8</v>
      </c>
      <c r="BY627" s="291"/>
      <c r="BZ627" s="290" t="s">
        <v>9</v>
      </c>
      <c r="CA627" s="291"/>
      <c r="CB627" s="290" t="s">
        <v>10</v>
      </c>
      <c r="CC627" s="291"/>
      <c r="CD627" s="290" t="s">
        <v>11</v>
      </c>
      <c r="CE627" s="291"/>
      <c r="CF627" s="290" t="s">
        <v>12</v>
      </c>
      <c r="CG627" s="291"/>
      <c r="CH627" s="297" t="s">
        <v>40</v>
      </c>
      <c r="CI627" s="298"/>
      <c r="CJ627" s="290" t="s">
        <v>41</v>
      </c>
      <c r="CK627" s="291"/>
    </row>
    <row r="628" spans="1:89" ht="15" thickTop="1" thickBot="1" x14ac:dyDescent="0.35">
      <c r="A628" s="293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68" t="s">
        <v>14</v>
      </c>
      <c r="AC628" s="169" t="s">
        <v>15</v>
      </c>
      <c r="AE628" s="293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68" t="s">
        <v>14</v>
      </c>
      <c r="BG628" s="169" t="s">
        <v>15</v>
      </c>
      <c r="BI628" s="293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8" thickTop="1" x14ac:dyDescent="0.25">
      <c r="A629" s="119" t="s">
        <v>16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1"/>
      <c r="AA629" s="176"/>
      <c r="AB629" s="162">
        <f t="shared" ref="AB629:AB652" si="11718">B629+D629+F629+H629+J629+L629+N629+P629+R629+T629+V629+X629+Z629</f>
        <v>0</v>
      </c>
      <c r="AC629" s="163">
        <f>C629+E629+G629+I629+K629+M629+O629+Q629+S629+U629+W629+Y629+AA629</f>
        <v>0</v>
      </c>
      <c r="AE629" s="254" t="str">
        <f>$AE$9</f>
        <v>07:00 - 07:59</v>
      </c>
      <c r="AF629" s="120">
        <f t="shared" ref="AF629:AO631" si="11719">SUMIF($A$9:$A$32,$AE629,B$629:B$652)</f>
        <v>5436</v>
      </c>
      <c r="AG629" s="177">
        <f t="shared" si="11719"/>
        <v>1884</v>
      </c>
      <c r="AH629" s="121">
        <f t="shared" si="11719"/>
        <v>2357</v>
      </c>
      <c r="AI629" s="172">
        <f t="shared" si="11719"/>
        <v>1857</v>
      </c>
      <c r="AJ629" s="120">
        <f t="shared" si="11719"/>
        <v>3355</v>
      </c>
      <c r="AK629" s="122">
        <f t="shared" si="11719"/>
        <v>1623</v>
      </c>
      <c r="AL629" s="121">
        <f t="shared" si="11719"/>
        <v>4240</v>
      </c>
      <c r="AM629" s="172">
        <f t="shared" si="11719"/>
        <v>3070</v>
      </c>
      <c r="AN629" s="120">
        <f t="shared" si="11719"/>
        <v>396</v>
      </c>
      <c r="AO629" s="122">
        <f t="shared" si="11719"/>
        <v>1352</v>
      </c>
      <c r="AP629" s="121">
        <f t="shared" ref="AP629:AY631" si="11720">SUMIF($A$9:$A$32,$AE629,L$629:L$652)</f>
        <v>1250</v>
      </c>
      <c r="AQ629" s="120">
        <f t="shared" si="11720"/>
        <v>4419</v>
      </c>
      <c r="AR629" s="171">
        <f t="shared" si="11720"/>
        <v>3380</v>
      </c>
      <c r="AS629" s="173">
        <f t="shared" si="11720"/>
        <v>4767</v>
      </c>
      <c r="AT629" s="120">
        <f t="shared" si="11720"/>
        <v>2837</v>
      </c>
      <c r="AU629" s="122">
        <f t="shared" si="11720"/>
        <v>2678</v>
      </c>
      <c r="AV629" s="121">
        <f t="shared" si="11720"/>
        <v>3659</v>
      </c>
      <c r="AW629" s="172">
        <f t="shared" si="11720"/>
        <v>2582</v>
      </c>
      <c r="AX629" s="120">
        <f t="shared" si="11720"/>
        <v>516</v>
      </c>
      <c r="AY629" s="122">
        <f t="shared" si="11720"/>
        <v>2104</v>
      </c>
      <c r="AZ629" s="121">
        <f t="shared" ref="AZ629:BE631" si="11721">SUMIF($A$9:$A$32,$AE629,V$629:V$652)</f>
        <v>1633</v>
      </c>
      <c r="BA629" s="172">
        <f t="shared" si="11721"/>
        <v>4408</v>
      </c>
      <c r="BB629" s="120">
        <f t="shared" si="11721"/>
        <v>2329</v>
      </c>
      <c r="BC629" s="122">
        <f t="shared" si="11721"/>
        <v>2490</v>
      </c>
      <c r="BD629" s="21">
        <f t="shared" si="11721"/>
        <v>5855</v>
      </c>
      <c r="BE629" s="176">
        <f t="shared" si="11721"/>
        <v>3942</v>
      </c>
      <c r="BF629" s="162">
        <f>AF629+AH629+AJ629+AL629+AN629+AP629+AR629+AT629+AV629+AX629+AZ629+BB629+BD629</f>
        <v>37243</v>
      </c>
      <c r="BG629" s="163">
        <f>AG629+AI629+AK629+AM629+AO629+AQ629+AS629+AU629+AW629+AY629+BA629+BC629+BE629</f>
        <v>37176</v>
      </c>
      <c r="BI629" s="119" t="s">
        <v>16</v>
      </c>
      <c r="BJ629" s="123">
        <f>B629/B653</f>
        <v>0</v>
      </c>
      <c r="BK629" s="124">
        <f t="shared" ref="BK629" si="11722">C629/C653</f>
        <v>0</v>
      </c>
      <c r="BL629" s="125">
        <f t="shared" ref="BL629" si="11723">D629/D653</f>
        <v>0</v>
      </c>
      <c r="BM629" s="126">
        <f t="shared" ref="BM629" si="11724">E629/E653</f>
        <v>0</v>
      </c>
      <c r="BN629" s="123">
        <f t="shared" ref="BN629" si="11725">F629/F653</f>
        <v>0</v>
      </c>
      <c r="BO629" s="124">
        <f t="shared" ref="BO629" si="11726">G629/G653</f>
        <v>0</v>
      </c>
      <c r="BP629" s="125">
        <f t="shared" ref="BP629" si="11727">H629/H653</f>
        <v>0</v>
      </c>
      <c r="BQ629" s="126">
        <f t="shared" ref="BQ629" si="11728">I629/I653</f>
        <v>0</v>
      </c>
      <c r="BR629" s="123">
        <f t="shared" ref="BR629" si="11729">J629/J653</f>
        <v>0</v>
      </c>
      <c r="BS629" s="124">
        <f t="shared" ref="BS629" si="11730">K629/K653</f>
        <v>0</v>
      </c>
      <c r="BT629" s="125">
        <f t="shared" ref="BT629" si="11731">L629/L653</f>
        <v>0</v>
      </c>
      <c r="BU629" s="123">
        <f t="shared" ref="BU629" si="11732">M629/M653</f>
        <v>0</v>
      </c>
      <c r="BV629" s="127">
        <f t="shared" ref="BV629" si="11733">N629/N653</f>
        <v>0</v>
      </c>
      <c r="BW629" s="128">
        <f t="shared" ref="BW629" si="11734">O629/O653</f>
        <v>0</v>
      </c>
      <c r="BX629" s="123">
        <f t="shared" ref="BX629" si="11735">P629/P653</f>
        <v>0</v>
      </c>
      <c r="BY629" s="124">
        <f t="shared" ref="BY629" si="11736">Q629/Q653</f>
        <v>0</v>
      </c>
      <c r="BZ629" s="125">
        <f t="shared" ref="BZ629" si="11737">R629/R653</f>
        <v>0</v>
      </c>
      <c r="CA629" s="126">
        <f t="shared" ref="CA629" si="11738">S629/S653</f>
        <v>0</v>
      </c>
      <c r="CB629" s="123">
        <f t="shared" ref="CB629" si="11739">T629/T653</f>
        <v>0</v>
      </c>
      <c r="CC629" s="124">
        <f t="shared" ref="CC629" si="11740">U629/U653</f>
        <v>0</v>
      </c>
      <c r="CD629" s="125">
        <f t="shared" ref="CD629" si="11741">V629/V653</f>
        <v>0</v>
      </c>
      <c r="CE629" s="126">
        <f t="shared" ref="CE629" si="11742">W629/W653</f>
        <v>0</v>
      </c>
      <c r="CF629" s="123">
        <f t="shared" ref="CF629" si="11743">X629/X653</f>
        <v>0</v>
      </c>
      <c r="CG629" s="124">
        <f t="shared" ref="CG629" si="11744">Y629/Y653</f>
        <v>0</v>
      </c>
      <c r="CH629" s="125">
        <f t="shared" ref="CH629" si="11745">Z629/Z653</f>
        <v>0</v>
      </c>
      <c r="CI629" s="123">
        <f t="shared" ref="CI629" si="11746">AA629/AA653</f>
        <v>0</v>
      </c>
      <c r="CJ629" s="129">
        <f t="shared" ref="CJ629" si="11747">AB629/AB653</f>
        <v>0</v>
      </c>
      <c r="CK629" s="130">
        <f t="shared" ref="CK629" si="11748">AC629/AC653</f>
        <v>0</v>
      </c>
    </row>
    <row r="630" spans="1:89" x14ac:dyDescent="0.25">
      <c r="A630" s="131" t="s">
        <v>17</v>
      </c>
      <c r="B630" s="180">
        <v>536</v>
      </c>
      <c r="C630" s="181">
        <v>0</v>
      </c>
      <c r="D630" s="182">
        <v>442</v>
      </c>
      <c r="E630" s="183">
        <v>3</v>
      </c>
      <c r="F630" s="180">
        <v>649</v>
      </c>
      <c r="G630" s="184">
        <v>9</v>
      </c>
      <c r="H630" s="182">
        <v>607</v>
      </c>
      <c r="I630" s="183">
        <v>49</v>
      </c>
      <c r="J630" s="180">
        <v>19</v>
      </c>
      <c r="K630" s="184">
        <v>33</v>
      </c>
      <c r="L630" s="182">
        <v>79</v>
      </c>
      <c r="M630" s="180">
        <v>123</v>
      </c>
      <c r="N630" s="185">
        <v>264</v>
      </c>
      <c r="O630" s="186">
        <v>174</v>
      </c>
      <c r="P630" s="180">
        <v>94</v>
      </c>
      <c r="Q630" s="184">
        <v>118</v>
      </c>
      <c r="R630" s="182">
        <v>64</v>
      </c>
      <c r="S630" s="183">
        <v>131</v>
      </c>
      <c r="T630" s="180">
        <v>3</v>
      </c>
      <c r="U630" s="184">
        <v>63</v>
      </c>
      <c r="V630" s="182">
        <v>38</v>
      </c>
      <c r="W630" s="183">
        <v>115</v>
      </c>
      <c r="X630" s="180">
        <v>4</v>
      </c>
      <c r="Y630" s="184">
        <v>85</v>
      </c>
      <c r="Z630" s="182">
        <v>18</v>
      </c>
      <c r="AA630" s="180">
        <v>92</v>
      </c>
      <c r="AB630" s="162">
        <f t="shared" si="11718"/>
        <v>2817</v>
      </c>
      <c r="AC630" s="165">
        <f t="shared" ref="AC630:AC652" si="11749">SUM(C630,E630,G630,I630,K630,M630,O630,Q630,S630,U630,W630,Y630,AA630)</f>
        <v>995</v>
      </c>
      <c r="AE630" s="256" t="str">
        <f>$AE$10</f>
        <v>08:00 - 08:59</v>
      </c>
      <c r="AF630" s="120">
        <f t="shared" si="11719"/>
        <v>4168</v>
      </c>
      <c r="AG630" s="181">
        <f t="shared" si="11719"/>
        <v>1555</v>
      </c>
      <c r="AH630" s="182">
        <f t="shared" si="11719"/>
        <v>2036</v>
      </c>
      <c r="AI630" s="183">
        <f t="shared" si="11719"/>
        <v>1477</v>
      </c>
      <c r="AJ630" s="180">
        <f t="shared" si="11719"/>
        <v>2030</v>
      </c>
      <c r="AK630" s="184">
        <f t="shared" si="11719"/>
        <v>1275</v>
      </c>
      <c r="AL630" s="182">
        <f t="shared" si="11719"/>
        <v>3790</v>
      </c>
      <c r="AM630" s="183">
        <f t="shared" si="11719"/>
        <v>2765</v>
      </c>
      <c r="AN630" s="180">
        <f t="shared" si="11719"/>
        <v>292</v>
      </c>
      <c r="AO630" s="184">
        <f t="shared" si="11719"/>
        <v>1086</v>
      </c>
      <c r="AP630" s="182">
        <f t="shared" si="11720"/>
        <v>1049</v>
      </c>
      <c r="AQ630" s="180">
        <f t="shared" si="11720"/>
        <v>4539</v>
      </c>
      <c r="AR630" s="185">
        <f t="shared" si="11720"/>
        <v>2936</v>
      </c>
      <c r="AS630" s="186">
        <f t="shared" si="11720"/>
        <v>4961</v>
      </c>
      <c r="AT630" s="180">
        <f t="shared" si="11720"/>
        <v>2076</v>
      </c>
      <c r="AU630" s="184">
        <f t="shared" si="11720"/>
        <v>2762</v>
      </c>
      <c r="AV630" s="182">
        <f t="shared" si="11720"/>
        <v>3016</v>
      </c>
      <c r="AW630" s="183">
        <f t="shared" si="11720"/>
        <v>2069</v>
      </c>
      <c r="AX630" s="180">
        <f t="shared" si="11720"/>
        <v>354</v>
      </c>
      <c r="AY630" s="184">
        <f t="shared" si="11720"/>
        <v>1707</v>
      </c>
      <c r="AZ630" s="182">
        <f t="shared" si="11721"/>
        <v>1164</v>
      </c>
      <c r="BA630" s="183">
        <f t="shared" si="11721"/>
        <v>3935</v>
      </c>
      <c r="BB630" s="180">
        <f t="shared" si="11721"/>
        <v>1952</v>
      </c>
      <c r="BC630" s="184">
        <f t="shared" si="11721"/>
        <v>2067</v>
      </c>
      <c r="BD630" s="182">
        <f t="shared" si="11721"/>
        <v>4842</v>
      </c>
      <c r="BE630" s="180">
        <f t="shared" si="11721"/>
        <v>3063</v>
      </c>
      <c r="BF630" s="164">
        <f>SUM(AF630,AH630,AJ630,AL630,AN630,AP630,AR630,AT630,AV630,AX630,AZ630,BB630,BD630)</f>
        <v>29705</v>
      </c>
      <c r="BG630" s="165">
        <f>SUM(AG630,AI630,AK630,AM630,AO630,AQ630,AS630,AU630,AW630,AY630,BA630,BC630,BE630)</f>
        <v>33261</v>
      </c>
      <c r="BI630" s="131" t="s">
        <v>17</v>
      </c>
      <c r="BJ630" s="123">
        <f>B630/B653</f>
        <v>1.2701421800947868E-2</v>
      </c>
      <c r="BK630" s="124">
        <f t="shared" ref="BK630" si="11750">C630/C653</f>
        <v>0</v>
      </c>
      <c r="BL630" s="125">
        <f t="shared" ref="BL630" si="11751">D630/D653</f>
        <v>1.9590461838489497E-2</v>
      </c>
      <c r="BM630" s="126">
        <f t="shared" ref="BM630" si="11752">E630/E653</f>
        <v>1.4255167498218105E-4</v>
      </c>
      <c r="BN630" s="123">
        <f t="shared" ref="BN630" si="11753">F630/F653</f>
        <v>2.4238123692859277E-2</v>
      </c>
      <c r="BO630" s="124">
        <f t="shared" ref="BO630" si="11754">G630/G653</f>
        <v>3.5528185693983896E-4</v>
      </c>
      <c r="BP630" s="125">
        <f t="shared" ref="BP630" si="11755">H630/H653</f>
        <v>1.305179865396607E-2</v>
      </c>
      <c r="BQ630" s="126">
        <f t="shared" ref="BQ630" si="11756">I630/I653</f>
        <v>9.4503375120540015E-4</v>
      </c>
      <c r="BR630" s="123">
        <f t="shared" ref="BR630" si="11757">J630/J653</f>
        <v>2.3139690658872244E-3</v>
      </c>
      <c r="BS630" s="124">
        <f t="shared" ref="BS630" si="11758">K630/K653</f>
        <v>3.8141470180305132E-3</v>
      </c>
      <c r="BT630" s="125">
        <f t="shared" ref="BT630" si="11759">L630/L653</f>
        <v>2.6991936586032526E-3</v>
      </c>
      <c r="BU630" s="123">
        <f t="shared" ref="BU630" si="11760">M630/M653</f>
        <v>3.974537111836365E-3</v>
      </c>
      <c r="BV630" s="127">
        <f t="shared" ref="BV630" si="11761">N630/N653</f>
        <v>5.6417489421720732E-3</v>
      </c>
      <c r="BW630" s="128">
        <f t="shared" ref="BW630" si="11762">O630/O653</f>
        <v>3.6653185035389283E-3</v>
      </c>
      <c r="BX630" s="123">
        <f t="shared" ref="BX630" si="11763">P630/P653</f>
        <v>3.1929347826086959E-3</v>
      </c>
      <c r="BY630" s="124">
        <f t="shared" ref="BY630" si="11764">Q630/Q653</f>
        <v>4.0460842134137981E-3</v>
      </c>
      <c r="BZ630" s="125">
        <f t="shared" ref="BZ630" si="11765">R630/R653</f>
        <v>1.8435303606406269E-3</v>
      </c>
      <c r="CA630" s="126">
        <f t="shared" ref="CA630" si="11766">S630/S653</f>
        <v>3.7505726065048101E-3</v>
      </c>
      <c r="CB630" s="123">
        <f t="shared" ref="CB630" si="11767">T630/T653</f>
        <v>2.6253609871357313E-4</v>
      </c>
      <c r="CC630" s="124">
        <f t="shared" ref="CC630" si="11768">U630/U653</f>
        <v>5.5506607929515419E-3</v>
      </c>
      <c r="CD630" s="125">
        <f t="shared" ref="CD630" si="11769">V630/V653</f>
        <v>1.1090357226243288E-3</v>
      </c>
      <c r="CE630" s="126">
        <f t="shared" ref="CE630" si="11770">W630/W653</f>
        <v>2.8753594199274909E-3</v>
      </c>
      <c r="CF630" s="123">
        <f t="shared" ref="CF630" si="11771">X630/X653</f>
        <v>1.4392630972941855E-4</v>
      </c>
      <c r="CG630" s="124">
        <f t="shared" ref="CG630" si="11772">Y630/Y653</f>
        <v>4.9768721822120729E-3</v>
      </c>
      <c r="CH630" s="125">
        <f t="shared" ref="CH630" si="11773">Z630/Z653</f>
        <v>3.1280411511191438E-4</v>
      </c>
      <c r="CI630" s="123">
        <f t="shared" ref="CI630" si="11774">AA630/AA653</f>
        <v>1.5654778110536346E-3</v>
      </c>
      <c r="CJ630" s="129">
        <f t="shared" ref="CJ630" si="11775">AB630/AB653</f>
        <v>6.7472892280497528E-3</v>
      </c>
      <c r="CK630" s="130">
        <f t="shared" ref="CK630" si="11776">AC630/AC653</f>
        <v>2.3887892559701727E-3</v>
      </c>
    </row>
    <row r="631" spans="1:89" ht="13.8" thickBot="1" x14ac:dyDescent="0.3">
      <c r="A631" s="139" t="s">
        <v>18</v>
      </c>
      <c r="B631" s="187">
        <v>2641</v>
      </c>
      <c r="C631" s="188">
        <v>603</v>
      </c>
      <c r="D631" s="189">
        <v>1676</v>
      </c>
      <c r="E631" s="190">
        <v>443</v>
      </c>
      <c r="F631" s="187">
        <v>2012</v>
      </c>
      <c r="G631" s="191">
        <v>536</v>
      </c>
      <c r="H631" s="189">
        <v>2738</v>
      </c>
      <c r="I631" s="190">
        <v>1024</v>
      </c>
      <c r="J631" s="187">
        <v>113</v>
      </c>
      <c r="K631" s="191">
        <v>357</v>
      </c>
      <c r="L631" s="189">
        <v>756</v>
      </c>
      <c r="M631" s="187">
        <v>1368</v>
      </c>
      <c r="N631" s="192">
        <v>2061</v>
      </c>
      <c r="O631" s="193">
        <v>2093</v>
      </c>
      <c r="P631" s="187">
        <v>1186</v>
      </c>
      <c r="Q631" s="191">
        <v>1198</v>
      </c>
      <c r="R631" s="189">
        <v>1773</v>
      </c>
      <c r="S631" s="190">
        <v>1234</v>
      </c>
      <c r="T631" s="187">
        <v>229</v>
      </c>
      <c r="U631" s="191">
        <v>729</v>
      </c>
      <c r="V631" s="189">
        <v>981</v>
      </c>
      <c r="W631" s="190">
        <v>1587</v>
      </c>
      <c r="X631" s="187">
        <v>1146</v>
      </c>
      <c r="Y631" s="191">
        <v>988</v>
      </c>
      <c r="Z631" s="189">
        <v>3062</v>
      </c>
      <c r="AA631" s="187">
        <v>1836</v>
      </c>
      <c r="AB631" s="162">
        <f t="shared" si="11718"/>
        <v>20374</v>
      </c>
      <c r="AC631" s="165">
        <f t="shared" si="11749"/>
        <v>13996</v>
      </c>
      <c r="AE631" s="254">
        <f>$AE$11</f>
        <v>0</v>
      </c>
      <c r="AF631" s="120">
        <f t="shared" si="11719"/>
        <v>0</v>
      </c>
      <c r="AG631" s="188">
        <f t="shared" si="11719"/>
        <v>0</v>
      </c>
      <c r="AH631" s="189">
        <f t="shared" si="11719"/>
        <v>0</v>
      </c>
      <c r="AI631" s="190">
        <f t="shared" si="11719"/>
        <v>0</v>
      </c>
      <c r="AJ631" s="187">
        <f t="shared" si="11719"/>
        <v>0</v>
      </c>
      <c r="AK631" s="191">
        <f t="shared" si="11719"/>
        <v>0</v>
      </c>
      <c r="AL631" s="189">
        <f t="shared" si="11719"/>
        <v>0</v>
      </c>
      <c r="AM631" s="190">
        <f t="shared" si="11719"/>
        <v>0</v>
      </c>
      <c r="AN631" s="187">
        <f t="shared" si="11719"/>
        <v>0</v>
      </c>
      <c r="AO631" s="191">
        <f t="shared" si="11719"/>
        <v>0</v>
      </c>
      <c r="AP631" s="189">
        <f t="shared" si="11720"/>
        <v>0</v>
      </c>
      <c r="AQ631" s="187">
        <f t="shared" si="11720"/>
        <v>0</v>
      </c>
      <c r="AR631" s="192">
        <f t="shared" si="11720"/>
        <v>0</v>
      </c>
      <c r="AS631" s="193">
        <f t="shared" si="11720"/>
        <v>0</v>
      </c>
      <c r="AT631" s="187">
        <f t="shared" si="11720"/>
        <v>0</v>
      </c>
      <c r="AU631" s="191">
        <f t="shared" si="11720"/>
        <v>0</v>
      </c>
      <c r="AV631" s="189">
        <f t="shared" si="11720"/>
        <v>0</v>
      </c>
      <c r="AW631" s="190">
        <f t="shared" si="11720"/>
        <v>0</v>
      </c>
      <c r="AX631" s="187">
        <f t="shared" si="11720"/>
        <v>0</v>
      </c>
      <c r="AY631" s="191">
        <f t="shared" si="11720"/>
        <v>0</v>
      </c>
      <c r="AZ631" s="189">
        <f t="shared" si="11721"/>
        <v>0</v>
      </c>
      <c r="BA631" s="190">
        <f t="shared" si="11721"/>
        <v>0</v>
      </c>
      <c r="BB631" s="187">
        <f t="shared" si="11721"/>
        <v>0</v>
      </c>
      <c r="BC631" s="191">
        <f t="shared" si="11721"/>
        <v>0</v>
      </c>
      <c r="BD631" s="189">
        <f t="shared" si="11721"/>
        <v>0</v>
      </c>
      <c r="BE631" s="187">
        <f t="shared" si="11721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18</v>
      </c>
      <c r="BJ631" s="123">
        <f>B631/B653</f>
        <v>6.2582938388625595E-2</v>
      </c>
      <c r="BK631" s="124">
        <f t="shared" ref="BK631" si="11777">C631/C653</f>
        <v>1.5095000876160914E-2</v>
      </c>
      <c r="BL631" s="125">
        <f t="shared" ref="BL631" si="11778">D631/D653</f>
        <v>7.428419466359365E-2</v>
      </c>
      <c r="BM631" s="126">
        <f t="shared" ref="BM631" si="11779">E631/E653</f>
        <v>2.1050130672368734E-2</v>
      </c>
      <c r="BN631" s="123">
        <f t="shared" ref="BN631" si="11780">F631/F653</f>
        <v>7.5141918135643859E-2</v>
      </c>
      <c r="BO631" s="124">
        <f t="shared" ref="BO631" si="11781">G631/G653</f>
        <v>2.1159008368861518E-2</v>
      </c>
      <c r="BP631" s="125">
        <f t="shared" ref="BP631" si="11782">H631/H653</f>
        <v>5.887285784935601E-2</v>
      </c>
      <c r="BQ631" s="126">
        <f t="shared" ref="BQ631" si="11783">I631/I653</f>
        <v>1.974927675988428E-2</v>
      </c>
      <c r="BR631" s="123">
        <f t="shared" ref="BR631" si="11784">J631/J653</f>
        <v>1.3762026549750336E-2</v>
      </c>
      <c r="BS631" s="124">
        <f t="shared" ref="BS631" si="11785">K631/K653</f>
        <v>4.12621359223301E-2</v>
      </c>
      <c r="BT631" s="125">
        <f t="shared" ref="BT631" si="11786">L631/L653</f>
        <v>2.5830258302583026E-2</v>
      </c>
      <c r="BU631" s="123">
        <f t="shared" ref="BU631" si="11787">M631/M653</f>
        <v>4.4204607877984942E-2</v>
      </c>
      <c r="BV631" s="127">
        <f t="shared" ref="BV631" si="11788">N631/N653</f>
        <v>4.404410821900244E-2</v>
      </c>
      <c r="BW631" s="128">
        <f t="shared" ref="BW631" si="11789">O631/O653</f>
        <v>4.4089147286821707E-2</v>
      </c>
      <c r="BX631" s="123">
        <f t="shared" ref="BX631" si="11790">P631/P653</f>
        <v>4.0285326086956522E-2</v>
      </c>
      <c r="BY631" s="124">
        <f t="shared" ref="BY631" si="11791">Q631/Q653</f>
        <v>4.1078041420929912E-2</v>
      </c>
      <c r="BZ631" s="125">
        <f t="shared" ref="BZ631" si="11792">R631/R653</f>
        <v>5.1071552022122366E-2</v>
      </c>
      <c r="CA631" s="126">
        <f t="shared" ref="CA631" si="11793">S631/S653</f>
        <v>3.5329821346770499E-2</v>
      </c>
      <c r="CB631" s="123">
        <f t="shared" ref="CB631" si="11794">T631/T653</f>
        <v>2.0040255535136081E-2</v>
      </c>
      <c r="CC631" s="124">
        <f t="shared" ref="CC631" si="11795">U631/U653</f>
        <v>6.4229074889867843E-2</v>
      </c>
      <c r="CD631" s="125">
        <f t="shared" ref="CD631" si="11796">V631/V653</f>
        <v>2.8630632734064909E-2</v>
      </c>
      <c r="CE631" s="126">
        <f t="shared" ref="CE631" si="11797">W631/W653</f>
        <v>3.9679959994999375E-2</v>
      </c>
      <c r="CF631" s="123">
        <f t="shared" ref="CF631" si="11798">X631/X653</f>
        <v>4.123488773747841E-2</v>
      </c>
      <c r="CG631" s="124">
        <f t="shared" ref="CG631" si="11799">Y631/Y653</f>
        <v>5.7848820188535627E-2</v>
      </c>
      <c r="CH631" s="125">
        <f t="shared" ref="CH631" si="11800">Z631/Z653</f>
        <v>5.3211455581815656E-2</v>
      </c>
      <c r="CI631" s="123">
        <f t="shared" ref="CI631" si="11801">AA631/AA653</f>
        <v>3.1241491968418186E-2</v>
      </c>
      <c r="CJ631" s="129">
        <f t="shared" ref="CJ631" si="11802">AB631/AB653</f>
        <v>4.8799883114052423E-2</v>
      </c>
      <c r="CK631" s="130">
        <f t="shared" ref="CK631" si="11803">AC631/AC653</f>
        <v>3.360150193623973E-2</v>
      </c>
    </row>
    <row r="632" spans="1:89" ht="14.4" thickTop="1" thickBot="1" x14ac:dyDescent="0.3">
      <c r="A632" s="131" t="s">
        <v>19</v>
      </c>
      <c r="B632" s="180">
        <v>4944</v>
      </c>
      <c r="C632" s="181">
        <v>2077</v>
      </c>
      <c r="D632" s="182">
        <v>1973</v>
      </c>
      <c r="E632" s="183">
        <v>1454</v>
      </c>
      <c r="F632" s="180">
        <v>3443</v>
      </c>
      <c r="G632" s="184">
        <v>1335</v>
      </c>
      <c r="H632" s="182">
        <v>4081</v>
      </c>
      <c r="I632" s="183">
        <v>2586</v>
      </c>
      <c r="J632" s="180">
        <v>265</v>
      </c>
      <c r="K632" s="184">
        <v>980</v>
      </c>
      <c r="L632" s="182">
        <v>1319</v>
      </c>
      <c r="M632" s="180">
        <v>3208</v>
      </c>
      <c r="N632" s="185">
        <v>3309</v>
      </c>
      <c r="O632" s="186">
        <v>4135</v>
      </c>
      <c r="P632" s="180">
        <v>2302</v>
      </c>
      <c r="Q632" s="184">
        <v>2385</v>
      </c>
      <c r="R632" s="182">
        <v>3254</v>
      </c>
      <c r="S632" s="183">
        <v>2203</v>
      </c>
      <c r="T632" s="180">
        <v>482</v>
      </c>
      <c r="U632" s="184">
        <v>1439</v>
      </c>
      <c r="V632" s="182">
        <v>1812</v>
      </c>
      <c r="W632" s="183">
        <v>3460</v>
      </c>
      <c r="X632" s="180">
        <v>2189</v>
      </c>
      <c r="Y632" s="184">
        <v>1770</v>
      </c>
      <c r="Z632" s="182">
        <v>4878</v>
      </c>
      <c r="AA632" s="180">
        <v>3451</v>
      </c>
      <c r="AB632" s="162">
        <f t="shared" si="11718"/>
        <v>34251</v>
      </c>
      <c r="AC632" s="165">
        <f t="shared" si="11749"/>
        <v>30483</v>
      </c>
      <c r="AE632" s="251" t="s">
        <v>13</v>
      </c>
      <c r="AF632" s="14">
        <f t="shared" ref="AF632:BG632" si="11804">SUM(AF629:AF631)</f>
        <v>9604</v>
      </c>
      <c r="AG632" s="1">
        <f t="shared" si="11804"/>
        <v>3439</v>
      </c>
      <c r="AH632" s="14">
        <f t="shared" si="11804"/>
        <v>4393</v>
      </c>
      <c r="AI632" s="1">
        <f t="shared" si="11804"/>
        <v>3334</v>
      </c>
      <c r="AJ632" s="14">
        <f t="shared" si="11804"/>
        <v>5385</v>
      </c>
      <c r="AK632" s="1">
        <f t="shared" si="11804"/>
        <v>2898</v>
      </c>
      <c r="AL632" s="14">
        <f t="shared" si="11804"/>
        <v>8030</v>
      </c>
      <c r="AM632" s="1">
        <f t="shared" si="11804"/>
        <v>5835</v>
      </c>
      <c r="AN632" s="14">
        <f t="shared" si="11804"/>
        <v>688</v>
      </c>
      <c r="AO632" s="1">
        <f t="shared" si="11804"/>
        <v>2438</v>
      </c>
      <c r="AP632" s="14">
        <f t="shared" si="11804"/>
        <v>2299</v>
      </c>
      <c r="AQ632" s="1">
        <f t="shared" si="11804"/>
        <v>8958</v>
      </c>
      <c r="AR632" s="14">
        <f t="shared" si="11804"/>
        <v>6316</v>
      </c>
      <c r="AS632" s="1">
        <f t="shared" si="11804"/>
        <v>9728</v>
      </c>
      <c r="AT632" s="14">
        <f t="shared" si="11804"/>
        <v>4913</v>
      </c>
      <c r="AU632" s="1">
        <f t="shared" si="11804"/>
        <v>5440</v>
      </c>
      <c r="AV632" s="14">
        <f t="shared" si="11804"/>
        <v>6675</v>
      </c>
      <c r="AW632" s="1">
        <f t="shared" si="11804"/>
        <v>4651</v>
      </c>
      <c r="AX632" s="14">
        <f t="shared" si="11804"/>
        <v>870</v>
      </c>
      <c r="AY632" s="1">
        <f t="shared" si="11804"/>
        <v>3811</v>
      </c>
      <c r="AZ632" s="14">
        <f t="shared" si="11804"/>
        <v>2797</v>
      </c>
      <c r="BA632" s="1">
        <f t="shared" si="11804"/>
        <v>8343</v>
      </c>
      <c r="BB632" s="14">
        <f t="shared" si="11804"/>
        <v>4281</v>
      </c>
      <c r="BC632" s="1">
        <f t="shared" si="11804"/>
        <v>4557</v>
      </c>
      <c r="BD632" s="14">
        <f t="shared" si="11804"/>
        <v>10697</v>
      </c>
      <c r="BE632" s="1">
        <f t="shared" si="11804"/>
        <v>7005</v>
      </c>
      <c r="BF632" s="166">
        <f t="shared" si="11804"/>
        <v>66948</v>
      </c>
      <c r="BG632" s="167">
        <f t="shared" si="11804"/>
        <v>70437</v>
      </c>
      <c r="BI632" s="131" t="s">
        <v>19</v>
      </c>
      <c r="BJ632" s="123">
        <f>B632/B653</f>
        <v>0.1171563981042654</v>
      </c>
      <c r="BK632" s="124">
        <f t="shared" ref="BK632" si="11805">C632/C653</f>
        <v>5.1993891906776481E-2</v>
      </c>
      <c r="BL632" s="125">
        <f t="shared" ref="BL632" si="11806">D632/D653</f>
        <v>8.7447921283574148E-2</v>
      </c>
      <c r="BM632" s="126">
        <f t="shared" ref="BM632" si="11807">E632/E653</f>
        <v>6.9090045141363743E-2</v>
      </c>
      <c r="BN632" s="123">
        <f t="shared" ref="BN632" si="11808">F632/F653</f>
        <v>0.12858530026889753</v>
      </c>
      <c r="BO632" s="124">
        <f t="shared" ref="BO632" si="11809">G632/G653</f>
        <v>5.2700142112742779E-2</v>
      </c>
      <c r="BP632" s="125">
        <f t="shared" ref="BP632" si="11810">H632/H653</f>
        <v>8.7750231147999222E-2</v>
      </c>
      <c r="BQ632" s="126">
        <f t="shared" ref="BQ632" si="11811">I632/I653</f>
        <v>4.9874638379942139E-2</v>
      </c>
      <c r="BR632" s="123">
        <f t="shared" ref="BR632" si="11812">J632/J653</f>
        <v>3.2273779076848128E-2</v>
      </c>
      <c r="BS632" s="124">
        <f t="shared" ref="BS632" si="11813">K632/K653</f>
        <v>0.11326860841423948</v>
      </c>
      <c r="BT632" s="125">
        <f t="shared" ref="BT632" si="11814">L632/L653</f>
        <v>4.5066283996173295E-2</v>
      </c>
      <c r="BU632" s="123">
        <f t="shared" ref="BU632" si="11815">M632/M653</f>
        <v>0.10366109800626878</v>
      </c>
      <c r="BV632" s="127">
        <f t="shared" ref="BV632" si="11816">N632/N653</f>
        <v>7.0714194127452237E-2</v>
      </c>
      <c r="BW632" s="128">
        <f t="shared" ref="BW632" si="11817">O632/O653</f>
        <v>8.710397708122683E-2</v>
      </c>
      <c r="BX632" s="123">
        <f t="shared" ref="BX632" si="11818">P632/P653</f>
        <v>7.8192934782608692E-2</v>
      </c>
      <c r="BY632" s="124">
        <f t="shared" ref="BY632" si="11819">Q632/Q653</f>
        <v>8.1778905499931429E-2</v>
      </c>
      <c r="BZ632" s="125">
        <f t="shared" ref="BZ632" si="11820">R632/R653</f>
        <v>9.3731996773821866E-2</v>
      </c>
      <c r="CA632" s="126">
        <f t="shared" ref="CA632" si="11821">S632/S653</f>
        <v>6.3072606504809892E-2</v>
      </c>
      <c r="CB632" s="123">
        <f t="shared" ref="CB632" si="11822">T632/T653</f>
        <v>4.2180799859980744E-2</v>
      </c>
      <c r="CC632" s="124">
        <f t="shared" ref="CC632" si="11823">U632/U653</f>
        <v>0.12678414096916299</v>
      </c>
      <c r="CD632" s="125">
        <f t="shared" ref="CD632" si="11824">V632/V653</f>
        <v>5.2883492878823254E-2</v>
      </c>
      <c r="CE632" s="126">
        <f t="shared" ref="CE632" si="11825">W632/W653</f>
        <v>8.6510813851731469E-2</v>
      </c>
      <c r="CF632" s="123">
        <f t="shared" ref="CF632" si="11826">X632/X653</f>
        <v>7.87636729994243E-2</v>
      </c>
      <c r="CG632" s="124">
        <f t="shared" ref="CG632" si="11827">Y632/Y653</f>
        <v>0.10363604426488671</v>
      </c>
      <c r="CH632" s="125">
        <f t="shared" ref="CH632" si="11828">Z632/Z653</f>
        <v>8.4769915195328796E-2</v>
      </c>
      <c r="CI632" s="123">
        <f t="shared" ref="CI632" si="11829">AA632/AA653</f>
        <v>5.8722433977674925E-2</v>
      </c>
      <c r="CJ632" s="129">
        <f t="shared" ref="CJ632" si="11830">AB632/AB653</f>
        <v>8.2038126854785981E-2</v>
      </c>
      <c r="CK632" s="130">
        <f t="shared" ref="CK632" si="11831">AC632/AC653</f>
        <v>7.3183379788682182E-2</v>
      </c>
    </row>
    <row r="633" spans="1:89" ht="13.8" thickTop="1" x14ac:dyDescent="0.25">
      <c r="A633" s="139" t="s">
        <v>20</v>
      </c>
      <c r="B633" s="266">
        <v>5436</v>
      </c>
      <c r="C633" s="267">
        <v>1884</v>
      </c>
      <c r="D633" s="268">
        <v>2357</v>
      </c>
      <c r="E633" s="269">
        <v>1857</v>
      </c>
      <c r="F633" s="266">
        <v>3355</v>
      </c>
      <c r="G633" s="270">
        <v>1623</v>
      </c>
      <c r="H633" s="268">
        <v>4240</v>
      </c>
      <c r="I633" s="269">
        <v>3070</v>
      </c>
      <c r="J633" s="266">
        <v>396</v>
      </c>
      <c r="K633" s="270">
        <v>1352</v>
      </c>
      <c r="L633" s="268">
        <v>1250</v>
      </c>
      <c r="M633" s="266">
        <v>4419</v>
      </c>
      <c r="N633" s="271">
        <v>3380</v>
      </c>
      <c r="O633" s="272">
        <v>4767</v>
      </c>
      <c r="P633" s="266">
        <v>2837</v>
      </c>
      <c r="Q633" s="270">
        <v>2678</v>
      </c>
      <c r="R633" s="268">
        <v>3659</v>
      </c>
      <c r="S633" s="269">
        <v>2582</v>
      </c>
      <c r="T633" s="266">
        <v>516</v>
      </c>
      <c r="U633" s="270">
        <v>2104</v>
      </c>
      <c r="V633" s="268">
        <v>1633</v>
      </c>
      <c r="W633" s="269">
        <v>4408</v>
      </c>
      <c r="X633" s="266">
        <v>2329</v>
      </c>
      <c r="Y633" s="270">
        <v>2490</v>
      </c>
      <c r="Z633" s="268">
        <v>5855</v>
      </c>
      <c r="AA633" s="266">
        <v>3942</v>
      </c>
      <c r="AB633" s="162">
        <f t="shared" si="11718"/>
        <v>37243</v>
      </c>
      <c r="AC633" s="165">
        <f t="shared" si="11749"/>
        <v>37176</v>
      </c>
      <c r="BI633" s="139" t="s">
        <v>20</v>
      </c>
      <c r="BJ633" s="123">
        <f>B633/B653</f>
        <v>0.12881516587677724</v>
      </c>
      <c r="BK633" s="124">
        <f t="shared" ref="BK633" si="11832">C633/C653</f>
        <v>4.7162490299647031E-2</v>
      </c>
      <c r="BL633" s="125">
        <f t="shared" ref="BL633" si="11833">D633/D653</f>
        <v>0.10446768903466004</v>
      </c>
      <c r="BM633" s="126">
        <f t="shared" ref="BM633" si="11834">E633/E653</f>
        <v>8.8239486813970064E-2</v>
      </c>
      <c r="BN633" s="123">
        <f t="shared" ref="BN633" si="11835">F633/F653</f>
        <v>0.12529877502240813</v>
      </c>
      <c r="BO633" s="124">
        <f t="shared" ref="BO633" si="11836">G633/G653</f>
        <v>6.406916153481762E-2</v>
      </c>
      <c r="BP633" s="125">
        <f t="shared" ref="BP633" si="11837">H633/H653</f>
        <v>9.1169071322596593E-2</v>
      </c>
      <c r="BQ633" s="126">
        <f t="shared" ref="BQ633" si="11838">I633/I653</f>
        <v>5.9209257473481193E-2</v>
      </c>
      <c r="BR633" s="123">
        <f t="shared" ref="BR633" si="11839">J633/J653</f>
        <v>4.8227986846912679E-2</v>
      </c>
      <c r="BS633" s="124">
        <f t="shared" ref="BS633" si="11840">K633/K653</f>
        <v>0.15626444752658344</v>
      </c>
      <c r="BT633" s="125">
        <f t="shared" ref="BT633" si="11841">L633/L653</f>
        <v>4.270876042093754E-2</v>
      </c>
      <c r="BU633" s="123">
        <f t="shared" ref="BU633" si="11842">M633/M653</f>
        <v>0.14279251623743819</v>
      </c>
      <c r="BV633" s="127">
        <f t="shared" ref="BV633" si="11843">N633/N653</f>
        <v>7.2231482668718205E-2</v>
      </c>
      <c r="BW633" s="128">
        <f t="shared" ref="BW633" si="11844">O633/O653</f>
        <v>0.10041708796764408</v>
      </c>
      <c r="BX633" s="123">
        <f t="shared" ref="BX633" si="11845">P633/P653</f>
        <v>9.6365489130434787E-2</v>
      </c>
      <c r="BY633" s="124">
        <f t="shared" ref="BY633" si="11846">Q633/Q653</f>
        <v>9.1825538334933482E-2</v>
      </c>
      <c r="BZ633" s="125">
        <f t="shared" ref="BZ633" si="11847">R633/R653</f>
        <v>0.10539808733725084</v>
      </c>
      <c r="CA633" s="126">
        <f t="shared" ref="CA633" si="11848">S633/S653</f>
        <v>7.3923499770957399E-2</v>
      </c>
      <c r="CB633" s="123">
        <f t="shared" ref="CB633" si="11849">T633/T653</f>
        <v>4.5156208978734576E-2</v>
      </c>
      <c r="CC633" s="124">
        <f t="shared" ref="CC633" si="11850">U633/U653</f>
        <v>0.18537444933920705</v>
      </c>
      <c r="CD633" s="125">
        <f t="shared" ref="CD633" si="11851">V633/V653</f>
        <v>4.7659350922250758E-2</v>
      </c>
      <c r="CE633" s="126">
        <f t="shared" ref="CE633" si="11852">W633/W653</f>
        <v>0.11021377672209026</v>
      </c>
      <c r="CF633" s="123">
        <f t="shared" ref="CF633" si="11853">X633/X653</f>
        <v>8.3801093839953947E-2</v>
      </c>
      <c r="CG633" s="124">
        <f t="shared" ref="CG633" si="11854">Y633/Y653</f>
        <v>0.14579307922009485</v>
      </c>
      <c r="CH633" s="125">
        <f t="shared" ref="CH633" si="11855">Z633/Z653</f>
        <v>0.1017482274433477</v>
      </c>
      <c r="CI633" s="123">
        <f t="shared" ref="CI633" si="11856">AA633/AA653</f>
        <v>6.7077320991015515E-2</v>
      </c>
      <c r="CJ633" s="129">
        <f t="shared" ref="CJ633" si="11857">AB633/AB653</f>
        <v>8.9204576755504777E-2</v>
      </c>
      <c r="CK633" s="130">
        <f t="shared" ref="CK633" si="11858">AC633/AC653</f>
        <v>8.9251888824067468E-2</v>
      </c>
    </row>
    <row r="634" spans="1:89" ht="13.8" thickBot="1" x14ac:dyDescent="0.3">
      <c r="A634" s="131" t="s">
        <v>21</v>
      </c>
      <c r="B634" s="273">
        <v>4168</v>
      </c>
      <c r="C634" s="274">
        <v>1555</v>
      </c>
      <c r="D634" s="275">
        <v>2036</v>
      </c>
      <c r="E634" s="276">
        <v>1477</v>
      </c>
      <c r="F634" s="273">
        <v>2030</v>
      </c>
      <c r="G634" s="277">
        <v>1275</v>
      </c>
      <c r="H634" s="275">
        <v>3790</v>
      </c>
      <c r="I634" s="276">
        <v>2765</v>
      </c>
      <c r="J634" s="273">
        <v>292</v>
      </c>
      <c r="K634" s="277">
        <v>1086</v>
      </c>
      <c r="L634" s="275">
        <v>1049</v>
      </c>
      <c r="M634" s="273">
        <v>4539</v>
      </c>
      <c r="N634" s="278">
        <v>2936</v>
      </c>
      <c r="O634" s="279">
        <v>4961</v>
      </c>
      <c r="P634" s="273">
        <v>2076</v>
      </c>
      <c r="Q634" s="277">
        <v>2762</v>
      </c>
      <c r="R634" s="275">
        <v>3016</v>
      </c>
      <c r="S634" s="276">
        <v>2069</v>
      </c>
      <c r="T634" s="273">
        <v>354</v>
      </c>
      <c r="U634" s="277">
        <v>1707</v>
      </c>
      <c r="V634" s="275">
        <v>1164</v>
      </c>
      <c r="W634" s="276">
        <v>3935</v>
      </c>
      <c r="X634" s="273">
        <v>1952</v>
      </c>
      <c r="Y634" s="277">
        <v>2067</v>
      </c>
      <c r="Z634" s="275">
        <v>4842</v>
      </c>
      <c r="AA634" s="273">
        <v>3063</v>
      </c>
      <c r="AB634" s="162">
        <f t="shared" si="11718"/>
        <v>29705</v>
      </c>
      <c r="AC634" s="165">
        <f t="shared" si="11749"/>
        <v>33261</v>
      </c>
      <c r="AE634" t="s">
        <v>85</v>
      </c>
      <c r="BI634" s="131" t="s">
        <v>21</v>
      </c>
      <c r="BJ634" s="123">
        <f>B634/B653</f>
        <v>9.8767772511848345E-2</v>
      </c>
      <c r="BK634" s="124">
        <f t="shared" ref="BK634" si="11859">C634/C653</f>
        <v>3.8926577715473004E-2</v>
      </c>
      <c r="BL634" s="125">
        <f t="shared" ref="BL634" si="11860">D634/D653</f>
        <v>9.0240226930236686E-2</v>
      </c>
      <c r="BM634" s="126">
        <f t="shared" ref="BM634" si="11861">E634/E653</f>
        <v>7.0182941316227127E-2</v>
      </c>
      <c r="BN634" s="123">
        <f t="shared" ref="BN634" si="11862">F634/F653</f>
        <v>7.5814161936062149E-2</v>
      </c>
      <c r="BO634" s="124">
        <f t="shared" ref="BO634" si="11863">G634/G653</f>
        <v>5.0331596399810517E-2</v>
      </c>
      <c r="BP634" s="125">
        <f t="shared" ref="BP634" si="11864">H634/H653</f>
        <v>8.1493108564302141E-2</v>
      </c>
      <c r="BQ634" s="126">
        <f t="shared" ref="BQ634" si="11865">I634/I653</f>
        <v>5.3326904532304722E-2</v>
      </c>
      <c r="BR634" s="123">
        <f t="shared" ref="BR634" si="11866">J634/J653</f>
        <v>3.5562050907319447E-2</v>
      </c>
      <c r="BS634" s="124">
        <f t="shared" ref="BS634" si="11867">K634/K653</f>
        <v>0.12552011095700416</v>
      </c>
      <c r="BT634" s="125">
        <f t="shared" ref="BT634" si="11868">L634/L653</f>
        <v>3.5841191745250786E-2</v>
      </c>
      <c r="BU634" s="123">
        <f t="shared" ref="BU634" si="11869">M634/M653</f>
        <v>0.14667011341971758</v>
      </c>
      <c r="BV634" s="127">
        <f t="shared" ref="BV634" si="11870">N634/N653</f>
        <v>6.2743086720519731E-2</v>
      </c>
      <c r="BW634" s="128">
        <f t="shared" ref="BW634" si="11871">O634/O653</f>
        <v>0.10450370744860128</v>
      </c>
      <c r="BX634" s="123">
        <f t="shared" ref="BX634" si="11872">P634/P653</f>
        <v>7.0516304347826089E-2</v>
      </c>
      <c r="BY634" s="124">
        <f t="shared" ref="BY634" si="11873">Q634/Q653</f>
        <v>9.4705801673295842E-2</v>
      </c>
      <c r="BZ634" s="125">
        <f t="shared" ref="BZ634" si="11874">R634/R653</f>
        <v>8.6876368245189545E-2</v>
      </c>
      <c r="CA634" s="126">
        <f t="shared" ref="CA634" si="11875">S634/S653</f>
        <v>5.9236142922583598E-2</v>
      </c>
      <c r="CB634" s="123">
        <f t="shared" ref="CB634" si="11876">T634/T653</f>
        <v>3.0979259648201626E-2</v>
      </c>
      <c r="CC634" s="124">
        <f t="shared" ref="CC634" si="11877">U634/U653</f>
        <v>0.1503964757709251</v>
      </c>
      <c r="CD634" s="125">
        <f t="shared" ref="CD634" si="11878">V634/V653</f>
        <v>3.3971515293018915E-2</v>
      </c>
      <c r="CE634" s="126">
        <f t="shared" ref="CE634" si="11879">W634/W653</f>
        <v>9.8387298412301538E-2</v>
      </c>
      <c r="CF634" s="123">
        <f t="shared" ref="CF634" si="11880">X634/X653</f>
        <v>7.0236039147956245E-2</v>
      </c>
      <c r="CG634" s="124">
        <f t="shared" ref="CG634" si="11881">Y634/Y653</f>
        <v>0.12102582118391006</v>
      </c>
      <c r="CH634" s="125">
        <f t="shared" ref="CH634" si="11882">Z634/Z653</f>
        <v>8.4144306965104956E-2</v>
      </c>
      <c r="CI634" s="123">
        <f t="shared" ref="CI634" si="11883">AA634/AA653</f>
        <v>5.2120201470187859E-2</v>
      </c>
      <c r="CJ634" s="129">
        <f t="shared" ref="CJ634" si="11884">AB634/AB653</f>
        <v>7.114953018076603E-2</v>
      </c>
      <c r="CK634" s="130">
        <f t="shared" ref="CK634" si="11885">AC634/AC653</f>
        <v>7.9852783359622023E-2</v>
      </c>
    </row>
    <row r="635" spans="1:89" ht="14.4" thickTop="1" thickBot="1" x14ac:dyDescent="0.3">
      <c r="A635" s="139" t="s">
        <v>22</v>
      </c>
      <c r="B635" s="187">
        <v>2766</v>
      </c>
      <c r="C635" s="188">
        <v>1480</v>
      </c>
      <c r="D635" s="189">
        <v>1425</v>
      </c>
      <c r="E635" s="190">
        <v>1122</v>
      </c>
      <c r="F635" s="187">
        <v>1879</v>
      </c>
      <c r="G635" s="191">
        <v>858</v>
      </c>
      <c r="H635" s="189">
        <v>2927</v>
      </c>
      <c r="I635" s="190">
        <v>2265</v>
      </c>
      <c r="J635" s="187">
        <v>262</v>
      </c>
      <c r="K635" s="191">
        <v>954</v>
      </c>
      <c r="L635" s="189">
        <v>828</v>
      </c>
      <c r="M635" s="187">
        <v>2700</v>
      </c>
      <c r="N635" s="192">
        <v>2131</v>
      </c>
      <c r="O635" s="193">
        <v>3646</v>
      </c>
      <c r="P635" s="187">
        <v>1424</v>
      </c>
      <c r="Q635" s="191">
        <v>1712</v>
      </c>
      <c r="R635" s="189">
        <v>2125</v>
      </c>
      <c r="S635" s="190">
        <v>1538</v>
      </c>
      <c r="T635" s="187">
        <v>312</v>
      </c>
      <c r="U635" s="191">
        <v>803</v>
      </c>
      <c r="V635" s="189">
        <v>985</v>
      </c>
      <c r="W635" s="190">
        <v>3420</v>
      </c>
      <c r="X635" s="187">
        <v>1496</v>
      </c>
      <c r="Y635" s="191">
        <v>1271</v>
      </c>
      <c r="Z635" s="189">
        <v>3770</v>
      </c>
      <c r="AA635" s="187">
        <v>2788</v>
      </c>
      <c r="AB635" s="162">
        <f t="shared" si="11718"/>
        <v>22330</v>
      </c>
      <c r="AC635" s="165">
        <f t="shared" si="11749"/>
        <v>24557</v>
      </c>
      <c r="AE635" s="292" t="s">
        <v>0</v>
      </c>
      <c r="AF635" s="290" t="s">
        <v>1</v>
      </c>
      <c r="AG635" s="291"/>
      <c r="AH635" s="290" t="s">
        <v>2</v>
      </c>
      <c r="AI635" s="291"/>
      <c r="AJ635" s="290" t="s">
        <v>3</v>
      </c>
      <c r="AK635" s="291"/>
      <c r="AL635" s="290" t="s">
        <v>4</v>
      </c>
      <c r="AM635" s="291"/>
      <c r="AN635" s="290" t="s">
        <v>5</v>
      </c>
      <c r="AO635" s="291"/>
      <c r="AP635" s="290" t="s">
        <v>6</v>
      </c>
      <c r="AQ635" s="291"/>
      <c r="AR635" s="290" t="s">
        <v>7</v>
      </c>
      <c r="AS635" s="291"/>
      <c r="AT635" s="290" t="s">
        <v>8</v>
      </c>
      <c r="AU635" s="291"/>
      <c r="AV635" s="290" t="s">
        <v>9</v>
      </c>
      <c r="AW635" s="291"/>
      <c r="AX635" s="290" t="s">
        <v>10</v>
      </c>
      <c r="AY635" s="291"/>
      <c r="AZ635" s="290" t="s">
        <v>11</v>
      </c>
      <c r="BA635" s="291"/>
      <c r="BB635" s="290" t="s">
        <v>12</v>
      </c>
      <c r="BC635" s="291"/>
      <c r="BD635" s="297" t="s">
        <v>40</v>
      </c>
      <c r="BE635" s="298"/>
      <c r="BF635" s="295" t="s">
        <v>41</v>
      </c>
      <c r="BG635" s="296"/>
      <c r="BI635" s="139" t="s">
        <v>22</v>
      </c>
      <c r="BJ635" s="123">
        <f>B635/B653</f>
        <v>6.554502369668247E-2</v>
      </c>
      <c r="BK635" s="124">
        <f t="shared" ref="BK635" si="11886">C635/C653</f>
        <v>3.7049090044308709E-2</v>
      </c>
      <c r="BL635" s="125">
        <f t="shared" ref="BL635" si="11887">D635/D653</f>
        <v>6.315929438879532E-2</v>
      </c>
      <c r="BM635" s="126">
        <f t="shared" ref="BM635" si="11888">E635/E653</f>
        <v>5.3314326443335711E-2</v>
      </c>
      <c r="BN635" s="123">
        <f t="shared" ref="BN635" si="11889">F635/F653</f>
        <v>7.0174783388108758E-2</v>
      </c>
      <c r="BO635" s="124">
        <f t="shared" ref="BO635" si="11890">G635/G653</f>
        <v>3.3870203694931315E-2</v>
      </c>
      <c r="BP635" s="125">
        <f t="shared" ref="BP635" si="11891">H635/H653</f>
        <v>6.2936762207839683E-2</v>
      </c>
      <c r="BQ635" s="126">
        <f t="shared" ref="BQ635" si="11892">I635/I653</f>
        <v>4.3683702989392476E-2</v>
      </c>
      <c r="BR635" s="123">
        <f t="shared" ref="BR635" si="11893">J635/J653</f>
        <v>3.1908415540129097E-2</v>
      </c>
      <c r="BS635" s="124">
        <f t="shared" ref="BS635" si="11894">K635/K653</f>
        <v>0.11026352288488211</v>
      </c>
      <c r="BT635" s="125">
        <f t="shared" ref="BT635" si="11895">L635/L653</f>
        <v>2.8290282902829027E-2</v>
      </c>
      <c r="BU635" s="123">
        <f t="shared" ref="BU635" si="11896">M635/M653</f>
        <v>8.7245936601286073E-2</v>
      </c>
      <c r="BV635" s="127">
        <f t="shared" ref="BV635" si="11897">N635/N653</f>
        <v>4.5540026499123816E-2</v>
      </c>
      <c r="BW635" s="128">
        <f t="shared" ref="BW635" si="11898">O635/O653</f>
        <v>7.6803168183350187E-2</v>
      </c>
      <c r="BX635" s="123">
        <f t="shared" ref="BX635" si="11899">P635/P653</f>
        <v>4.8369565217391303E-2</v>
      </c>
      <c r="BY635" s="124">
        <f t="shared" ref="BY635" si="11900">Q635/Q653</f>
        <v>5.8702509943766287E-2</v>
      </c>
      <c r="BZ635" s="125">
        <f t="shared" ref="BZ635" si="11901">R635/R653</f>
        <v>6.1210969005645814E-2</v>
      </c>
      <c r="CA635" s="126">
        <f t="shared" ref="CA635" si="11902">S635/S653</f>
        <v>4.4033440219880898E-2</v>
      </c>
      <c r="CB635" s="123">
        <f t="shared" ref="CB635" si="11903">T635/T653</f>
        <v>2.7303754266211604E-2</v>
      </c>
      <c r="CC635" s="124">
        <f t="shared" ref="CC635" si="11904">U635/U653</f>
        <v>7.0748898678414093E-2</v>
      </c>
      <c r="CD635" s="125">
        <f t="shared" ref="CD635" si="11905">V635/V653</f>
        <v>2.8747373336446416E-2</v>
      </c>
      <c r="CE635" s="126">
        <f t="shared" ref="CE635" si="11906">W635/W653</f>
        <v>8.5510688836104506E-2</v>
      </c>
      <c r="CF635" s="123">
        <f t="shared" ref="CF635" si="11907">X635/X653</f>
        <v>5.3828439838802533E-2</v>
      </c>
      <c r="CG635" s="124">
        <f t="shared" ref="CG635" si="11908">Y635/Y653</f>
        <v>7.4418876983429944E-2</v>
      </c>
      <c r="CH635" s="125">
        <f t="shared" ref="CH635" si="11909">Z635/Z653</f>
        <v>6.5515084109550953E-2</v>
      </c>
      <c r="CI635" s="123">
        <f t="shared" ref="CI635" si="11910">AA635/AA653</f>
        <v>4.7440784100190578E-2</v>
      </c>
      <c r="CJ635" s="129">
        <f t="shared" ref="CJ635" si="11911">AB635/AB653</f>
        <v>5.3484901832570458E-2</v>
      </c>
      <c r="CK635" s="130">
        <f t="shared" ref="CK635" si="11912">AC635/AC653</f>
        <v>5.8956279154632689E-2</v>
      </c>
    </row>
    <row r="636" spans="1:89" ht="15" thickTop="1" thickBot="1" x14ac:dyDescent="0.35">
      <c r="A636" s="131" t="s">
        <v>23</v>
      </c>
      <c r="B636" s="180">
        <v>2031</v>
      </c>
      <c r="C636" s="181">
        <v>1256</v>
      </c>
      <c r="D636" s="182">
        <v>1098</v>
      </c>
      <c r="E636" s="183">
        <v>817</v>
      </c>
      <c r="F636" s="180">
        <v>1437</v>
      </c>
      <c r="G636" s="184">
        <v>773</v>
      </c>
      <c r="H636" s="182">
        <v>2362</v>
      </c>
      <c r="I636" s="183">
        <v>1872</v>
      </c>
      <c r="J636" s="180">
        <v>304</v>
      </c>
      <c r="K636" s="184">
        <v>645</v>
      </c>
      <c r="L636" s="182">
        <v>795</v>
      </c>
      <c r="M636" s="180">
        <v>1756</v>
      </c>
      <c r="N636" s="185">
        <v>1582</v>
      </c>
      <c r="O636" s="186">
        <v>2481</v>
      </c>
      <c r="P636" s="180">
        <v>1112</v>
      </c>
      <c r="Q636" s="184">
        <v>1220</v>
      </c>
      <c r="R636" s="182">
        <v>1762</v>
      </c>
      <c r="S636" s="183">
        <v>1441</v>
      </c>
      <c r="T636" s="180">
        <v>309</v>
      </c>
      <c r="U636" s="184">
        <v>559</v>
      </c>
      <c r="V636" s="182">
        <v>853</v>
      </c>
      <c r="W636" s="183">
        <v>2528</v>
      </c>
      <c r="X636" s="180">
        <v>1202</v>
      </c>
      <c r="Y636" s="184">
        <v>748</v>
      </c>
      <c r="Z636" s="182">
        <v>2944</v>
      </c>
      <c r="AA636" s="180">
        <v>2886</v>
      </c>
      <c r="AB636" s="162">
        <f t="shared" si="11718"/>
        <v>17791</v>
      </c>
      <c r="AC636" s="165">
        <f t="shared" si="11749"/>
        <v>18982</v>
      </c>
      <c r="AE636" s="293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68" t="s">
        <v>14</v>
      </c>
      <c r="BG636" s="169" t="s">
        <v>15</v>
      </c>
      <c r="BI636" s="131" t="s">
        <v>23</v>
      </c>
      <c r="BJ636" s="123">
        <f>B636/B653</f>
        <v>4.8127962085308056E-2</v>
      </c>
      <c r="BK636" s="124">
        <f t="shared" ref="BK636" si="11913">C636/C653</f>
        <v>3.1441660199764687E-2</v>
      </c>
      <c r="BL636" s="125">
        <f t="shared" ref="BL636" si="11914">D636/D653</f>
        <v>4.8665898413261237E-2</v>
      </c>
      <c r="BM636" s="126">
        <f t="shared" ref="BM636" si="11915">E636/E653</f>
        <v>3.8821572820147303E-2</v>
      </c>
      <c r="BN636" s="123">
        <f t="shared" ref="BN636" si="11916">F636/F653</f>
        <v>5.3667463400059755E-2</v>
      </c>
      <c r="BO636" s="124">
        <f t="shared" ref="BO636" si="11917">G636/G653</f>
        <v>3.0514763934943945E-2</v>
      </c>
      <c r="BP636" s="125">
        <f t="shared" ref="BP636" si="11918">H636/H653</f>
        <v>5.0788053411314427E-2</v>
      </c>
      <c r="BQ636" s="126">
        <f t="shared" ref="BQ636" si="11919">I636/I653</f>
        <v>3.610414657666345E-2</v>
      </c>
      <c r="BR636" s="123">
        <f t="shared" ref="BR636" si="11920">J636/J653</f>
        <v>3.7023505054195591E-2</v>
      </c>
      <c r="BS636" s="124">
        <f t="shared" ref="BS636" si="11921">K636/K653</f>
        <v>7.4549237170596389E-2</v>
      </c>
      <c r="BT636" s="125">
        <f t="shared" ref="BT636" si="11922">L636/L653</f>
        <v>2.7162771627716277E-2</v>
      </c>
      <c r="BU636" s="123">
        <f t="shared" ref="BU636" si="11923">M636/M653</f>
        <v>5.6742172100688271E-2</v>
      </c>
      <c r="BV636" s="127">
        <f t="shared" ref="BV636" si="11924">N636/N653</f>
        <v>3.3807753130743259E-2</v>
      </c>
      <c r="BW636" s="128">
        <f t="shared" ref="BW636" si="11925">O636/O653</f>
        <v>5.2262386248736095E-2</v>
      </c>
      <c r="BX636" s="123">
        <f t="shared" ref="BX636" si="11926">P636/P653</f>
        <v>3.777173913043478E-2</v>
      </c>
      <c r="BY636" s="124">
        <f t="shared" ref="BY636" si="11927">Q636/Q653</f>
        <v>4.1832396104786722E-2</v>
      </c>
      <c r="BZ636" s="125">
        <f t="shared" ref="BZ636" si="11928">R636/R653</f>
        <v>5.075469524138726E-2</v>
      </c>
      <c r="CA636" s="126">
        <f t="shared" ref="CA636" si="11929">S636/S653</f>
        <v>4.1256298671552907E-2</v>
      </c>
      <c r="CB636" s="123">
        <f t="shared" ref="CB636" si="11930">T636/T653</f>
        <v>2.7041218167498032E-2</v>
      </c>
      <c r="CC636" s="124">
        <f t="shared" ref="CC636" si="11931">U636/U653</f>
        <v>4.9251101321585902E-2</v>
      </c>
      <c r="CD636" s="125">
        <f t="shared" ref="CD636" si="11932">V636/V653</f>
        <v>2.4894933457856643E-2</v>
      </c>
      <c r="CE636" s="126">
        <f t="shared" ref="CE636" si="11933">W636/W653</f>
        <v>6.3207900987623453E-2</v>
      </c>
      <c r="CF636" s="123">
        <f t="shared" ref="CF636" si="11934">X636/X653</f>
        <v>4.3249856073690272E-2</v>
      </c>
      <c r="CG636" s="124">
        <f t="shared" ref="CG636" si="11935">Y636/Y653</f>
        <v>4.3796475203466245E-2</v>
      </c>
      <c r="CH636" s="125">
        <f t="shared" ref="CH636" si="11936">Z636/Z653</f>
        <v>5.1160850827193106E-2</v>
      </c>
      <c r="CI636" s="123">
        <f t="shared" ref="CI636" si="11937">AA636/AA653</f>
        <v>4.9108358290225973E-2</v>
      </c>
      <c r="CJ636" s="129">
        <f t="shared" ref="CJ636" si="11938">AB636/AB653</f>
        <v>4.2613071585457282E-2</v>
      </c>
      <c r="CK636" s="130">
        <f t="shared" ref="CK636" si="11939">AC636/AC653</f>
        <v>4.5571856941533484E-2</v>
      </c>
    </row>
    <row r="637" spans="1:89" ht="13.8" thickTop="1" x14ac:dyDescent="0.25">
      <c r="A637" s="139" t="s">
        <v>24</v>
      </c>
      <c r="B637" s="194">
        <v>1940</v>
      </c>
      <c r="C637" s="188">
        <v>1384</v>
      </c>
      <c r="D637" s="189">
        <v>1006</v>
      </c>
      <c r="E637" s="190">
        <v>661</v>
      </c>
      <c r="F637" s="187">
        <v>1247</v>
      </c>
      <c r="G637" s="191">
        <v>685</v>
      </c>
      <c r="H637" s="189">
        <v>2372</v>
      </c>
      <c r="I637" s="190">
        <v>1892</v>
      </c>
      <c r="J637" s="187">
        <v>330</v>
      </c>
      <c r="K637" s="191">
        <v>470</v>
      </c>
      <c r="L637" s="189">
        <v>783</v>
      </c>
      <c r="M637" s="187">
        <v>1611</v>
      </c>
      <c r="N637" s="192">
        <v>1625</v>
      </c>
      <c r="O637" s="195">
        <v>2197</v>
      </c>
      <c r="P637" s="187">
        <v>1186</v>
      </c>
      <c r="Q637" s="191">
        <v>1096</v>
      </c>
      <c r="R637" s="189">
        <v>1659</v>
      </c>
      <c r="S637" s="190">
        <v>1257</v>
      </c>
      <c r="T637" s="187">
        <v>330</v>
      </c>
      <c r="U637" s="191">
        <v>418</v>
      </c>
      <c r="V637" s="189">
        <v>812</v>
      </c>
      <c r="W637" s="196">
        <v>2357</v>
      </c>
      <c r="X637" s="187">
        <v>1030</v>
      </c>
      <c r="Y637" s="191">
        <v>629</v>
      </c>
      <c r="Z637" s="189">
        <v>2800</v>
      </c>
      <c r="AA637" s="187">
        <v>2464</v>
      </c>
      <c r="AB637" s="162">
        <f t="shared" si="11718"/>
        <v>17120</v>
      </c>
      <c r="AC637" s="165">
        <f t="shared" si="11749"/>
        <v>17121</v>
      </c>
      <c r="AE637" s="254" t="str">
        <f>$AE$17</f>
        <v>17:00 - 17:59</v>
      </c>
      <c r="AF637" s="120">
        <f t="shared" ref="AF637:AO639" si="11940">SUMIF($A$9:$A$32,$AE637,B$629:B$652)</f>
        <v>2181</v>
      </c>
      <c r="AG637" s="177">
        <f t="shared" si="11940"/>
        <v>4706</v>
      </c>
      <c r="AH637" s="121">
        <f t="shared" si="11940"/>
        <v>1773</v>
      </c>
      <c r="AI637" s="172">
        <f t="shared" si="11940"/>
        <v>1906</v>
      </c>
      <c r="AJ637" s="120">
        <f t="shared" si="11940"/>
        <v>1467</v>
      </c>
      <c r="AK637" s="122">
        <f t="shared" si="11940"/>
        <v>3046</v>
      </c>
      <c r="AL637" s="121">
        <f t="shared" si="11940"/>
        <v>2933</v>
      </c>
      <c r="AM637" s="172">
        <f t="shared" si="11940"/>
        <v>5617</v>
      </c>
      <c r="AN637" s="120">
        <f t="shared" si="11940"/>
        <v>1299</v>
      </c>
      <c r="AO637" s="122">
        <f t="shared" si="11940"/>
        <v>324</v>
      </c>
      <c r="AP637" s="121">
        <f t="shared" ref="AP637:AY639" si="11941">SUMIF($A$9:$A$32,$AE637,L$629:L$652)</f>
        <v>4056</v>
      </c>
      <c r="AQ637" s="120">
        <f t="shared" si="11941"/>
        <v>1015</v>
      </c>
      <c r="AR637" s="171">
        <f t="shared" si="11941"/>
        <v>4809</v>
      </c>
      <c r="AS637" s="173">
        <f t="shared" si="11941"/>
        <v>2883</v>
      </c>
      <c r="AT637" s="120">
        <f t="shared" si="11941"/>
        <v>2640</v>
      </c>
      <c r="AU637" s="122">
        <f t="shared" si="11941"/>
        <v>2054</v>
      </c>
      <c r="AV637" s="121">
        <f t="shared" si="11941"/>
        <v>2443</v>
      </c>
      <c r="AW637" s="172">
        <f t="shared" si="11941"/>
        <v>3208</v>
      </c>
      <c r="AX637" s="120">
        <f t="shared" si="11941"/>
        <v>1900</v>
      </c>
      <c r="AY637" s="122">
        <f t="shared" si="11941"/>
        <v>386</v>
      </c>
      <c r="AZ637" s="121">
        <f t="shared" ref="AZ637:BE639" si="11942">SUMIF($A$9:$A$32,$AE637,V$629:V$652)</f>
        <v>3915</v>
      </c>
      <c r="BA637" s="172">
        <f t="shared" si="11942"/>
        <v>2317</v>
      </c>
      <c r="BB637" s="120">
        <f t="shared" si="11942"/>
        <v>3091</v>
      </c>
      <c r="BC637" s="122">
        <f t="shared" si="11942"/>
        <v>906</v>
      </c>
      <c r="BD637" s="21">
        <f t="shared" si="11942"/>
        <v>3680</v>
      </c>
      <c r="BE637" s="176">
        <f t="shared" si="11942"/>
        <v>5633</v>
      </c>
      <c r="BF637" s="162">
        <f>AF637+AH637+AJ637+AL637+AN637+AP637+AR637+AT637+AV637+AX637+AZ637+BB637+BD637</f>
        <v>36187</v>
      </c>
      <c r="BG637" s="163">
        <f>AG637+AI637+AK637+AM637+AO637+AQ637+AS637+AU637+AW637+AY637+BA637+BC637+BE637</f>
        <v>34001</v>
      </c>
      <c r="BI637" s="139" t="s">
        <v>24</v>
      </c>
      <c r="BJ637" s="123">
        <f>B637/B653</f>
        <v>4.5971563981042657E-2</v>
      </c>
      <c r="BK637" s="124">
        <f t="shared" ref="BK637" si="11943">C637/C653</f>
        <v>3.4645905825218412E-2</v>
      </c>
      <c r="BL637" s="125">
        <f t="shared" ref="BL637" si="11944">D637/D653</f>
        <v>4.4588245722896908E-2</v>
      </c>
      <c r="BM637" s="126">
        <f t="shared" ref="BM637" si="11945">E637/E653</f>
        <v>3.1408885721073893E-2</v>
      </c>
      <c r="BN637" s="123">
        <f t="shared" ref="BN637" si="11946">F637/F653</f>
        <v>4.6571556617866744E-2</v>
      </c>
      <c r="BO637" s="124">
        <f t="shared" ref="BO637" si="11947">G637/G653</f>
        <v>2.7040896889309964E-2</v>
      </c>
      <c r="BP637" s="125">
        <f t="shared" ref="BP637" si="11948">H637/H653</f>
        <v>5.100307480594319E-2</v>
      </c>
      <c r="BQ637" s="126">
        <f t="shared" ref="BQ637" si="11949">I637/I653</f>
        <v>3.6489874638379945E-2</v>
      </c>
      <c r="BR637" s="123">
        <f t="shared" ref="BR637" si="11950">J637/J653</f>
        <v>4.0189989039093897E-2</v>
      </c>
      <c r="BS637" s="124">
        <f t="shared" ref="BS637" si="11951">K637/K653</f>
        <v>5.4322699953767914E-2</v>
      </c>
      <c r="BT637" s="125">
        <f t="shared" ref="BT637" si="11952">L637/L653</f>
        <v>2.6752767527675275E-2</v>
      </c>
      <c r="BU637" s="123">
        <f t="shared" ref="BU637" si="11953">M637/M653</f>
        <v>5.2056742172100691E-2</v>
      </c>
      <c r="BV637" s="127">
        <f t="shared" ref="BV637" si="11954">N637/N653</f>
        <v>3.4726674359960678E-2</v>
      </c>
      <c r="BW637" s="128">
        <f t="shared" ref="BW637" si="11955">O637/O653</f>
        <v>4.62799123693967E-2</v>
      </c>
      <c r="BX637" s="123">
        <f t="shared" ref="BX637" si="11956">P637/P653</f>
        <v>4.0285326086956522E-2</v>
      </c>
      <c r="BY637" s="124">
        <f t="shared" ref="BY637" si="11957">Q637/Q653</f>
        <v>3.7580578795775615E-2</v>
      </c>
      <c r="BZ637" s="125">
        <f t="shared" ref="BZ637" si="11958">R637/R653</f>
        <v>4.7787763567231245E-2</v>
      </c>
      <c r="CA637" s="126">
        <f t="shared" ref="CA637" si="11959">S637/S653</f>
        <v>3.5988318827301878E-2</v>
      </c>
      <c r="CB637" s="123">
        <f t="shared" ref="CB637" si="11960">T637/T653</f>
        <v>2.8878970858493044E-2</v>
      </c>
      <c r="CC637" s="124">
        <f t="shared" ref="CC637" si="11961">U637/U653</f>
        <v>3.6828193832599117E-2</v>
      </c>
      <c r="CD637" s="125">
        <f t="shared" ref="CD637" si="11962">V637/V653</f>
        <v>2.3698342283446184E-2</v>
      </c>
      <c r="CE637" s="126">
        <f t="shared" ref="CE637" si="11963">W637/W653</f>
        <v>5.8932366545818224E-2</v>
      </c>
      <c r="CF637" s="123">
        <f t="shared" ref="CF637" si="11964">X637/X653</f>
        <v>3.7061024755325273E-2</v>
      </c>
      <c r="CG637" s="124">
        <f t="shared" ref="CG637" si="11965">Y637/Y653</f>
        <v>3.6828854148369346E-2</v>
      </c>
      <c r="CH637" s="125">
        <f t="shared" ref="CH637" si="11966">Z637/Z653</f>
        <v>4.8658417906297789E-2</v>
      </c>
      <c r="CI637" s="123">
        <f t="shared" ref="CI637" si="11967">AA637/AA653</f>
        <v>4.1927579635175606E-2</v>
      </c>
      <c r="CJ637" s="129">
        <f t="shared" ref="CJ637" si="11968">AB637/AB653</f>
        <v>4.1005889806251958E-2</v>
      </c>
      <c r="CK637" s="130">
        <f t="shared" ref="CK637" si="11969">AC637/AC653</f>
        <v>4.1103980755241534E-2</v>
      </c>
    </row>
    <row r="638" spans="1:89" x14ac:dyDescent="0.25">
      <c r="A638" s="131" t="s">
        <v>25</v>
      </c>
      <c r="B638" s="197">
        <v>1850</v>
      </c>
      <c r="C638" s="181">
        <v>1558</v>
      </c>
      <c r="D638" s="182">
        <v>1009</v>
      </c>
      <c r="E638" s="183">
        <v>774</v>
      </c>
      <c r="F638" s="180">
        <v>1243</v>
      </c>
      <c r="G638" s="184">
        <v>732</v>
      </c>
      <c r="H638" s="182">
        <v>2396</v>
      </c>
      <c r="I638" s="183">
        <v>2026</v>
      </c>
      <c r="J638" s="180">
        <v>285</v>
      </c>
      <c r="K638" s="181">
        <v>380</v>
      </c>
      <c r="L638" s="182">
        <v>781</v>
      </c>
      <c r="M638" s="180">
        <v>1508</v>
      </c>
      <c r="N638" s="185">
        <v>1746</v>
      </c>
      <c r="O638" s="198">
        <v>2122</v>
      </c>
      <c r="P638" s="180">
        <v>1285</v>
      </c>
      <c r="Q638" s="181">
        <v>1171</v>
      </c>
      <c r="R638" s="182">
        <v>1593</v>
      </c>
      <c r="S638" s="183">
        <v>1413</v>
      </c>
      <c r="T638" s="189">
        <v>327</v>
      </c>
      <c r="U638" s="180">
        <v>423</v>
      </c>
      <c r="V638" s="182">
        <v>978</v>
      </c>
      <c r="W638" s="199">
        <v>1957</v>
      </c>
      <c r="X638" s="180">
        <v>943</v>
      </c>
      <c r="Y638" s="184">
        <v>615</v>
      </c>
      <c r="Z638" s="182">
        <v>2739</v>
      </c>
      <c r="AA638" s="180">
        <v>2647</v>
      </c>
      <c r="AB638" s="162">
        <f t="shared" si="11718"/>
        <v>17175</v>
      </c>
      <c r="AC638" s="165">
        <f t="shared" si="11749"/>
        <v>17326</v>
      </c>
      <c r="AE638" s="256" t="str">
        <f>$AE$18</f>
        <v>18:00 - 18:59</v>
      </c>
      <c r="AF638" s="120">
        <f t="shared" si="11940"/>
        <v>2162</v>
      </c>
      <c r="AG638" s="181">
        <f t="shared" si="11940"/>
        <v>5056</v>
      </c>
      <c r="AH638" s="182">
        <f t="shared" si="11940"/>
        <v>1560</v>
      </c>
      <c r="AI638" s="183">
        <f t="shared" si="11940"/>
        <v>1855</v>
      </c>
      <c r="AJ638" s="180">
        <f t="shared" si="11940"/>
        <v>1208</v>
      </c>
      <c r="AK638" s="184">
        <f t="shared" si="11940"/>
        <v>2617</v>
      </c>
      <c r="AL638" s="182">
        <f t="shared" si="11940"/>
        <v>3155</v>
      </c>
      <c r="AM638" s="183">
        <f t="shared" si="11940"/>
        <v>5450</v>
      </c>
      <c r="AN638" s="180">
        <f t="shared" si="11940"/>
        <v>962</v>
      </c>
      <c r="AO638" s="184">
        <f t="shared" si="11940"/>
        <v>337</v>
      </c>
      <c r="AP638" s="182">
        <f t="shared" si="11941"/>
        <v>4039</v>
      </c>
      <c r="AQ638" s="180">
        <f t="shared" si="11941"/>
        <v>1054</v>
      </c>
      <c r="AR638" s="185">
        <f t="shared" si="11941"/>
        <v>4913</v>
      </c>
      <c r="AS638" s="186">
        <f t="shared" si="11941"/>
        <v>2761</v>
      </c>
      <c r="AT638" s="180">
        <f t="shared" si="11941"/>
        <v>2737</v>
      </c>
      <c r="AU638" s="184">
        <f t="shared" si="11941"/>
        <v>2339</v>
      </c>
      <c r="AV638" s="182">
        <f t="shared" si="11941"/>
        <v>2545</v>
      </c>
      <c r="AW638" s="183">
        <f t="shared" si="11941"/>
        <v>3692</v>
      </c>
      <c r="AX638" s="180">
        <f t="shared" si="11941"/>
        <v>1793</v>
      </c>
      <c r="AY638" s="184">
        <f t="shared" si="11941"/>
        <v>351</v>
      </c>
      <c r="AZ638" s="182">
        <f t="shared" si="11942"/>
        <v>4153</v>
      </c>
      <c r="BA638" s="183">
        <f t="shared" si="11942"/>
        <v>2097</v>
      </c>
      <c r="BB638" s="180">
        <f t="shared" si="11942"/>
        <v>2855</v>
      </c>
      <c r="BC638" s="184">
        <f t="shared" si="11942"/>
        <v>921</v>
      </c>
      <c r="BD638" s="182">
        <f t="shared" si="11942"/>
        <v>3837</v>
      </c>
      <c r="BE638" s="180">
        <f t="shared" si="11942"/>
        <v>5854</v>
      </c>
      <c r="BF638" s="164">
        <f>SUM(AF638,AH638,AJ638,AL638,AN638,AP638,AR638,AT638,AV638,AX638,AZ638,BB638,BD638)</f>
        <v>35919</v>
      </c>
      <c r="BG638" s="165">
        <f>SUM(AG638,AI638,AK638,AM638,AO638,AQ638,AS638,AU638,AW638,AY638,BA638,BC638,BE638)</f>
        <v>34384</v>
      </c>
      <c r="BI638" s="131" t="s">
        <v>25</v>
      </c>
      <c r="BJ638" s="123">
        <f>B638/B653</f>
        <v>4.3838862559241708E-2</v>
      </c>
      <c r="BK638" s="124">
        <f t="shared" ref="BK638" si="11970">C638/C653</f>
        <v>3.9001677222319571E-2</v>
      </c>
      <c r="BL638" s="125">
        <f t="shared" ref="BL638" si="11971">D638/D653</f>
        <v>4.4721212658452268E-2</v>
      </c>
      <c r="BM638" s="126">
        <f t="shared" ref="BM638" si="11972">E638/E653</f>
        <v>3.6778332145402708E-2</v>
      </c>
      <c r="BN638" s="123">
        <f t="shared" ref="BN638" si="11973">F638/F653</f>
        <v>4.6422169106662685E-2</v>
      </c>
      <c r="BO638" s="124">
        <f t="shared" ref="BO638" si="11974">G638/G653</f>
        <v>2.8896257697773566E-2</v>
      </c>
      <c r="BP638" s="125">
        <f t="shared" ref="BP638" si="11975">H638/H653</f>
        <v>5.1519126153052229E-2</v>
      </c>
      <c r="BQ638" s="126">
        <f t="shared" ref="BQ638" si="11976">I638/I653</f>
        <v>3.9074252651880421E-2</v>
      </c>
      <c r="BR638" s="123">
        <f t="shared" ref="BR638" si="11977">J638/J653</f>
        <v>3.4709535988308365E-2</v>
      </c>
      <c r="BS638" s="124">
        <f t="shared" ref="BS638" si="11978">K638/K653</f>
        <v>4.3920480813684694E-2</v>
      </c>
      <c r="BT638" s="125">
        <f t="shared" ref="BT638" si="11979">L638/L653</f>
        <v>2.6684433511001776E-2</v>
      </c>
      <c r="BU638" s="123">
        <f t="shared" ref="BU638" si="11980">M638/M653</f>
        <v>4.8728471257310883E-2</v>
      </c>
      <c r="BV638" s="127">
        <f t="shared" ref="BV638" si="11981">N638/N653</f>
        <v>3.7312475958456215E-2</v>
      </c>
      <c r="BW638" s="128">
        <f t="shared" ref="BW638" si="11982">O638/O653</f>
        <v>4.4700033704078192E-2</v>
      </c>
      <c r="BX638" s="123">
        <f t="shared" ref="BX638" si="11983">P638/P653</f>
        <v>4.364809782608696E-2</v>
      </c>
      <c r="BY638" s="124">
        <f t="shared" ref="BY638" si="11984">Q638/Q653</f>
        <v>4.0152242490742007E-2</v>
      </c>
      <c r="BZ638" s="125">
        <f t="shared" ref="BZ638" si="11985">R638/R653</f>
        <v>4.5886622882820603E-2</v>
      </c>
      <c r="CA638" s="126">
        <f t="shared" ref="CA638" si="11986">S638/S653</f>
        <v>4.0454649564819055E-2</v>
      </c>
      <c r="CB638" s="123">
        <f t="shared" ref="CB638" si="11987">T638/T653</f>
        <v>2.8616434759779468E-2</v>
      </c>
      <c r="CC638" s="124">
        <f t="shared" ref="CC638" si="11988">U638/U653</f>
        <v>3.726872246696035E-2</v>
      </c>
      <c r="CD638" s="125">
        <f t="shared" ref="CD638" si="11989">V638/V653</f>
        <v>2.8543077282278777E-2</v>
      </c>
      <c r="CE638" s="126">
        <f t="shared" ref="CE638" si="11990">W638/W653</f>
        <v>4.8931116389548696E-2</v>
      </c>
      <c r="CF638" s="123">
        <f t="shared" ref="CF638" si="11991">X638/X653</f>
        <v>3.393062751871042E-2</v>
      </c>
      <c r="CG638" s="124">
        <f t="shared" ref="CG638" si="11992">Y638/Y653</f>
        <v>3.6009134024240295E-2</v>
      </c>
      <c r="CH638" s="125">
        <f t="shared" ref="CH638" si="11993">Z638/Z653</f>
        <v>4.7598359516196301E-2</v>
      </c>
      <c r="CI638" s="123">
        <f t="shared" ref="CI638" si="11994">AA638/AA653</f>
        <v>4.5041519194119251E-2</v>
      </c>
      <c r="CJ638" s="129">
        <f t="shared" ref="CJ638" si="11995">AB638/AB653</f>
        <v>4.1137626017662236E-2</v>
      </c>
      <c r="CK638" s="130">
        <f t="shared" ref="CK638" si="11996">AC638/AC653</f>
        <v>4.159614336576805E-2</v>
      </c>
    </row>
    <row r="639" spans="1:89" ht="13.8" thickBot="1" x14ac:dyDescent="0.3">
      <c r="A639" s="139" t="s">
        <v>26</v>
      </c>
      <c r="B639" s="194">
        <v>1714</v>
      </c>
      <c r="C639" s="188">
        <v>1398</v>
      </c>
      <c r="D639" s="189">
        <v>791</v>
      </c>
      <c r="E639" s="190">
        <v>740</v>
      </c>
      <c r="F639" s="187">
        <v>1040</v>
      </c>
      <c r="G639" s="191">
        <v>742</v>
      </c>
      <c r="H639" s="189">
        <v>2117</v>
      </c>
      <c r="I639" s="190">
        <v>1906</v>
      </c>
      <c r="J639" s="187">
        <v>367</v>
      </c>
      <c r="K639" s="188">
        <v>353</v>
      </c>
      <c r="L639" s="189">
        <v>918</v>
      </c>
      <c r="M639" s="187">
        <v>1357</v>
      </c>
      <c r="N639" s="192">
        <v>1607</v>
      </c>
      <c r="O639" s="195">
        <v>1795</v>
      </c>
      <c r="P639" s="187">
        <v>1177</v>
      </c>
      <c r="Q639" s="188">
        <v>1074</v>
      </c>
      <c r="R639" s="189">
        <v>1398</v>
      </c>
      <c r="S639" s="190">
        <v>1233</v>
      </c>
      <c r="T639" s="187">
        <v>285</v>
      </c>
      <c r="U639" s="191">
        <v>438</v>
      </c>
      <c r="V639" s="189">
        <v>980</v>
      </c>
      <c r="W639" s="196">
        <v>1653</v>
      </c>
      <c r="X639" s="187">
        <v>1039</v>
      </c>
      <c r="Y639" s="191">
        <v>561</v>
      </c>
      <c r="Z639" s="189">
        <v>2579</v>
      </c>
      <c r="AA639" s="187">
        <v>2400</v>
      </c>
      <c r="AB639" s="162">
        <f t="shared" si="11718"/>
        <v>16012</v>
      </c>
      <c r="AC639" s="165">
        <f t="shared" si="11749"/>
        <v>15650</v>
      </c>
      <c r="AE639" s="254">
        <f>$AE$19</f>
        <v>0</v>
      </c>
      <c r="AF639" s="120">
        <f t="shared" si="11940"/>
        <v>0</v>
      </c>
      <c r="AG639" s="188">
        <f t="shared" si="11940"/>
        <v>0</v>
      </c>
      <c r="AH639" s="189">
        <f t="shared" si="11940"/>
        <v>0</v>
      </c>
      <c r="AI639" s="190">
        <f t="shared" si="11940"/>
        <v>0</v>
      </c>
      <c r="AJ639" s="187">
        <f t="shared" si="11940"/>
        <v>0</v>
      </c>
      <c r="AK639" s="191">
        <f t="shared" si="11940"/>
        <v>0</v>
      </c>
      <c r="AL639" s="189">
        <f t="shared" si="11940"/>
        <v>0</v>
      </c>
      <c r="AM639" s="190">
        <f t="shared" si="11940"/>
        <v>0</v>
      </c>
      <c r="AN639" s="187">
        <f t="shared" si="11940"/>
        <v>0</v>
      </c>
      <c r="AO639" s="191">
        <f t="shared" si="11940"/>
        <v>0</v>
      </c>
      <c r="AP639" s="189">
        <f t="shared" si="11941"/>
        <v>0</v>
      </c>
      <c r="AQ639" s="187">
        <f t="shared" si="11941"/>
        <v>0</v>
      </c>
      <c r="AR639" s="192">
        <f t="shared" si="11941"/>
        <v>0</v>
      </c>
      <c r="AS639" s="193">
        <f t="shared" si="11941"/>
        <v>0</v>
      </c>
      <c r="AT639" s="187">
        <f t="shared" si="11941"/>
        <v>0</v>
      </c>
      <c r="AU639" s="191">
        <f t="shared" si="11941"/>
        <v>0</v>
      </c>
      <c r="AV639" s="189">
        <f t="shared" si="11941"/>
        <v>0</v>
      </c>
      <c r="AW639" s="190">
        <f t="shared" si="11941"/>
        <v>0</v>
      </c>
      <c r="AX639" s="187">
        <f t="shared" si="11941"/>
        <v>0</v>
      </c>
      <c r="AY639" s="191">
        <f t="shared" si="11941"/>
        <v>0</v>
      </c>
      <c r="AZ639" s="189">
        <f t="shared" si="11942"/>
        <v>0</v>
      </c>
      <c r="BA639" s="190">
        <f t="shared" si="11942"/>
        <v>0</v>
      </c>
      <c r="BB639" s="187">
        <f t="shared" si="11942"/>
        <v>0</v>
      </c>
      <c r="BC639" s="191">
        <f t="shared" si="11942"/>
        <v>0</v>
      </c>
      <c r="BD639" s="189">
        <f t="shared" si="11942"/>
        <v>0</v>
      </c>
      <c r="BE639" s="187">
        <f t="shared" si="11942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26</v>
      </c>
      <c r="BJ639" s="123">
        <f>B639/B653</f>
        <v>4.0616113744075831E-2</v>
      </c>
      <c r="BK639" s="124">
        <f t="shared" ref="BK639" si="11997">C639/C653</f>
        <v>3.4996370190502418E-2</v>
      </c>
      <c r="BL639" s="125">
        <f t="shared" ref="BL639" si="11998">D639/D653</f>
        <v>3.5058948674762877E-2</v>
      </c>
      <c r="BM639" s="126">
        <f t="shared" ref="BM639" si="11999">E639/E653</f>
        <v>3.5162746495604656E-2</v>
      </c>
      <c r="BN639" s="123">
        <f t="shared" ref="BN639" si="12000">F639/F653</f>
        <v>3.884075291305647E-2</v>
      </c>
      <c r="BO639" s="124">
        <f t="shared" ref="BO639" si="12001">G639/G653</f>
        <v>2.9291015316595611E-2</v>
      </c>
      <c r="BP639" s="125">
        <f t="shared" ref="BP639" si="12002">H639/H653</f>
        <v>4.5520029242909668E-2</v>
      </c>
      <c r="BQ639" s="126">
        <f t="shared" ref="BQ639" si="12003">I639/I653</f>
        <v>3.6759884281581487E-2</v>
      </c>
      <c r="BR639" s="123">
        <f t="shared" ref="BR639" si="12004">J639/J653</f>
        <v>4.4696139325295335E-2</v>
      </c>
      <c r="BS639" s="124">
        <f t="shared" ref="BS639" si="12005">K639/K653</f>
        <v>4.079981507165973E-2</v>
      </c>
      <c r="BT639" s="125">
        <f t="shared" ref="BT639" si="12006">L639/L653</f>
        <v>3.136531365313653E-2</v>
      </c>
      <c r="BU639" s="123">
        <f t="shared" ref="BU639" si="12007">M639/M653</f>
        <v>4.3849161469609335E-2</v>
      </c>
      <c r="BV639" s="127">
        <f t="shared" ref="BV639" si="12008">N639/N653</f>
        <v>3.434200965935804E-2</v>
      </c>
      <c r="BW639" s="128">
        <f t="shared" ref="BW639" si="12009">O639/O653</f>
        <v>3.7811762723289517E-2</v>
      </c>
      <c r="BX639" s="123">
        <f t="shared" ref="BX639" si="12010">P639/P653</f>
        <v>3.9979619565217395E-2</v>
      </c>
      <c r="BY639" s="124">
        <f t="shared" ref="BY639" si="12011">Q639/Q653</f>
        <v>3.6826224111918805E-2</v>
      </c>
      <c r="BZ639" s="125">
        <f t="shared" ref="BZ639" si="12012">R639/R653</f>
        <v>4.0269616315243693E-2</v>
      </c>
      <c r="CA639" s="126">
        <f t="shared" ref="CA639" si="12013">S639/S653</f>
        <v>3.5301191021530003E-2</v>
      </c>
      <c r="CB639" s="123">
        <f t="shared" ref="CB639" si="12014">T639/T653</f>
        <v>2.4940929377789446E-2</v>
      </c>
      <c r="CC639" s="124">
        <f t="shared" ref="CC639" si="12015">U639/U653</f>
        <v>3.8590308370044055E-2</v>
      </c>
      <c r="CD639" s="125">
        <f t="shared" ref="CD639" si="12016">V639/V653</f>
        <v>2.8601447583469532E-2</v>
      </c>
      <c r="CE639" s="126">
        <f t="shared" ref="CE639" si="12017">W639/W653</f>
        <v>4.1330166270783848E-2</v>
      </c>
      <c r="CF639" s="123">
        <f t="shared" ref="CF639" si="12018">X639/X653</f>
        <v>3.7384858952216465E-2</v>
      </c>
      <c r="CG639" s="124">
        <f t="shared" ref="CG639" si="12019">Y639/Y653</f>
        <v>3.2847356402599684E-2</v>
      </c>
      <c r="CH639" s="125">
        <f t="shared" ref="CH639" si="12020">Z639/Z653</f>
        <v>4.4817878492979288E-2</v>
      </c>
      <c r="CI639" s="123">
        <f t="shared" ref="CI639" si="12021">AA639/AA653</f>
        <v>4.0838551592703512E-2</v>
      </c>
      <c r="CJ639" s="129">
        <f t="shared" ref="CJ639" si="12022">AB639/AB653</f>
        <v>3.8352003947295932E-2</v>
      </c>
      <c r="CK639" s="130">
        <f t="shared" ref="CK639" si="12023">AC639/AC653</f>
        <v>3.7572413925561009E-2</v>
      </c>
    </row>
    <row r="640" spans="1:89" ht="14.4" thickTop="1" thickBot="1" x14ac:dyDescent="0.3">
      <c r="A640" s="131" t="s">
        <v>27</v>
      </c>
      <c r="B640" s="197">
        <v>1211</v>
      </c>
      <c r="C640" s="181">
        <v>1501</v>
      </c>
      <c r="D640" s="182">
        <v>787</v>
      </c>
      <c r="E640" s="183">
        <v>769</v>
      </c>
      <c r="F640" s="180">
        <v>861</v>
      </c>
      <c r="G640" s="184">
        <v>884</v>
      </c>
      <c r="H640" s="182">
        <v>1877</v>
      </c>
      <c r="I640" s="183">
        <v>2160</v>
      </c>
      <c r="J640" s="180">
        <v>370</v>
      </c>
      <c r="K640" s="181">
        <v>275</v>
      </c>
      <c r="L640" s="182">
        <v>1003</v>
      </c>
      <c r="M640" s="180">
        <v>1093</v>
      </c>
      <c r="N640" s="185">
        <v>1587</v>
      </c>
      <c r="O640" s="198">
        <v>1690</v>
      </c>
      <c r="P640" s="180">
        <v>1357</v>
      </c>
      <c r="Q640" s="181">
        <v>990</v>
      </c>
      <c r="R640" s="182">
        <v>1261</v>
      </c>
      <c r="S640" s="183">
        <v>1343</v>
      </c>
      <c r="T640" s="180">
        <v>401</v>
      </c>
      <c r="U640" s="184">
        <v>356</v>
      </c>
      <c r="V640" s="182">
        <v>1335</v>
      </c>
      <c r="W640" s="199">
        <v>1493</v>
      </c>
      <c r="X640" s="180">
        <v>997</v>
      </c>
      <c r="Y640" s="184">
        <v>524</v>
      </c>
      <c r="Z640" s="182">
        <v>2548</v>
      </c>
      <c r="AA640" s="180">
        <v>2761</v>
      </c>
      <c r="AB640" s="162">
        <f t="shared" si="11718"/>
        <v>15595</v>
      </c>
      <c r="AC640" s="165">
        <f t="shared" si="11749"/>
        <v>15839</v>
      </c>
      <c r="AE640" s="251" t="s">
        <v>13</v>
      </c>
      <c r="AF640" s="14">
        <f t="shared" ref="AF640:BG640" si="12024">SUM(AF637:AF639)</f>
        <v>4343</v>
      </c>
      <c r="AG640" s="1">
        <f t="shared" si="12024"/>
        <v>9762</v>
      </c>
      <c r="AH640" s="14">
        <f t="shared" si="12024"/>
        <v>3333</v>
      </c>
      <c r="AI640" s="1">
        <f t="shared" si="12024"/>
        <v>3761</v>
      </c>
      <c r="AJ640" s="14">
        <f t="shared" si="12024"/>
        <v>2675</v>
      </c>
      <c r="AK640" s="1">
        <f t="shared" si="12024"/>
        <v>5663</v>
      </c>
      <c r="AL640" s="14">
        <f t="shared" si="12024"/>
        <v>6088</v>
      </c>
      <c r="AM640" s="1">
        <f t="shared" si="12024"/>
        <v>11067</v>
      </c>
      <c r="AN640" s="14">
        <f t="shared" si="12024"/>
        <v>2261</v>
      </c>
      <c r="AO640" s="1">
        <f t="shared" si="12024"/>
        <v>661</v>
      </c>
      <c r="AP640" s="14">
        <f t="shared" si="12024"/>
        <v>8095</v>
      </c>
      <c r="AQ640" s="1">
        <f t="shared" si="12024"/>
        <v>2069</v>
      </c>
      <c r="AR640" s="14">
        <f t="shared" si="12024"/>
        <v>9722</v>
      </c>
      <c r="AS640" s="1">
        <f t="shared" si="12024"/>
        <v>5644</v>
      </c>
      <c r="AT640" s="14">
        <f t="shared" si="12024"/>
        <v>5377</v>
      </c>
      <c r="AU640" s="1">
        <f t="shared" si="12024"/>
        <v>4393</v>
      </c>
      <c r="AV640" s="14">
        <f t="shared" si="12024"/>
        <v>4988</v>
      </c>
      <c r="AW640" s="1">
        <f t="shared" si="12024"/>
        <v>6900</v>
      </c>
      <c r="AX640" s="14">
        <f t="shared" si="12024"/>
        <v>3693</v>
      </c>
      <c r="AY640" s="1">
        <f t="shared" si="12024"/>
        <v>737</v>
      </c>
      <c r="AZ640" s="14">
        <f t="shared" si="12024"/>
        <v>8068</v>
      </c>
      <c r="BA640" s="1">
        <f t="shared" si="12024"/>
        <v>4414</v>
      </c>
      <c r="BB640" s="14">
        <f t="shared" si="12024"/>
        <v>5946</v>
      </c>
      <c r="BC640" s="1">
        <f t="shared" si="12024"/>
        <v>1827</v>
      </c>
      <c r="BD640" s="14">
        <f t="shared" si="12024"/>
        <v>7517</v>
      </c>
      <c r="BE640" s="1">
        <f t="shared" si="12024"/>
        <v>11487</v>
      </c>
      <c r="BF640" s="166">
        <f t="shared" si="12024"/>
        <v>72106</v>
      </c>
      <c r="BG640" s="167">
        <f t="shared" si="12024"/>
        <v>68385</v>
      </c>
      <c r="BI640" s="131" t="s">
        <v>27</v>
      </c>
      <c r="BJ640" s="123">
        <f>B640/B653</f>
        <v>2.8696682464454976E-2</v>
      </c>
      <c r="BK640" s="124">
        <f t="shared" ref="BK640" si="12025">C640/C653</f>
        <v>3.7574786592234712E-2</v>
      </c>
      <c r="BL640" s="125">
        <f t="shared" ref="BL640" si="12026">D640/D653</f>
        <v>3.488165942735573E-2</v>
      </c>
      <c r="BM640" s="126">
        <f t="shared" ref="BM640" si="12027">E640/E653</f>
        <v>3.6540746020432405E-2</v>
      </c>
      <c r="BN640" s="123">
        <f t="shared" ref="BN640" si="12028">F640/F653</f>
        <v>3.2155661786674637E-2</v>
      </c>
      <c r="BO640" s="124">
        <f t="shared" ref="BO640" si="12029">G640/G653</f>
        <v>3.4896573503868628E-2</v>
      </c>
      <c r="BP640" s="125">
        <f t="shared" ref="BP640" si="12030">H640/H653</f>
        <v>4.0359515771819295E-2</v>
      </c>
      <c r="BQ640" s="126">
        <f t="shared" ref="BQ640" si="12031">I640/I653</f>
        <v>4.1658630665380905E-2</v>
      </c>
      <c r="BR640" s="123">
        <f t="shared" ref="BR640" si="12032">J640/J653</f>
        <v>4.5061502862014373E-2</v>
      </c>
      <c r="BS640" s="124">
        <f t="shared" ref="BS640" si="12033">K640/K653</f>
        <v>3.1784558483587612E-2</v>
      </c>
      <c r="BT640" s="125">
        <f t="shared" ref="BT640" si="12034">L640/L653</f>
        <v>3.4269509361760285E-2</v>
      </c>
      <c r="BU640" s="123">
        <f t="shared" ref="BU640" si="12035">M640/M653</f>
        <v>3.5318447668594696E-2</v>
      </c>
      <c r="BV640" s="127">
        <f t="shared" ref="BV640" si="12036">N640/N653</f>
        <v>3.3914604436466211E-2</v>
      </c>
      <c r="BW640" s="128">
        <f t="shared" ref="BW640" si="12037">O640/O653</f>
        <v>3.559993259184361E-2</v>
      </c>
      <c r="BX640" s="123">
        <f t="shared" ref="BX640" si="12038">P640/P653</f>
        <v>4.6093750000000003E-2</v>
      </c>
      <c r="BY640" s="124">
        <f t="shared" ref="BY640" si="12039">Q640/Q653</f>
        <v>3.3945960773556438E-2</v>
      </c>
      <c r="BZ640" s="125">
        <f t="shared" ref="BZ640" si="12040">R640/R653</f>
        <v>3.6323309136997349E-2</v>
      </c>
      <c r="CA640" s="126">
        <f t="shared" ref="CA640" si="12041">S640/S653</f>
        <v>3.8450526797984427E-2</v>
      </c>
      <c r="CB640" s="123">
        <f t="shared" ref="CB640" si="12042">T640/T653</f>
        <v>3.5092325194714273E-2</v>
      </c>
      <c r="CC640" s="124">
        <f t="shared" ref="CC640" si="12043">U640/U653</f>
        <v>3.1365638766519821E-2</v>
      </c>
      <c r="CD640" s="125">
        <f t="shared" ref="CD640" si="12044">V640/V653</f>
        <v>3.8962176044828392E-2</v>
      </c>
      <c r="CE640" s="126">
        <f t="shared" ref="CE640" si="12045">W640/W653</f>
        <v>3.7329666208276033E-2</v>
      </c>
      <c r="CF640" s="123">
        <f t="shared" ref="CF640" si="12046">X640/X653</f>
        <v>3.587363270005757E-2</v>
      </c>
      <c r="CG640" s="124">
        <f t="shared" ref="CG640" si="12047">Y640/Y653</f>
        <v>3.0680953217401486E-2</v>
      </c>
      <c r="CH640" s="125">
        <f t="shared" ref="CH640" si="12048">Z640/Z653</f>
        <v>4.4279160294730988E-2</v>
      </c>
      <c r="CI640" s="123">
        <f t="shared" ref="CI640" si="12049">AA640/AA653</f>
        <v>4.6981350394772664E-2</v>
      </c>
      <c r="CJ640" s="129">
        <f t="shared" ref="CJ640" si="12050">AB640/AB653</f>
        <v>3.7353203944421688E-2</v>
      </c>
      <c r="CK640" s="130">
        <f t="shared" ref="CK640" si="12051">AC640/AC653</f>
        <v>3.8026163844534236E-2</v>
      </c>
    </row>
    <row r="641" spans="1:89" ht="13.8" thickTop="1" x14ac:dyDescent="0.25">
      <c r="A641" s="139" t="s">
        <v>28</v>
      </c>
      <c r="B641" s="194">
        <v>1465</v>
      </c>
      <c r="C641" s="188">
        <v>2007</v>
      </c>
      <c r="D641" s="189">
        <v>895</v>
      </c>
      <c r="E641" s="190">
        <v>801</v>
      </c>
      <c r="F641" s="187">
        <v>1063</v>
      </c>
      <c r="G641" s="191">
        <v>1221</v>
      </c>
      <c r="H641" s="189">
        <v>2105</v>
      </c>
      <c r="I641" s="190">
        <v>2578</v>
      </c>
      <c r="J641" s="187">
        <v>527</v>
      </c>
      <c r="K641" s="188">
        <v>234</v>
      </c>
      <c r="L641" s="189">
        <v>1838</v>
      </c>
      <c r="M641" s="187">
        <v>881</v>
      </c>
      <c r="N641" s="192">
        <v>2304</v>
      </c>
      <c r="O641" s="195">
        <v>1629</v>
      </c>
      <c r="P641" s="187">
        <v>1564</v>
      </c>
      <c r="Q641" s="188">
        <v>1067</v>
      </c>
      <c r="R641" s="189">
        <v>1249</v>
      </c>
      <c r="S641" s="190">
        <v>1727</v>
      </c>
      <c r="T641" s="187">
        <v>636</v>
      </c>
      <c r="U641" s="191">
        <v>259</v>
      </c>
      <c r="V641" s="189">
        <v>1931</v>
      </c>
      <c r="W641" s="196">
        <v>1382</v>
      </c>
      <c r="X641" s="187">
        <v>1310</v>
      </c>
      <c r="Y641" s="191">
        <v>497</v>
      </c>
      <c r="Z641" s="189">
        <v>2574</v>
      </c>
      <c r="AA641" s="187">
        <v>2901</v>
      </c>
      <c r="AB641" s="162">
        <f t="shared" si="11718"/>
        <v>19461</v>
      </c>
      <c r="AC641" s="165">
        <f t="shared" si="11749"/>
        <v>17184</v>
      </c>
      <c r="BI641" s="139" t="s">
        <v>28</v>
      </c>
      <c r="BJ641" s="123">
        <f>B641/B653</f>
        <v>3.4715639810426538E-2</v>
      </c>
      <c r="BK641" s="124">
        <f t="shared" ref="BK641" si="12052">C641/C653</f>
        <v>5.0241570080356471E-2</v>
      </c>
      <c r="BL641" s="125">
        <f t="shared" ref="BL641" si="12053">D641/D653</f>
        <v>3.9668469107348642E-2</v>
      </c>
      <c r="BM641" s="126">
        <f t="shared" ref="BM641" si="12054">E641/E653</f>
        <v>3.8061297220242339E-2</v>
      </c>
      <c r="BN641" s="123">
        <f t="shared" ref="BN641" si="12055">F641/F653</f>
        <v>3.9699731102479832E-2</v>
      </c>
      <c r="BO641" s="124">
        <f t="shared" ref="BO641" si="12056">G641/G653</f>
        <v>4.8199905258171485E-2</v>
      </c>
      <c r="BP641" s="125">
        <f t="shared" ref="BP641" si="12057">H641/H653</f>
        <v>4.5262003569355148E-2</v>
      </c>
      <c r="BQ641" s="126">
        <f t="shared" ref="BQ641" si="12058">I641/I653</f>
        <v>4.9720347155255543E-2</v>
      </c>
      <c r="BR641" s="123">
        <f t="shared" ref="BR641" si="12059">J641/J653</f>
        <v>6.4182194616977231E-2</v>
      </c>
      <c r="BS641" s="124">
        <f t="shared" ref="BS641" si="12060">K641/K653</f>
        <v>2.7045769764216365E-2</v>
      </c>
      <c r="BT641" s="125">
        <f t="shared" ref="BT641" si="12061">L641/L653</f>
        <v>6.2798961322946559E-2</v>
      </c>
      <c r="BU641" s="123">
        <f t="shared" ref="BU641" si="12062">M641/M653</f>
        <v>2.846802597990112E-2</v>
      </c>
      <c r="BV641" s="127">
        <f t="shared" ref="BV641" si="12063">N641/N653</f>
        <v>4.9237081677138098E-2</v>
      </c>
      <c r="BW641" s="128">
        <f t="shared" ref="BW641" si="12064">O641/O653</f>
        <v>3.4314964610717896E-2</v>
      </c>
      <c r="BX641" s="123">
        <f t="shared" ref="BX641" si="12065">P641/P653</f>
        <v>5.3124999999999999E-2</v>
      </c>
      <c r="BY641" s="124">
        <f t="shared" ref="BY641" si="12066">Q641/Q653</f>
        <v>3.6586202167055271E-2</v>
      </c>
      <c r="BZ641" s="125">
        <f t="shared" ref="BZ641" si="12067">R641/R653</f>
        <v>3.5977647194377231E-2</v>
      </c>
      <c r="CA641" s="126">
        <f t="shared" ref="CA641" si="12068">S641/S653</f>
        <v>4.94445716903344E-2</v>
      </c>
      <c r="CB641" s="123">
        <f t="shared" ref="CB641" si="12069">T641/T653</f>
        <v>5.56576529272775E-2</v>
      </c>
      <c r="CC641" s="124">
        <f t="shared" ref="CC641" si="12070">U641/U653</f>
        <v>2.2819383259911893E-2</v>
      </c>
      <c r="CD641" s="125">
        <f t="shared" ref="CD641" si="12071">V641/V653</f>
        <v>5.6356525799673124E-2</v>
      </c>
      <c r="CE641" s="126">
        <f t="shared" ref="CE641" si="12072">W641/W653</f>
        <v>3.4554319289911241E-2</v>
      </c>
      <c r="CF641" s="123">
        <f t="shared" ref="CF641" si="12073">X641/X653</f>
        <v>4.7135866436384573E-2</v>
      </c>
      <c r="CG641" s="124">
        <f t="shared" ref="CG641" si="12074">Y641/Y653</f>
        <v>2.910006440658118E-2</v>
      </c>
      <c r="CH641" s="125">
        <f t="shared" ref="CH641" si="12075">Z641/Z653</f>
        <v>4.4730988461003755E-2</v>
      </c>
      <c r="CI641" s="123">
        <f t="shared" ref="CI641" si="12076">AA641/AA653</f>
        <v>4.936359923768037E-2</v>
      </c>
      <c r="CJ641" s="129">
        <f t="shared" ref="CJ641" si="12077">AB641/AB653</f>
        <v>4.6613062004641902E-2</v>
      </c>
      <c r="CK641" s="130">
        <f t="shared" ref="CK641" si="12078">AC641/AC653</f>
        <v>4.125523072823261E-2</v>
      </c>
    </row>
    <row r="642" spans="1:89" x14ac:dyDescent="0.25">
      <c r="A642" s="131" t="s">
        <v>29</v>
      </c>
      <c r="B642" s="197">
        <v>1781</v>
      </c>
      <c r="C642" s="181">
        <v>3167</v>
      </c>
      <c r="D642" s="182">
        <v>1392</v>
      </c>
      <c r="E642" s="183">
        <v>1467</v>
      </c>
      <c r="F642" s="180">
        <v>1430</v>
      </c>
      <c r="G642" s="184">
        <v>2005</v>
      </c>
      <c r="H642" s="182">
        <v>2477</v>
      </c>
      <c r="I642" s="183">
        <v>3686</v>
      </c>
      <c r="J642" s="180">
        <v>919</v>
      </c>
      <c r="K642" s="181">
        <v>258</v>
      </c>
      <c r="L642" s="182">
        <v>2914</v>
      </c>
      <c r="M642" s="180">
        <v>914</v>
      </c>
      <c r="N642" s="185">
        <v>3531</v>
      </c>
      <c r="O642" s="198">
        <v>2254</v>
      </c>
      <c r="P642" s="180">
        <v>2131</v>
      </c>
      <c r="Q642" s="181">
        <v>1489</v>
      </c>
      <c r="R642" s="182">
        <v>1961</v>
      </c>
      <c r="S642" s="183">
        <v>2624</v>
      </c>
      <c r="T642" s="180">
        <v>1497</v>
      </c>
      <c r="U642" s="184">
        <v>257</v>
      </c>
      <c r="V642" s="182">
        <v>3059</v>
      </c>
      <c r="W642" s="199">
        <v>1755</v>
      </c>
      <c r="X642" s="180">
        <v>2117</v>
      </c>
      <c r="Y642" s="184">
        <v>797</v>
      </c>
      <c r="Z642" s="182">
        <v>3313</v>
      </c>
      <c r="AA642" s="180">
        <v>4403</v>
      </c>
      <c r="AB642" s="162">
        <f t="shared" si="11718"/>
        <v>28522</v>
      </c>
      <c r="AC642" s="165">
        <f t="shared" si="11749"/>
        <v>25076</v>
      </c>
      <c r="BI642" s="131" t="s">
        <v>29</v>
      </c>
      <c r="BJ642" s="123">
        <f>B642/B653</f>
        <v>4.2203791469194313E-2</v>
      </c>
      <c r="BK642" s="124">
        <f t="shared" ref="BK642" si="12079">C642/C653</f>
        <v>7.9280046061030868E-2</v>
      </c>
      <c r="BL642" s="125">
        <f t="shared" ref="BL642" si="12080">D642/D653</f>
        <v>6.1696658097686374E-2</v>
      </c>
      <c r="BM642" s="126">
        <f t="shared" ref="BM642" si="12081">E642/E653</f>
        <v>6.9707769066286535E-2</v>
      </c>
      <c r="BN642" s="123">
        <f t="shared" ref="BN642" si="12082">F642/F653</f>
        <v>5.3406035255452643E-2</v>
      </c>
      <c r="BO642" s="124">
        <f t="shared" ref="BO642" si="12083">G642/G653</f>
        <v>7.9148902573819679E-2</v>
      </c>
      <c r="BP642" s="125">
        <f t="shared" ref="BP642" si="12084">H642/H653</f>
        <v>5.3260799449545232E-2</v>
      </c>
      <c r="BQ642" s="126">
        <f t="shared" ref="BQ642" si="12085">I642/I653</f>
        <v>7.1089681774349087E-2</v>
      </c>
      <c r="BR642" s="123">
        <f t="shared" ref="BR642" si="12086">J642/J653</f>
        <v>0.11192303008159786</v>
      </c>
      <c r="BS642" s="124">
        <f t="shared" ref="BS642" si="12087">K642/K653</f>
        <v>2.9819694868238558E-2</v>
      </c>
      <c r="BT642" s="125">
        <f t="shared" ref="BT642" si="12088">L642/L653</f>
        <v>9.9562662293289597E-2</v>
      </c>
      <c r="BU642" s="123">
        <f t="shared" ref="BU642" si="12089">M642/M653</f>
        <v>2.9534365205027949E-2</v>
      </c>
      <c r="BV642" s="127">
        <f t="shared" ref="BV642" si="12090">N642/N653</f>
        <v>7.5458392101551475E-2</v>
      </c>
      <c r="BW642" s="128">
        <f t="shared" ref="BW642" si="12091">O642/O653</f>
        <v>4.7480620155038761E-2</v>
      </c>
      <c r="BX642" s="123">
        <f t="shared" ref="BX642" si="12092">P642/P653</f>
        <v>7.2384510869565211E-2</v>
      </c>
      <c r="BY642" s="124">
        <f t="shared" ref="BY642" si="12093">Q642/Q653</f>
        <v>5.1056096557399532E-2</v>
      </c>
      <c r="BZ642" s="125">
        <f t="shared" ref="BZ642" si="12094">R642/R653</f>
        <v>5.6486922456504204E-2</v>
      </c>
      <c r="CA642" s="126">
        <f t="shared" ref="CA642" si="12095">S642/S653</f>
        <v>7.5125973431058174E-2</v>
      </c>
      <c r="CB642" s="123">
        <f t="shared" ref="CB642" si="12096">T642/T653</f>
        <v>0.131005513258073</v>
      </c>
      <c r="CC642" s="124">
        <f t="shared" ref="CC642" si="12097">U642/U653</f>
        <v>2.26431718061674E-2</v>
      </c>
      <c r="CD642" s="125">
        <f t="shared" ref="CD642" si="12098">V642/V653</f>
        <v>8.9277375671258458E-2</v>
      </c>
      <c r="CE642" s="126">
        <f t="shared" ref="CE642" si="12099">W642/W653</f>
        <v>4.3880485060632579E-2</v>
      </c>
      <c r="CF642" s="123">
        <f t="shared" ref="CF642" si="12100">X642/X653</f>
        <v>7.6172999424294757E-2</v>
      </c>
      <c r="CG642" s="124">
        <f t="shared" ref="CG642" si="12101">Y642/Y653</f>
        <v>4.6665495637917914E-2</v>
      </c>
      <c r="CH642" s="125">
        <f t="shared" ref="CH642" si="12102">Z642/Z653</f>
        <v>5.7573335186987346E-2</v>
      </c>
      <c r="CI642" s="123">
        <f t="shared" ref="CI642" si="12103">AA642/AA653</f>
        <v>7.492172610944732E-2</v>
      </c>
      <c r="CJ642" s="129">
        <f t="shared" ref="CJ642" si="12104">AB642/AB653</f>
        <v>6.8316004033523267E-2</v>
      </c>
      <c r="CK642" s="130">
        <f t="shared" ref="CK642" si="12105">AC642/AC653</f>
        <v>6.0202290836892512E-2</v>
      </c>
    </row>
    <row r="643" spans="1:89" x14ac:dyDescent="0.25">
      <c r="A643" s="139" t="s">
        <v>30</v>
      </c>
      <c r="B643" s="280">
        <v>2181</v>
      </c>
      <c r="C643" s="267">
        <v>4706</v>
      </c>
      <c r="D643" s="268">
        <v>1773</v>
      </c>
      <c r="E643" s="269">
        <v>1906</v>
      </c>
      <c r="F643" s="266">
        <v>1467</v>
      </c>
      <c r="G643" s="270">
        <v>3046</v>
      </c>
      <c r="H643" s="268">
        <v>2933</v>
      </c>
      <c r="I643" s="269">
        <v>5617</v>
      </c>
      <c r="J643" s="266">
        <v>1299</v>
      </c>
      <c r="K643" s="267">
        <v>324</v>
      </c>
      <c r="L643" s="268">
        <v>4056</v>
      </c>
      <c r="M643" s="266">
        <v>1015</v>
      </c>
      <c r="N643" s="271">
        <v>4809</v>
      </c>
      <c r="O643" s="281">
        <v>2883</v>
      </c>
      <c r="P643" s="266">
        <v>2640</v>
      </c>
      <c r="Q643" s="267">
        <v>2054</v>
      </c>
      <c r="R643" s="268">
        <v>2443</v>
      </c>
      <c r="S643" s="269">
        <v>3208</v>
      </c>
      <c r="T643" s="266">
        <v>1900</v>
      </c>
      <c r="U643" s="270">
        <v>386</v>
      </c>
      <c r="V643" s="268">
        <v>3915</v>
      </c>
      <c r="W643" s="282">
        <v>2317</v>
      </c>
      <c r="X643" s="266">
        <v>3091</v>
      </c>
      <c r="Y643" s="270">
        <v>906</v>
      </c>
      <c r="Z643" s="268">
        <v>3680</v>
      </c>
      <c r="AA643" s="266">
        <v>5633</v>
      </c>
      <c r="AB643" s="162">
        <f t="shared" si="11718"/>
        <v>36187</v>
      </c>
      <c r="AC643" s="165">
        <f t="shared" si="11749"/>
        <v>34001</v>
      </c>
      <c r="BI643" s="139" t="s">
        <v>30</v>
      </c>
      <c r="BJ643" s="123">
        <f>B643/B653</f>
        <v>5.1682464454976304E-2</v>
      </c>
      <c r="BK643" s="124">
        <f t="shared" ref="BK643" si="12106">C643/C653</f>
        <v>0.11780609307332215</v>
      </c>
      <c r="BL643" s="125">
        <f t="shared" ref="BL643" si="12107">D643/D653</f>
        <v>7.8583458913216914E-2</v>
      </c>
      <c r="BM643" s="126">
        <f t="shared" ref="BM643" si="12108">E643/E653</f>
        <v>9.0567830838679017E-2</v>
      </c>
      <c r="BN643" s="123">
        <f t="shared" ref="BN643" si="12109">F643/F653</f>
        <v>5.4787869734090229E-2</v>
      </c>
      <c r="BO643" s="124">
        <f t="shared" ref="BO643" si="12110">G643/G653</f>
        <v>0.12024317069319437</v>
      </c>
      <c r="BP643" s="125">
        <f t="shared" ref="BP643" si="12111">H643/H653</f>
        <v>6.306577504461694E-2</v>
      </c>
      <c r="BQ643" s="126">
        <f t="shared" ref="BQ643" si="12112">I643/I653</f>
        <v>0.10833172613307618</v>
      </c>
      <c r="BR643" s="123">
        <f t="shared" ref="BR643" si="12113">J643/J653</f>
        <v>0.15820241139934235</v>
      </c>
      <c r="BS643" s="124">
        <f t="shared" ref="BS643" si="12114">K643/K653</f>
        <v>3.7447988904299581E-2</v>
      </c>
      <c r="BT643" s="125">
        <f t="shared" ref="BT643" si="12115">L643/L653</f>
        <v>0.13858138581385815</v>
      </c>
      <c r="BU643" s="123">
        <f t="shared" ref="BU643" si="12116">M643/M653</f>
        <v>3.27980095001131E-2</v>
      </c>
      <c r="BV643" s="127">
        <f t="shared" ref="BV643" si="12117">N643/N653</f>
        <v>0.10276958584433901</v>
      </c>
      <c r="BW643" s="128">
        <f t="shared" ref="BW643" si="12118">O643/O653</f>
        <v>6.0730535894843278E-2</v>
      </c>
      <c r="BX643" s="123">
        <f t="shared" ref="BX643" si="12119">P643/P653</f>
        <v>8.9673913043478257E-2</v>
      </c>
      <c r="BY643" s="124">
        <f t="shared" ref="BY643" si="12120">Q643/Q653</f>
        <v>7.0429296392813062E-2</v>
      </c>
      <c r="BZ643" s="125">
        <f t="shared" ref="BZ643" si="12121">R643/R653</f>
        <v>7.0371010485078933E-2</v>
      </c>
      <c r="CA643" s="126">
        <f t="shared" ref="CA643" si="12122">S643/S653</f>
        <v>9.1846083371507098E-2</v>
      </c>
      <c r="CB643" s="123">
        <f t="shared" ref="CB643" si="12123">T643/T653</f>
        <v>0.1662728625185963</v>
      </c>
      <c r="CC643" s="124">
        <f t="shared" ref="CC643" si="12124">U643/U653</f>
        <v>3.4008810572687224E-2</v>
      </c>
      <c r="CD643" s="125">
        <f t="shared" ref="CD643" si="12125">V643/V653</f>
        <v>0.11425986458090123</v>
      </c>
      <c r="CE643" s="126">
        <f t="shared" ref="CE643" si="12126">W643/W653</f>
        <v>5.7932241530191275E-2</v>
      </c>
      <c r="CF643" s="123">
        <f t="shared" ref="CF643" si="12127">X643/X653</f>
        <v>0.11121905584340817</v>
      </c>
      <c r="CG643" s="124">
        <f t="shared" ref="CG643" si="12128">Y643/Y653</f>
        <v>5.3047602318636922E-2</v>
      </c>
      <c r="CH643" s="125">
        <f t="shared" ref="CH643" si="12129">Z643/Z653</f>
        <v>6.3951063533991381E-2</v>
      </c>
      <c r="CI643" s="123">
        <f t="shared" ref="CI643" si="12130">AA643/AA653</f>
        <v>9.5851483800707862E-2</v>
      </c>
      <c r="CJ643" s="129">
        <f t="shared" ref="CJ643" si="12131">AB643/AB653</f>
        <v>8.6675241496427552E-2</v>
      </c>
      <c r="CK643" s="130">
        <f t="shared" ref="CK643" si="12132">AC643/AC653</f>
        <v>8.1629370343961644E-2</v>
      </c>
    </row>
    <row r="644" spans="1:89" x14ac:dyDescent="0.25">
      <c r="A644" s="131" t="s">
        <v>31</v>
      </c>
      <c r="B644" s="283">
        <v>2162</v>
      </c>
      <c r="C644" s="274">
        <v>5056</v>
      </c>
      <c r="D644" s="275">
        <v>1560</v>
      </c>
      <c r="E644" s="276">
        <v>1855</v>
      </c>
      <c r="F644" s="273">
        <v>1208</v>
      </c>
      <c r="G644" s="277">
        <v>2617</v>
      </c>
      <c r="H644" s="275">
        <v>3155</v>
      </c>
      <c r="I644" s="276">
        <v>5450</v>
      </c>
      <c r="J644" s="273">
        <v>962</v>
      </c>
      <c r="K644" s="274">
        <v>337</v>
      </c>
      <c r="L644" s="275">
        <v>4039</v>
      </c>
      <c r="M644" s="273">
        <v>1054</v>
      </c>
      <c r="N644" s="278">
        <v>4913</v>
      </c>
      <c r="O644" s="284">
        <v>2761</v>
      </c>
      <c r="P644" s="273">
        <v>2737</v>
      </c>
      <c r="Q644" s="274">
        <v>2339</v>
      </c>
      <c r="R644" s="275">
        <v>2545</v>
      </c>
      <c r="S644" s="276">
        <v>3692</v>
      </c>
      <c r="T644" s="273">
        <v>1793</v>
      </c>
      <c r="U644" s="277">
        <v>351</v>
      </c>
      <c r="V644" s="275">
        <v>4153</v>
      </c>
      <c r="W644" s="285">
        <v>2097</v>
      </c>
      <c r="X644" s="273">
        <v>2855</v>
      </c>
      <c r="Y644" s="277">
        <v>921</v>
      </c>
      <c r="Z644" s="275">
        <v>3837</v>
      </c>
      <c r="AA644" s="273">
        <v>5854</v>
      </c>
      <c r="AB644" s="162">
        <f t="shared" si="11718"/>
        <v>35919</v>
      </c>
      <c r="AC644" s="165">
        <f t="shared" si="11749"/>
        <v>34384</v>
      </c>
      <c r="BI644" s="131" t="s">
        <v>31</v>
      </c>
      <c r="BJ644" s="123">
        <f>B644/B653</f>
        <v>5.1232227488151656E-2</v>
      </c>
      <c r="BK644" s="124">
        <f t="shared" ref="BK644" si="12133">C644/C653</f>
        <v>0.12656770220542218</v>
      </c>
      <c r="BL644" s="125">
        <f t="shared" ref="BL644" si="12134">D644/D653</f>
        <v>6.9142806488786457E-2</v>
      </c>
      <c r="BM644" s="126">
        <f t="shared" ref="BM644" si="12135">E644/E653</f>
        <v>8.814445236398194E-2</v>
      </c>
      <c r="BN644" s="123">
        <f t="shared" ref="BN644" si="12136">F644/F653</f>
        <v>4.5115028383627132E-2</v>
      </c>
      <c r="BO644" s="124">
        <f t="shared" ref="BO644" si="12137">G644/G653</f>
        <v>0.10330806884572873</v>
      </c>
      <c r="BP644" s="125">
        <f t="shared" ref="BP644" si="12138">H644/H653</f>
        <v>6.7839250005375537E-2</v>
      </c>
      <c r="BQ644" s="126">
        <f t="shared" ref="BQ644" si="12139">I644/I653</f>
        <v>0.10511089681774349</v>
      </c>
      <c r="BR644" s="123">
        <f t="shared" ref="BR644" si="12140">J644/J653</f>
        <v>0.11715990744123736</v>
      </c>
      <c r="BS644" s="124">
        <f t="shared" ref="BS644" si="12141">K644/K653</f>
        <v>3.8950531668978272E-2</v>
      </c>
      <c r="BT644" s="125">
        <f t="shared" ref="BT644" si="12142">L644/L653</f>
        <v>0.13800054667213338</v>
      </c>
      <c r="BU644" s="123">
        <f t="shared" ref="BU644" si="12143">M644/M653</f>
        <v>3.4058228584353895E-2</v>
      </c>
      <c r="BV644" s="127">
        <f t="shared" ref="BV644" si="12144">N644/N653</f>
        <v>0.1049920930033765</v>
      </c>
      <c r="BW644" s="128">
        <f t="shared" ref="BW644" si="12145">O644/O653</f>
        <v>5.8160599932591844E-2</v>
      </c>
      <c r="BX644" s="123">
        <f t="shared" ref="BX644" si="12146">P644/P653</f>
        <v>9.2968750000000003E-2</v>
      </c>
      <c r="BY644" s="124">
        <f t="shared" ref="BY644" si="12147">Q644/Q653</f>
        <v>8.0201618433685368E-2</v>
      </c>
      <c r="BZ644" s="125">
        <f t="shared" ref="BZ644" si="12148">R644/R653</f>
        <v>7.3309136997349922E-2</v>
      </c>
      <c r="CA644" s="126">
        <f t="shared" ref="CA644" si="12149">S644/S653</f>
        <v>0.10570316078790655</v>
      </c>
      <c r="CB644" s="123">
        <f t="shared" ref="CB644" si="12150">T644/T653</f>
        <v>0.1569090749978122</v>
      </c>
      <c r="CC644" s="124">
        <f t="shared" ref="CC644" si="12151">U644/U653</f>
        <v>3.0925110132158592E-2</v>
      </c>
      <c r="CD644" s="125">
        <f t="shared" ref="CD644" si="12152">V644/V653</f>
        <v>0.12120593042260099</v>
      </c>
      <c r="CE644" s="126">
        <f t="shared" ref="CE644" si="12153">W644/W653</f>
        <v>5.243155394424303E-2</v>
      </c>
      <c r="CF644" s="123">
        <f t="shared" ref="CF644" si="12154">X644/X653</f>
        <v>0.10272740356937247</v>
      </c>
      <c r="CG644" s="124">
        <f t="shared" ref="CG644" si="12155">Y644/Y653</f>
        <v>5.3925873880203756E-2</v>
      </c>
      <c r="CH644" s="125">
        <f t="shared" ref="CH644" si="12156">Z644/Z653</f>
        <v>6.6679410538023079E-2</v>
      </c>
      <c r="CI644" s="123">
        <f t="shared" ref="CI644" si="12157">AA644/AA653</f>
        <v>9.9612033759869323E-2</v>
      </c>
      <c r="CJ644" s="129">
        <f t="shared" ref="CJ644" si="12158">AB644/AB653</f>
        <v>8.6033326866282955E-2</v>
      </c>
      <c r="CK644" s="130">
        <f t="shared" ref="CK644" si="12159">AC644/AC653</f>
        <v>8.2548874148018508E-2</v>
      </c>
    </row>
    <row r="645" spans="1:89" x14ac:dyDescent="0.25">
      <c r="A645" s="139" t="s">
        <v>32</v>
      </c>
      <c r="B645" s="194">
        <v>2366</v>
      </c>
      <c r="C645" s="188">
        <v>4752</v>
      </c>
      <c r="D645" s="189">
        <v>1096</v>
      </c>
      <c r="E645" s="190">
        <v>1997</v>
      </c>
      <c r="F645" s="187">
        <v>1040</v>
      </c>
      <c r="G645" s="191">
        <v>2862</v>
      </c>
      <c r="H645" s="189">
        <v>2760</v>
      </c>
      <c r="I645" s="190">
        <v>5711</v>
      </c>
      <c r="J645" s="187">
        <v>577</v>
      </c>
      <c r="K645" s="188">
        <v>269</v>
      </c>
      <c r="L645" s="189">
        <v>2957</v>
      </c>
      <c r="M645" s="187">
        <v>1373</v>
      </c>
      <c r="N645" s="192">
        <v>3782</v>
      </c>
      <c r="O645" s="195">
        <v>3108</v>
      </c>
      <c r="P645" s="187">
        <v>1962</v>
      </c>
      <c r="Q645" s="188">
        <v>2541</v>
      </c>
      <c r="R645" s="189">
        <v>2050</v>
      </c>
      <c r="S645" s="190">
        <v>3229</v>
      </c>
      <c r="T645" s="187">
        <v>1029</v>
      </c>
      <c r="U645" s="191">
        <v>369</v>
      </c>
      <c r="V645" s="189">
        <v>3815</v>
      </c>
      <c r="W645" s="196">
        <v>2252</v>
      </c>
      <c r="X645" s="187">
        <v>2092</v>
      </c>
      <c r="Y645" s="191">
        <v>928</v>
      </c>
      <c r="Z645" s="189">
        <v>3591</v>
      </c>
      <c r="AA645" s="187">
        <v>5307</v>
      </c>
      <c r="AB645" s="162">
        <f t="shared" si="11718"/>
        <v>29117</v>
      </c>
      <c r="AC645" s="165">
        <f t="shared" si="11749"/>
        <v>34698</v>
      </c>
      <c r="BI645" s="139" t="s">
        <v>32</v>
      </c>
      <c r="BJ645" s="123">
        <f>B645/B653</f>
        <v>5.6066350710900471E-2</v>
      </c>
      <c r="BK645" s="124">
        <f t="shared" ref="BK645" si="12160">C645/C653</f>
        <v>0.11895761884496958</v>
      </c>
      <c r="BL645" s="125">
        <f t="shared" ref="BL645" si="12161">D645/D653</f>
        <v>4.8577253789557663E-2</v>
      </c>
      <c r="BM645" s="126">
        <f t="shared" ref="BM645" si="12162">E645/E653</f>
        <v>9.4891898313138517E-2</v>
      </c>
      <c r="BN645" s="123">
        <f t="shared" ref="BN645" si="12163">F645/F653</f>
        <v>3.884075291305647E-2</v>
      </c>
      <c r="BO645" s="124">
        <f t="shared" ref="BO645" si="12164">G645/G653</f>
        <v>0.11297963050686878</v>
      </c>
      <c r="BP645" s="125">
        <f t="shared" ref="BP645" si="12165">H645/H653</f>
        <v>5.9345904917539292E-2</v>
      </c>
      <c r="BQ645" s="126">
        <f t="shared" ref="BQ645" si="12166">I645/I653</f>
        <v>0.11014464802314368</v>
      </c>
      <c r="BR645" s="123">
        <f t="shared" ref="BR645" si="12167">J645/J653</f>
        <v>7.0271586895627819E-2</v>
      </c>
      <c r="BS645" s="124">
        <f t="shared" ref="BS645" si="12168">K645/K653</f>
        <v>3.1091077207582061E-2</v>
      </c>
      <c r="BT645" s="125">
        <f t="shared" ref="BT645" si="12169">L645/L653</f>
        <v>0.10103184365176986</v>
      </c>
      <c r="BU645" s="123">
        <f t="shared" ref="BU645" si="12170">M645/M653</f>
        <v>4.436617442724658E-2</v>
      </c>
      <c r="BV645" s="127">
        <f t="shared" ref="BV645" si="12171">N645/N653</f>
        <v>8.0822327648843867E-2</v>
      </c>
      <c r="BW645" s="128">
        <f t="shared" ref="BW645" si="12172">O645/O653</f>
        <v>6.547017189079879E-2</v>
      </c>
      <c r="BX645" s="123">
        <f t="shared" ref="BX645" si="12173">P645/P653</f>
        <v>6.6644021739130435E-2</v>
      </c>
      <c r="BY645" s="124">
        <f t="shared" ref="BY645" si="12174">Q645/Q653</f>
        <v>8.7127965985461533E-2</v>
      </c>
      <c r="BZ645" s="125">
        <f t="shared" ref="BZ645" si="12175">R645/R653</f>
        <v>5.9050581864270077E-2</v>
      </c>
      <c r="CA645" s="126">
        <f t="shared" ref="CA645" si="12176">S645/S653</f>
        <v>9.2447320201557492E-2</v>
      </c>
      <c r="CB645" s="123">
        <f t="shared" ref="CB645" si="12177">T645/T653</f>
        <v>9.0049881858755579E-2</v>
      </c>
      <c r="CC645" s="124">
        <f t="shared" ref="CC645" si="12178">U645/U653</f>
        <v>3.251101321585903E-2</v>
      </c>
      <c r="CD645" s="125">
        <f t="shared" ref="CD645" si="12179">V645/V653</f>
        <v>0.11134134952136353</v>
      </c>
      <c r="CE645" s="126">
        <f t="shared" ref="CE645" si="12180">W645/W653</f>
        <v>5.6307038379797475E-2</v>
      </c>
      <c r="CF645" s="123">
        <f t="shared" ref="CF645" si="12181">X645/X653</f>
        <v>7.5273459988485891E-2</v>
      </c>
      <c r="CG645" s="124">
        <f t="shared" ref="CG645" si="12182">Y645/Y653</f>
        <v>5.4335733942268281E-2</v>
      </c>
      <c r="CH645" s="125">
        <f t="shared" ref="CH645" si="12183">Z645/Z653</f>
        <v>6.2404420964826915E-2</v>
      </c>
      <c r="CI645" s="123">
        <f t="shared" ref="CI645" si="12184">AA645/AA653</f>
        <v>9.030424720936564E-2</v>
      </c>
      <c r="CJ645" s="129">
        <f t="shared" ref="CJ645" si="12185">AB645/AB653</f>
        <v>6.9741150320598036E-2</v>
      </c>
      <c r="CK645" s="130">
        <f t="shared" ref="CK645" si="12186">AC645/AC653</f>
        <v>8.3302723219751809E-2</v>
      </c>
    </row>
    <row r="646" spans="1:89" x14ac:dyDescent="0.25">
      <c r="A646" s="131" t="s">
        <v>33</v>
      </c>
      <c r="B646" s="197">
        <v>2183</v>
      </c>
      <c r="C646" s="181">
        <v>2958</v>
      </c>
      <c r="D646" s="182">
        <v>868</v>
      </c>
      <c r="E646" s="183">
        <v>1353</v>
      </c>
      <c r="F646" s="180">
        <v>958</v>
      </c>
      <c r="G646" s="184">
        <v>1833</v>
      </c>
      <c r="H646" s="182">
        <v>2309</v>
      </c>
      <c r="I646" s="183">
        <v>3604</v>
      </c>
      <c r="J646" s="180">
        <v>495</v>
      </c>
      <c r="K646" s="181">
        <v>186</v>
      </c>
      <c r="L646" s="182">
        <v>1914</v>
      </c>
      <c r="M646" s="180">
        <v>1197</v>
      </c>
      <c r="N646" s="185">
        <v>2678</v>
      </c>
      <c r="O646" s="198">
        <v>2596</v>
      </c>
      <c r="P646" s="180">
        <v>1354</v>
      </c>
      <c r="Q646" s="181">
        <v>1807</v>
      </c>
      <c r="R646" s="182">
        <v>1524</v>
      </c>
      <c r="S646" s="183">
        <v>2064</v>
      </c>
      <c r="T646" s="180">
        <v>566</v>
      </c>
      <c r="U646" s="184">
        <v>393</v>
      </c>
      <c r="V646" s="182">
        <v>3002</v>
      </c>
      <c r="W646" s="199">
        <v>1982</v>
      </c>
      <c r="X646" s="180">
        <v>1185</v>
      </c>
      <c r="Y646" s="184">
        <v>796</v>
      </c>
      <c r="Z646" s="182">
        <v>2642</v>
      </c>
      <c r="AA646" s="180">
        <v>3692</v>
      </c>
      <c r="AB646" s="162">
        <f t="shared" si="11718"/>
        <v>21678</v>
      </c>
      <c r="AC646" s="165">
        <f t="shared" si="11749"/>
        <v>24461</v>
      </c>
      <c r="BI646" s="131" t="s">
        <v>33</v>
      </c>
      <c r="BJ646" s="123">
        <f>B646/B653</f>
        <v>5.172985781990521E-2</v>
      </c>
      <c r="BK646" s="124">
        <f t="shared" ref="BK646" si="12187">C646/C653</f>
        <v>7.4048113750719707E-2</v>
      </c>
      <c r="BL646" s="125">
        <f t="shared" ref="BL646" si="12188">D646/D653</f>
        <v>3.847176668735041E-2</v>
      </c>
      <c r="BM646" s="126">
        <f t="shared" ref="BM646" si="12189">E646/E653</f>
        <v>6.4290805416963651E-2</v>
      </c>
      <c r="BN646" s="123">
        <f t="shared" ref="BN646" si="12190">F646/F653</f>
        <v>3.5778308933373172E-2</v>
      </c>
      <c r="BO646" s="124">
        <f t="shared" ref="BO646" si="12191">G646/G653</f>
        <v>7.2359071530080532E-2</v>
      </c>
      <c r="BP646" s="125">
        <f t="shared" ref="BP646" si="12192">H646/H653</f>
        <v>4.964844001978197E-2</v>
      </c>
      <c r="BQ646" s="126">
        <f t="shared" ref="BQ646" si="12193">I646/I653</f>
        <v>6.9508196721311477E-2</v>
      </c>
      <c r="BR646" s="123">
        <f t="shared" ref="BR646" si="12194">J646/J653</f>
        <v>6.0284983558640849E-2</v>
      </c>
      <c r="BS646" s="124">
        <f t="shared" ref="BS646" si="12195">K646/K653</f>
        <v>2.1497919556171984E-2</v>
      </c>
      <c r="BT646" s="125">
        <f t="shared" ref="BT646" si="12196">L646/L653</f>
        <v>6.5395653956539568E-2</v>
      </c>
      <c r="BU646" s="123">
        <f t="shared" ref="BU646" si="12197">M646/M653</f>
        <v>3.8679031893236827E-2</v>
      </c>
      <c r="BV646" s="127">
        <f t="shared" ref="BV646" si="12198">N646/N653</f>
        <v>5.7229559345215196E-2</v>
      </c>
      <c r="BW646" s="128">
        <f t="shared" ref="BW646" si="12199">O646/O653</f>
        <v>5.4684866868891138E-2</v>
      </c>
      <c r="BX646" s="123">
        <f t="shared" ref="BX646" si="12200">P646/P653</f>
        <v>4.5991847826086958E-2</v>
      </c>
      <c r="BY646" s="124">
        <f t="shared" ref="BY646" si="12201">Q646/Q653</f>
        <v>6.1959950624057056E-2</v>
      </c>
      <c r="BZ646" s="125">
        <f t="shared" ref="BZ646" si="12202">R646/R653</f>
        <v>4.3899066712754925E-2</v>
      </c>
      <c r="CA646" s="126">
        <f t="shared" ref="CA646" si="12203">S646/S653</f>
        <v>5.9092991296381125E-2</v>
      </c>
      <c r="CB646" s="123">
        <f t="shared" ref="CB646" si="12204">T646/T653</f>
        <v>4.9531810623960795E-2</v>
      </c>
      <c r="CC646" s="124">
        <f t="shared" ref="CC646" si="12205">U646/U653</f>
        <v>3.4625550660792953E-2</v>
      </c>
      <c r="CD646" s="125">
        <f t="shared" ref="CD646" si="12206">V646/V653</f>
        <v>8.7613822087321977E-2</v>
      </c>
      <c r="CE646" s="126">
        <f t="shared" ref="CE646" si="12207">W646/W653</f>
        <v>4.955619452431554E-2</v>
      </c>
      <c r="CF646" s="123">
        <f t="shared" ref="CF646" si="12208">X646/X653</f>
        <v>4.2638169257340243E-2</v>
      </c>
      <c r="CG646" s="124">
        <f t="shared" ref="CG646" si="12209">Y646/Y653</f>
        <v>4.6606944200480123E-2</v>
      </c>
      <c r="CH646" s="125">
        <f t="shared" ref="CH646" si="12210">Z646/Z653</f>
        <v>4.5912692895870987E-2</v>
      </c>
      <c r="CI646" s="123">
        <f t="shared" ref="CI646" si="12211">AA646/AA653</f>
        <v>6.2823305200108898E-2</v>
      </c>
      <c r="CJ646" s="129">
        <f t="shared" ref="CJ646" si="12212">AB646/AB653</f>
        <v>5.192322892639778E-2</v>
      </c>
      <c r="CK646" s="130">
        <f t="shared" ref="CK646" si="12213">AC646/AC653</f>
        <v>5.8725803005312958E-2</v>
      </c>
    </row>
    <row r="647" spans="1:89" x14ac:dyDescent="0.25">
      <c r="A647" s="139" t="s">
        <v>34</v>
      </c>
      <c r="B647" s="194">
        <v>825</v>
      </c>
      <c r="C647" s="188">
        <v>1610</v>
      </c>
      <c r="D647" s="189">
        <v>362</v>
      </c>
      <c r="E647" s="190">
        <v>973</v>
      </c>
      <c r="F647" s="187">
        <v>399</v>
      </c>
      <c r="G647" s="191">
        <v>1592</v>
      </c>
      <c r="H647" s="189">
        <v>1198</v>
      </c>
      <c r="I647" s="190">
        <v>2679</v>
      </c>
      <c r="J647" s="187">
        <v>360</v>
      </c>
      <c r="K647" s="188">
        <v>119</v>
      </c>
      <c r="L647" s="189">
        <v>1272</v>
      </c>
      <c r="M647" s="187">
        <v>727</v>
      </c>
      <c r="N647" s="192">
        <v>2113</v>
      </c>
      <c r="O647" s="195">
        <v>1949</v>
      </c>
      <c r="P647" s="187">
        <v>834</v>
      </c>
      <c r="Q647" s="188">
        <v>1334</v>
      </c>
      <c r="R647" s="189">
        <v>1235</v>
      </c>
      <c r="S647" s="190">
        <v>1778</v>
      </c>
      <c r="T647" s="187">
        <v>419</v>
      </c>
      <c r="U647" s="191">
        <v>290</v>
      </c>
      <c r="V647" s="189">
        <v>2640</v>
      </c>
      <c r="W647" s="196">
        <v>1278</v>
      </c>
      <c r="X647" s="187">
        <v>756</v>
      </c>
      <c r="Y647" s="191">
        <v>481</v>
      </c>
      <c r="Z647" s="189">
        <v>1848</v>
      </c>
      <c r="AA647" s="187">
        <v>2529</v>
      </c>
      <c r="AB647" s="162">
        <f t="shared" si="11718"/>
        <v>14261</v>
      </c>
      <c r="AC647" s="165">
        <f t="shared" si="11749"/>
        <v>17339</v>
      </c>
      <c r="BI647" s="139" t="s">
        <v>34</v>
      </c>
      <c r="BJ647" s="123">
        <f>B647/B653</f>
        <v>1.9549763033175356E-2</v>
      </c>
      <c r="BK647" s="124">
        <f t="shared" ref="BK647" si="12214">C647/C653</f>
        <v>4.0303402007660152E-2</v>
      </c>
      <c r="BL647" s="125">
        <f t="shared" ref="BL647" si="12215">D647/D653</f>
        <v>1.6044676890346599E-2</v>
      </c>
      <c r="BM647" s="126">
        <f t="shared" ref="BM647" si="12216">E647/E653</f>
        <v>4.623425991922072E-2</v>
      </c>
      <c r="BN647" s="123">
        <f t="shared" ref="BN647" si="12217">F647/F653</f>
        <v>1.4901404242605318E-2</v>
      </c>
      <c r="BO647" s="124">
        <f t="shared" ref="BO647" si="12218">G647/G653</f>
        <v>6.2845412916469293E-2</v>
      </c>
      <c r="BP647" s="125">
        <f t="shared" ref="BP647" si="12219">H647/H653</f>
        <v>2.5759563076526115E-2</v>
      </c>
      <c r="BQ647" s="126">
        <f t="shared" ref="BQ647" si="12220">I647/I653</f>
        <v>5.1668273866923818E-2</v>
      </c>
      <c r="BR647" s="123">
        <f t="shared" ref="BR647" si="12221">J647/J653</f>
        <v>4.3843624406284254E-2</v>
      </c>
      <c r="BS647" s="124">
        <f t="shared" ref="BS647" si="12222">K647/K653</f>
        <v>1.3754045307443365E-2</v>
      </c>
      <c r="BT647" s="125">
        <f t="shared" ref="BT647" si="12223">L647/L653</f>
        <v>4.3460434604346045E-2</v>
      </c>
      <c r="BU647" s="123">
        <f t="shared" ref="BU647" si="12224">M647/M653</f>
        <v>2.3491776262642584E-2</v>
      </c>
      <c r="BV647" s="127">
        <f t="shared" ref="BV647" si="12225">N647/N653</f>
        <v>4.5155361798521178E-2</v>
      </c>
      <c r="BW647" s="128">
        <f t="shared" ref="BW647" si="12226">O647/O653</f>
        <v>4.105578024941018E-2</v>
      </c>
      <c r="BX647" s="123">
        <f t="shared" ref="BX647" si="12227">P647/P653</f>
        <v>2.8328804347826086E-2</v>
      </c>
      <c r="BY647" s="124">
        <f t="shared" ref="BY647" si="12228">Q647/Q653</f>
        <v>4.5741324921135647E-2</v>
      </c>
      <c r="BZ647" s="125">
        <f t="shared" ref="BZ647" si="12229">R647/R653</f>
        <v>3.5574374927987096E-2</v>
      </c>
      <c r="CA647" s="126">
        <f t="shared" ref="CA647" si="12230">S647/S653</f>
        <v>5.0904718277599632E-2</v>
      </c>
      <c r="CB647" s="123">
        <f t="shared" ref="CB647" si="12231">T647/T653</f>
        <v>3.666754178699571E-2</v>
      </c>
      <c r="CC647" s="124">
        <f t="shared" ref="CC647" si="12232">U647/U653</f>
        <v>2.5550660792951541E-2</v>
      </c>
      <c r="CD647" s="125">
        <f t="shared" ref="CD647" si="12233">V647/V653</f>
        <v>7.7048797571795474E-2</v>
      </c>
      <c r="CE647" s="126">
        <f t="shared" ref="CE647" si="12234">W647/W653</f>
        <v>3.1953994249281158E-2</v>
      </c>
      <c r="CF647" s="123">
        <f t="shared" ref="CF647" si="12235">X647/X653</f>
        <v>2.7202072538860103E-2</v>
      </c>
      <c r="CG647" s="124">
        <f t="shared" ref="CG647" si="12236">Y647/Y653</f>
        <v>2.8163241407576554E-2</v>
      </c>
      <c r="CH647" s="125">
        <f t="shared" ref="CH647" si="12237">Z647/Z653</f>
        <v>3.2114555818156539E-2</v>
      </c>
      <c r="CI647" s="123">
        <f t="shared" ref="CI647" si="12238">AA647/AA653</f>
        <v>4.3033623740811329E-2</v>
      </c>
      <c r="CJ647" s="129">
        <f t="shared" ref="CJ647" si="12239">AB647/AB653</f>
        <v>3.4158002016761634E-2</v>
      </c>
      <c r="CK647" s="130">
        <f t="shared" ref="CK647" si="12240">AC647/AC653</f>
        <v>4.1627353677655098E-2</v>
      </c>
    </row>
    <row r="648" spans="1:89" x14ac:dyDescent="0.25">
      <c r="A648" s="131" t="s">
        <v>35</v>
      </c>
      <c r="B648" s="197">
        <v>0</v>
      </c>
      <c r="C648" s="181">
        <v>995</v>
      </c>
      <c r="D648" s="182">
        <v>16</v>
      </c>
      <c r="E648" s="183">
        <v>576</v>
      </c>
      <c r="F648" s="180">
        <v>15</v>
      </c>
      <c r="G648" s="184">
        <v>704</v>
      </c>
      <c r="H648" s="182">
        <v>63</v>
      </c>
      <c r="I648" s="183">
        <v>910</v>
      </c>
      <c r="J648" s="180">
        <v>69</v>
      </c>
      <c r="K648" s="181">
        <v>40</v>
      </c>
      <c r="L648" s="182">
        <v>717</v>
      </c>
      <c r="M648" s="180">
        <v>104</v>
      </c>
      <c r="N648" s="185">
        <v>436</v>
      </c>
      <c r="O648" s="198">
        <v>231</v>
      </c>
      <c r="P648" s="180">
        <v>182</v>
      </c>
      <c r="Q648" s="181">
        <v>129</v>
      </c>
      <c r="R648" s="182">
        <v>145</v>
      </c>
      <c r="S648" s="183">
        <v>162</v>
      </c>
      <c r="T648" s="180">
        <v>39</v>
      </c>
      <c r="U648" s="184">
        <v>6</v>
      </c>
      <c r="V648" s="182">
        <v>178</v>
      </c>
      <c r="W648" s="199">
        <v>19</v>
      </c>
      <c r="X648" s="180">
        <v>59</v>
      </c>
      <c r="Y648" s="184">
        <v>5</v>
      </c>
      <c r="Z648" s="182">
        <v>24</v>
      </c>
      <c r="AA648" s="180">
        <v>119</v>
      </c>
      <c r="AB648" s="162">
        <f t="shared" si="11718"/>
        <v>1943</v>
      </c>
      <c r="AC648" s="165">
        <f t="shared" si="11749"/>
        <v>4000</v>
      </c>
      <c r="BI648" s="131" t="s">
        <v>35</v>
      </c>
      <c r="BJ648" s="123">
        <f>B648/B653</f>
        <v>0</v>
      </c>
      <c r="BK648" s="124">
        <f t="shared" ref="BK648" si="12241">C648/C653</f>
        <v>2.4908003104112949E-2</v>
      </c>
      <c r="BL648" s="125">
        <f t="shared" ref="BL648" si="12242">D648/D653</f>
        <v>7.0915698962857902E-4</v>
      </c>
      <c r="BM648" s="126">
        <f t="shared" ref="BM648" si="12243">E648/E653</f>
        <v>2.7369921596578761E-2</v>
      </c>
      <c r="BN648" s="123">
        <f t="shared" ref="BN648" si="12244">F648/F653</f>
        <v>5.6020316701523747E-4</v>
      </c>
      <c r="BO648" s="124">
        <f t="shared" ref="BO648" si="12245">G648/G653</f>
        <v>2.7790936365071846E-2</v>
      </c>
      <c r="BP648" s="125">
        <f t="shared" ref="BP648" si="12246">H648/H653</f>
        <v>1.3546347861612231E-3</v>
      </c>
      <c r="BQ648" s="126">
        <f t="shared" ref="BQ648" si="12247">I648/I653</f>
        <v>1.7550626808100288E-2</v>
      </c>
      <c r="BR648" s="123">
        <f t="shared" ref="BR648" si="12248">J648/J653</f>
        <v>8.4033613445378148E-3</v>
      </c>
      <c r="BS648" s="124">
        <f t="shared" ref="BS648" si="12249">K648/K653</f>
        <v>4.6232085067036523E-3</v>
      </c>
      <c r="BT648" s="125">
        <f t="shared" ref="BT648" si="12250">L648/L653</f>
        <v>2.4497744977449776E-2</v>
      </c>
      <c r="BU648" s="123">
        <f t="shared" ref="BU648" si="12251">M648/M653</f>
        <v>3.3605842246421302E-3</v>
      </c>
      <c r="BV648" s="127">
        <f t="shared" ref="BV648" si="12252">N648/N653</f>
        <v>9.3174338590417578E-3</v>
      </c>
      <c r="BW648" s="128">
        <f t="shared" ref="BW648" si="12253">O648/O653</f>
        <v>4.8660262891809906E-3</v>
      </c>
      <c r="BX648" s="123">
        <f t="shared" ref="BX648" si="12254">P648/P653</f>
        <v>6.1820652173913042E-3</v>
      </c>
      <c r="BY648" s="124">
        <f t="shared" ref="BY648" si="12255">Q648/Q653</f>
        <v>4.4232615553422023E-3</v>
      </c>
      <c r="BZ648" s="125">
        <f t="shared" ref="BZ648" si="12256">R648/R653</f>
        <v>4.1767484733264198E-3</v>
      </c>
      <c r="CA648" s="126">
        <f t="shared" ref="CA648" si="12257">S648/S653</f>
        <v>4.6381126889601465E-3</v>
      </c>
      <c r="CB648" s="123">
        <f t="shared" ref="CB648" si="12258">T648/T653</f>
        <v>3.4129692832764505E-3</v>
      </c>
      <c r="CC648" s="124">
        <f t="shared" ref="CC648" si="12259">U648/U653</f>
        <v>5.2863436123348013E-4</v>
      </c>
      <c r="CD648" s="125">
        <f t="shared" ref="CD648" si="12260">V648/V653</f>
        <v>5.194956805977119E-3</v>
      </c>
      <c r="CE648" s="126">
        <f t="shared" ref="CE648" si="12261">W648/W653</f>
        <v>4.7505938242280285E-4</v>
      </c>
      <c r="CF648" s="123">
        <f t="shared" ref="CF648" si="12262">X648/X653</f>
        <v>2.1229130685089235E-3</v>
      </c>
      <c r="CG648" s="124">
        <f t="shared" ref="CG648" si="12263">Y648/Y653</f>
        <v>2.9275718718894549E-4</v>
      </c>
      <c r="CH648" s="125">
        <f t="shared" ref="CH648" si="12264">Z648/Z653</f>
        <v>4.1707215348255251E-4</v>
      </c>
      <c r="CI648" s="123">
        <f t="shared" ref="CI648" si="12265">AA648/AA653</f>
        <v>2.024911516471549E-3</v>
      </c>
      <c r="CJ648" s="129">
        <f t="shared" ref="CJ648" si="12266">AB648/AB653</f>
        <v>4.6538810685483392E-3</v>
      </c>
      <c r="CK648" s="130">
        <f t="shared" ref="CK648" si="12267">AC648/AC653</f>
        <v>9.6031728883223012E-3</v>
      </c>
    </row>
    <row r="649" spans="1:89" x14ac:dyDescent="0.25">
      <c r="A649" s="139" t="s">
        <v>36</v>
      </c>
      <c r="B649" s="194"/>
      <c r="C649" s="188"/>
      <c r="D649" s="189"/>
      <c r="E649" s="190"/>
      <c r="F649" s="187"/>
      <c r="G649" s="191"/>
      <c r="H649" s="189"/>
      <c r="I649" s="190"/>
      <c r="J649" s="187"/>
      <c r="K649" s="191"/>
      <c r="L649" s="189"/>
      <c r="M649" s="187"/>
      <c r="N649" s="192"/>
      <c r="O649" s="195"/>
      <c r="P649" s="187"/>
      <c r="Q649" s="191"/>
      <c r="R649" s="189"/>
      <c r="S649" s="190"/>
      <c r="T649" s="187"/>
      <c r="U649" s="191"/>
      <c r="V649" s="189"/>
      <c r="W649" s="190"/>
      <c r="X649" s="187"/>
      <c r="Y649" s="191"/>
      <c r="Z649" s="189"/>
      <c r="AA649" s="187"/>
      <c r="AB649" s="162">
        <f t="shared" si="11718"/>
        <v>0</v>
      </c>
      <c r="AC649" s="165">
        <f t="shared" si="11749"/>
        <v>0</v>
      </c>
      <c r="BI649" s="139" t="s">
        <v>36</v>
      </c>
      <c r="BJ649" s="123">
        <f>B649/B653</f>
        <v>0</v>
      </c>
      <c r="BK649" s="124">
        <f t="shared" ref="BK649" si="12268">C649/C653</f>
        <v>0</v>
      </c>
      <c r="BL649" s="125">
        <f t="shared" ref="BL649" si="12269">D649/D653</f>
        <v>0</v>
      </c>
      <c r="BM649" s="126">
        <f t="shared" ref="BM649" si="12270">E649/E653</f>
        <v>0</v>
      </c>
      <c r="BN649" s="123">
        <f t="shared" ref="BN649" si="12271">F649/F653</f>
        <v>0</v>
      </c>
      <c r="BO649" s="124">
        <f t="shared" ref="BO649" si="12272">G649/G653</f>
        <v>0</v>
      </c>
      <c r="BP649" s="125">
        <f t="shared" ref="BP649" si="12273">H649/H653</f>
        <v>0</v>
      </c>
      <c r="BQ649" s="126">
        <f t="shared" ref="BQ649" si="12274">I649/I653</f>
        <v>0</v>
      </c>
      <c r="BR649" s="123">
        <f t="shared" ref="BR649" si="12275">J649/J653</f>
        <v>0</v>
      </c>
      <c r="BS649" s="124">
        <f t="shared" ref="BS649" si="12276">K649/K653</f>
        <v>0</v>
      </c>
      <c r="BT649" s="125">
        <f t="shared" ref="BT649" si="12277">L649/L653</f>
        <v>0</v>
      </c>
      <c r="BU649" s="123">
        <f t="shared" ref="BU649" si="12278">M649/M653</f>
        <v>0</v>
      </c>
      <c r="BV649" s="127">
        <f t="shared" ref="BV649" si="12279">N649/N653</f>
        <v>0</v>
      </c>
      <c r="BW649" s="128">
        <f t="shared" ref="BW649" si="12280">O649/O653</f>
        <v>0</v>
      </c>
      <c r="BX649" s="123">
        <f t="shared" ref="BX649" si="12281">P649/P653</f>
        <v>0</v>
      </c>
      <c r="BY649" s="124">
        <f t="shared" ref="BY649" si="12282">Q649/Q653</f>
        <v>0</v>
      </c>
      <c r="BZ649" s="125">
        <f t="shared" ref="BZ649" si="12283">R649/R653</f>
        <v>0</v>
      </c>
      <c r="CA649" s="126">
        <f t="shared" ref="CA649" si="12284">S649/S653</f>
        <v>0</v>
      </c>
      <c r="CB649" s="123">
        <f t="shared" ref="CB649" si="12285">T649/T653</f>
        <v>0</v>
      </c>
      <c r="CC649" s="124">
        <f t="shared" ref="CC649" si="12286">U649/U653</f>
        <v>0</v>
      </c>
      <c r="CD649" s="125">
        <f t="shared" ref="CD649" si="12287">V649/V653</f>
        <v>0</v>
      </c>
      <c r="CE649" s="126">
        <f t="shared" ref="CE649" si="12288">W649/W653</f>
        <v>0</v>
      </c>
      <c r="CF649" s="123">
        <f t="shared" ref="CF649" si="12289">X649/X653</f>
        <v>0</v>
      </c>
      <c r="CG649" s="124">
        <f t="shared" ref="CG649" si="12290">Y649/Y653</f>
        <v>0</v>
      </c>
      <c r="CH649" s="125">
        <f t="shared" ref="CH649" si="12291">Z649/Z653</f>
        <v>0</v>
      </c>
      <c r="CI649" s="123">
        <f t="shared" ref="CI649" si="12292">AA649/AA653</f>
        <v>0</v>
      </c>
      <c r="CJ649" s="129">
        <f t="shared" ref="CJ649" si="12293">AB649/AB653</f>
        <v>0</v>
      </c>
      <c r="CK649" s="130">
        <f t="shared" ref="CK649" si="12294">AC649/AC653</f>
        <v>0</v>
      </c>
    </row>
    <row r="650" spans="1:89" x14ac:dyDescent="0.25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2">
        <f t="shared" si="11718"/>
        <v>0</v>
      </c>
      <c r="AC650" s="165">
        <f t="shared" si="11749"/>
        <v>0</v>
      </c>
      <c r="BI650" s="131" t="s">
        <v>37</v>
      </c>
      <c r="BJ650" s="123">
        <f>B650/B653</f>
        <v>0</v>
      </c>
      <c r="BK650" s="124">
        <f t="shared" ref="BK650" si="12295">C650/C653</f>
        <v>0</v>
      </c>
      <c r="BL650" s="125">
        <f t="shared" ref="BL650" si="12296">D650/D653</f>
        <v>0</v>
      </c>
      <c r="BM650" s="126">
        <f t="shared" ref="BM650" si="12297">E650/E653</f>
        <v>0</v>
      </c>
      <c r="BN650" s="123">
        <f t="shared" ref="BN650" si="12298">F650/F653</f>
        <v>0</v>
      </c>
      <c r="BO650" s="124">
        <f t="shared" ref="BO650" si="12299">G650/G653</f>
        <v>0</v>
      </c>
      <c r="BP650" s="125">
        <f t="shared" ref="BP650" si="12300">H650/H653</f>
        <v>0</v>
      </c>
      <c r="BQ650" s="126">
        <f t="shared" ref="BQ650" si="12301">I650/I653</f>
        <v>0</v>
      </c>
      <c r="BR650" s="123">
        <f t="shared" ref="BR650" si="12302">J650/J653</f>
        <v>0</v>
      </c>
      <c r="BS650" s="124">
        <f t="shared" ref="BS650" si="12303">K650/K653</f>
        <v>0</v>
      </c>
      <c r="BT650" s="125">
        <f t="shared" ref="BT650" si="12304">L650/L653</f>
        <v>0</v>
      </c>
      <c r="BU650" s="123">
        <f t="shared" ref="BU650" si="12305">M650/M653</f>
        <v>0</v>
      </c>
      <c r="BV650" s="127">
        <f t="shared" ref="BV650" si="12306">N650/N653</f>
        <v>0</v>
      </c>
      <c r="BW650" s="128">
        <f t="shared" ref="BW650" si="12307">O650/O653</f>
        <v>0</v>
      </c>
      <c r="BX650" s="123">
        <f t="shared" ref="BX650" si="12308">P650/P653</f>
        <v>0</v>
      </c>
      <c r="BY650" s="124">
        <f t="shared" ref="BY650" si="12309">Q650/Q653</f>
        <v>0</v>
      </c>
      <c r="BZ650" s="125">
        <f t="shared" ref="BZ650" si="12310">R650/R653</f>
        <v>0</v>
      </c>
      <c r="CA650" s="126">
        <f t="shared" ref="CA650" si="12311">S650/S653</f>
        <v>0</v>
      </c>
      <c r="CB650" s="123">
        <f t="shared" ref="CB650" si="12312">T650/T653</f>
        <v>0</v>
      </c>
      <c r="CC650" s="124">
        <f t="shared" ref="CC650" si="12313">U650/U653</f>
        <v>0</v>
      </c>
      <c r="CD650" s="125">
        <f t="shared" ref="CD650" si="12314">V650/V653</f>
        <v>0</v>
      </c>
      <c r="CE650" s="126">
        <f t="shared" ref="CE650" si="12315">W650/W653</f>
        <v>0</v>
      </c>
      <c r="CF650" s="123">
        <f t="shared" ref="CF650" si="12316">X650/X653</f>
        <v>0</v>
      </c>
      <c r="CG650" s="124">
        <f t="shared" ref="CG650" si="12317">Y650/Y653</f>
        <v>0</v>
      </c>
      <c r="CH650" s="125">
        <f t="shared" ref="CH650" si="12318">Z650/Z653</f>
        <v>0</v>
      </c>
      <c r="CI650" s="123">
        <f t="shared" ref="CI650" si="12319">AA650/AA653</f>
        <v>0</v>
      </c>
      <c r="CJ650" s="129">
        <f t="shared" ref="CJ650" si="12320">AB650/AB653</f>
        <v>0</v>
      </c>
      <c r="CK650" s="130">
        <f t="shared" ref="CK650" si="12321">AC650/AC653</f>
        <v>0</v>
      </c>
    </row>
    <row r="651" spans="1:89" x14ac:dyDescent="0.25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2">
        <f t="shared" si="11718"/>
        <v>0</v>
      </c>
      <c r="AC651" s="165">
        <f t="shared" si="11749"/>
        <v>0</v>
      </c>
      <c r="BI651" s="139" t="s">
        <v>38</v>
      </c>
      <c r="BJ651" s="123">
        <f>B651/B653</f>
        <v>0</v>
      </c>
      <c r="BK651" s="124">
        <f t="shared" ref="BK651" si="12322">C651/C653</f>
        <v>0</v>
      </c>
      <c r="BL651" s="125">
        <f t="shared" ref="BL651" si="12323">D651/D653</f>
        <v>0</v>
      </c>
      <c r="BM651" s="126">
        <f t="shared" ref="BM651" si="12324">E651/E653</f>
        <v>0</v>
      </c>
      <c r="BN651" s="123">
        <f t="shared" ref="BN651" si="12325">F651/F653</f>
        <v>0</v>
      </c>
      <c r="BO651" s="124">
        <f t="shared" ref="BO651" si="12326">G651/G653</f>
        <v>0</v>
      </c>
      <c r="BP651" s="125">
        <f t="shared" ref="BP651" si="12327">H651/H653</f>
        <v>0</v>
      </c>
      <c r="BQ651" s="126">
        <f t="shared" ref="BQ651" si="12328">I651/I653</f>
        <v>0</v>
      </c>
      <c r="BR651" s="123">
        <f t="shared" ref="BR651" si="12329">J651/J653</f>
        <v>0</v>
      </c>
      <c r="BS651" s="124">
        <f t="shared" ref="BS651" si="12330">K651/K653</f>
        <v>0</v>
      </c>
      <c r="BT651" s="125">
        <f t="shared" ref="BT651" si="12331">L651/L653</f>
        <v>0</v>
      </c>
      <c r="BU651" s="123">
        <f t="shared" ref="BU651" si="12332">M651/M653</f>
        <v>0</v>
      </c>
      <c r="BV651" s="127">
        <f t="shared" ref="BV651" si="12333">N651/N653</f>
        <v>0</v>
      </c>
      <c r="BW651" s="128">
        <f t="shared" ref="BW651" si="12334">O651/O653</f>
        <v>0</v>
      </c>
      <c r="BX651" s="123">
        <f t="shared" ref="BX651" si="12335">P651/P653</f>
        <v>0</v>
      </c>
      <c r="BY651" s="124">
        <f t="shared" ref="BY651" si="12336">Q651/Q653</f>
        <v>0</v>
      </c>
      <c r="BZ651" s="125">
        <f t="shared" ref="BZ651" si="12337">R651/R653</f>
        <v>0</v>
      </c>
      <c r="CA651" s="126">
        <f t="shared" ref="CA651" si="12338">S651/S653</f>
        <v>0</v>
      </c>
      <c r="CB651" s="123">
        <f t="shared" ref="CB651" si="12339">T651/T653</f>
        <v>0</v>
      </c>
      <c r="CC651" s="124">
        <f t="shared" ref="CC651" si="12340">U651/U653</f>
        <v>0</v>
      </c>
      <c r="CD651" s="125">
        <f t="shared" ref="CD651" si="12341">V651/V653</f>
        <v>0</v>
      </c>
      <c r="CE651" s="126">
        <f t="shared" ref="CE651" si="12342">W651/W653</f>
        <v>0</v>
      </c>
      <c r="CF651" s="123">
        <f t="shared" ref="CF651" si="12343">X651/X653</f>
        <v>0</v>
      </c>
      <c r="CG651" s="124">
        <f t="shared" ref="CG651" si="12344">Y651/Y653</f>
        <v>0</v>
      </c>
      <c r="CH651" s="125">
        <f t="shared" ref="CH651" si="12345">Z651/Z653</f>
        <v>0</v>
      </c>
      <c r="CI651" s="123">
        <f t="shared" ref="CI651" si="12346">AA651/AA653</f>
        <v>0</v>
      </c>
      <c r="CJ651" s="129">
        <f t="shared" ref="CJ651" si="12347">AB651/AB653</f>
        <v>0</v>
      </c>
      <c r="CK651" s="130">
        <f t="shared" ref="CK651" si="12348">AC651/AC653</f>
        <v>0</v>
      </c>
    </row>
    <row r="652" spans="1:89" ht="13.8" thickBot="1" x14ac:dyDescent="0.3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2">
        <f t="shared" si="11718"/>
        <v>0</v>
      </c>
      <c r="AC652" s="165">
        <f t="shared" si="11749"/>
        <v>0</v>
      </c>
      <c r="BI652" s="131" t="s">
        <v>39</v>
      </c>
      <c r="BJ652" s="123">
        <f>B652/B653</f>
        <v>0</v>
      </c>
      <c r="BK652" s="124">
        <f t="shared" ref="BK652" si="12349">C652/C653</f>
        <v>0</v>
      </c>
      <c r="BL652" s="125">
        <f t="shared" ref="BL652" si="12350">D652/D653</f>
        <v>0</v>
      </c>
      <c r="BM652" s="126">
        <f t="shared" ref="BM652" si="12351">E652/E653</f>
        <v>0</v>
      </c>
      <c r="BN652" s="123">
        <f t="shared" ref="BN652" si="12352">F652/F653</f>
        <v>0</v>
      </c>
      <c r="BO652" s="124">
        <f t="shared" ref="BO652" si="12353">G652/G653</f>
        <v>0</v>
      </c>
      <c r="BP652" s="125">
        <f t="shared" ref="BP652" si="12354">H652/H653</f>
        <v>0</v>
      </c>
      <c r="BQ652" s="126">
        <f t="shared" ref="BQ652" si="12355">I652/I653</f>
        <v>0</v>
      </c>
      <c r="BR652" s="123">
        <f t="shared" ref="BR652" si="12356">J652/J653</f>
        <v>0</v>
      </c>
      <c r="BS652" s="124">
        <f t="shared" ref="BS652" si="12357">K652/K653</f>
        <v>0</v>
      </c>
      <c r="BT652" s="125">
        <f t="shared" ref="BT652" si="12358">L652/L653</f>
        <v>0</v>
      </c>
      <c r="BU652" s="123">
        <f t="shared" ref="BU652" si="12359">M652/M653</f>
        <v>0</v>
      </c>
      <c r="BV652" s="127">
        <f t="shared" ref="BV652" si="12360">N652/N653</f>
        <v>0</v>
      </c>
      <c r="BW652" s="128">
        <f t="shared" ref="BW652" si="12361">O652/O653</f>
        <v>0</v>
      </c>
      <c r="BX652" s="123">
        <f t="shared" ref="BX652" si="12362">P652/P653</f>
        <v>0</v>
      </c>
      <c r="BY652" s="124">
        <f t="shared" ref="BY652" si="12363">Q652/Q653</f>
        <v>0</v>
      </c>
      <c r="BZ652" s="125">
        <f t="shared" ref="BZ652" si="12364">R652/R653</f>
        <v>0</v>
      </c>
      <c r="CA652" s="126">
        <f t="shared" ref="CA652" si="12365">S652/S653</f>
        <v>0</v>
      </c>
      <c r="CB652" s="123">
        <f t="shared" ref="CB652" si="12366">T652/T653</f>
        <v>0</v>
      </c>
      <c r="CC652" s="124">
        <f t="shared" ref="CC652" si="12367">U652/U653</f>
        <v>0</v>
      </c>
      <c r="CD652" s="125">
        <f t="shared" ref="CD652" si="12368">V652/V653</f>
        <v>0</v>
      </c>
      <c r="CE652" s="126">
        <f t="shared" ref="CE652" si="12369">W652/W653</f>
        <v>0</v>
      </c>
      <c r="CF652" s="123">
        <f t="shared" ref="CF652" si="12370">X652/X653</f>
        <v>0</v>
      </c>
      <c r="CG652" s="124">
        <f t="shared" ref="CG652" si="12371">Y652/Y653</f>
        <v>0</v>
      </c>
      <c r="CH652" s="125">
        <f t="shared" ref="CH652" si="12372">Z652/Z653</f>
        <v>0</v>
      </c>
      <c r="CI652" s="123">
        <f t="shared" ref="CI652" si="12373">AA652/AA653</f>
        <v>0</v>
      </c>
      <c r="CJ652" s="129">
        <f t="shared" ref="CJ652" si="12374">AB652/AB653</f>
        <v>0</v>
      </c>
      <c r="CK652" s="130">
        <f t="shared" ref="CK652" si="12375">AC652/AC653</f>
        <v>0</v>
      </c>
    </row>
    <row r="653" spans="1:89" ht="14.4" thickTop="1" thickBot="1" x14ac:dyDescent="0.3">
      <c r="A653" s="251" t="s">
        <v>13</v>
      </c>
      <c r="B653" s="14">
        <f>SUM(B630:B652)</f>
        <v>42200</v>
      </c>
      <c r="C653" s="1">
        <f t="shared" ref="C653:AA653" si="12376">SUM(C630:C652)</f>
        <v>39947</v>
      </c>
      <c r="D653" s="14">
        <f t="shared" si="12376"/>
        <v>22562</v>
      </c>
      <c r="E653" s="1">
        <f t="shared" si="12376"/>
        <v>21045</v>
      </c>
      <c r="F653" s="14">
        <f t="shared" si="12376"/>
        <v>26776</v>
      </c>
      <c r="G653" s="1">
        <f t="shared" si="12376"/>
        <v>25332</v>
      </c>
      <c r="H653" s="14">
        <f t="shared" si="12376"/>
        <v>46507</v>
      </c>
      <c r="I653" s="1">
        <f t="shared" si="12376"/>
        <v>51850</v>
      </c>
      <c r="J653" s="14">
        <f t="shared" si="12376"/>
        <v>8211</v>
      </c>
      <c r="K653" s="1">
        <f t="shared" si="12376"/>
        <v>8652</v>
      </c>
      <c r="L653" s="14">
        <f t="shared" si="12376"/>
        <v>29268</v>
      </c>
      <c r="M653" s="1">
        <f t="shared" si="12376"/>
        <v>30947</v>
      </c>
      <c r="N653" s="14">
        <f t="shared" si="12376"/>
        <v>46794</v>
      </c>
      <c r="O653" s="1">
        <f t="shared" si="12376"/>
        <v>47472</v>
      </c>
      <c r="P653" s="14">
        <f t="shared" si="12376"/>
        <v>29440</v>
      </c>
      <c r="Q653" s="1">
        <f t="shared" si="12376"/>
        <v>29164</v>
      </c>
      <c r="R653" s="14">
        <f t="shared" si="12376"/>
        <v>34716</v>
      </c>
      <c r="S653" s="1">
        <f t="shared" si="12376"/>
        <v>34928</v>
      </c>
      <c r="T653" s="14">
        <f t="shared" si="12376"/>
        <v>11427</v>
      </c>
      <c r="U653" s="1">
        <f t="shared" si="12376"/>
        <v>11350</v>
      </c>
      <c r="V653" s="14">
        <f t="shared" si="12376"/>
        <v>34264</v>
      </c>
      <c r="W653" s="1">
        <f t="shared" si="12376"/>
        <v>39995</v>
      </c>
      <c r="X653" s="14">
        <f t="shared" si="12376"/>
        <v>27792</v>
      </c>
      <c r="Y653" s="1">
        <f t="shared" si="12376"/>
        <v>17079</v>
      </c>
      <c r="Z653" s="14">
        <f t="shared" si="12376"/>
        <v>57544</v>
      </c>
      <c r="AA653" s="1">
        <f t="shared" si="12376"/>
        <v>58768</v>
      </c>
      <c r="AB653" s="166">
        <f t="shared" ref="AB653:AC653" si="12377">SUM(AB629:AB652)</f>
        <v>417501</v>
      </c>
      <c r="AC653" s="167">
        <f t="shared" si="12377"/>
        <v>416529</v>
      </c>
      <c r="BI653" s="251" t="s">
        <v>13</v>
      </c>
      <c r="BJ653" s="147">
        <f>SUM(BJ629:BJ652)</f>
        <v>1</v>
      </c>
      <c r="BK653" s="148">
        <f t="shared" ref="BK653:CK653" si="12378">SUM(BK629:BK652)</f>
        <v>0.99999999999999989</v>
      </c>
      <c r="BL653" s="147">
        <f t="shared" si="12378"/>
        <v>1.0000000000000002</v>
      </c>
      <c r="BM653" s="148">
        <f t="shared" si="12378"/>
        <v>0.99999999999999989</v>
      </c>
      <c r="BN653" s="147">
        <f t="shared" si="12378"/>
        <v>0.99999999999999989</v>
      </c>
      <c r="BO653" s="148">
        <f t="shared" si="12378"/>
        <v>0.99999999999999989</v>
      </c>
      <c r="BP653" s="147">
        <f t="shared" si="12378"/>
        <v>1</v>
      </c>
      <c r="BQ653" s="148">
        <f t="shared" si="12378"/>
        <v>1</v>
      </c>
      <c r="BR653" s="147">
        <f t="shared" si="12378"/>
        <v>1</v>
      </c>
      <c r="BS653" s="148">
        <f t="shared" si="12378"/>
        <v>1.0000000000000002</v>
      </c>
      <c r="BT653" s="147">
        <f t="shared" si="12378"/>
        <v>1</v>
      </c>
      <c r="BU653" s="148">
        <f t="shared" si="12378"/>
        <v>1</v>
      </c>
      <c r="BV653" s="147">
        <f t="shared" si="12378"/>
        <v>1</v>
      </c>
      <c r="BW653" s="148">
        <f t="shared" si="12378"/>
        <v>0.99999999999999989</v>
      </c>
      <c r="BX653" s="147">
        <f t="shared" si="12378"/>
        <v>1.0000000000000002</v>
      </c>
      <c r="BY653" s="148">
        <f t="shared" si="12378"/>
        <v>1.0000000000000002</v>
      </c>
      <c r="BZ653" s="147">
        <f t="shared" si="12378"/>
        <v>1</v>
      </c>
      <c r="CA653" s="148">
        <f t="shared" si="12378"/>
        <v>1</v>
      </c>
      <c r="CB653" s="147">
        <f t="shared" si="12378"/>
        <v>1.0000000000000002</v>
      </c>
      <c r="CC653" s="148">
        <f t="shared" si="12378"/>
        <v>1</v>
      </c>
      <c r="CD653" s="147">
        <f t="shared" si="12378"/>
        <v>1</v>
      </c>
      <c r="CE653" s="148">
        <f t="shared" si="12378"/>
        <v>1.0000000000000002</v>
      </c>
      <c r="CF653" s="147">
        <f t="shared" si="12378"/>
        <v>1</v>
      </c>
      <c r="CG653" s="148">
        <f t="shared" si="12378"/>
        <v>1</v>
      </c>
      <c r="CH653" s="147">
        <f t="shared" si="12378"/>
        <v>1</v>
      </c>
      <c r="CI653" s="148">
        <f t="shared" si="12378"/>
        <v>1</v>
      </c>
      <c r="CJ653" s="147">
        <f t="shared" si="12378"/>
        <v>1</v>
      </c>
      <c r="CK653" s="148">
        <f t="shared" si="12378"/>
        <v>1.0000000000000002</v>
      </c>
    </row>
    <row r="654" spans="1:89" ht="13.8" thickTop="1" x14ac:dyDescent="0.25">
      <c r="A654" s="178"/>
    </row>
    <row r="656" spans="1:89" x14ac:dyDescent="0.25">
      <c r="A656" s="294">
        <f>+A625+1</f>
        <v>45191</v>
      </c>
      <c r="B656" s="294"/>
      <c r="C656" s="294"/>
      <c r="D656" s="294"/>
      <c r="BI656" s="299">
        <f>+BI594+2</f>
        <v>45191</v>
      </c>
      <c r="BJ656" s="299"/>
      <c r="BK656" s="299"/>
      <c r="BL656" s="299"/>
    </row>
    <row r="657" spans="1:89" ht="13.8" thickBot="1" x14ac:dyDescent="0.3">
      <c r="AE657" t="s">
        <v>84</v>
      </c>
    </row>
    <row r="658" spans="1:89" ht="14.4" thickTop="1" thickBot="1" x14ac:dyDescent="0.3">
      <c r="A658" s="292" t="s">
        <v>0</v>
      </c>
      <c r="B658" s="290" t="s">
        <v>1</v>
      </c>
      <c r="C658" s="291"/>
      <c r="D658" s="290" t="s">
        <v>2</v>
      </c>
      <c r="E658" s="291"/>
      <c r="F658" s="290" t="s">
        <v>3</v>
      </c>
      <c r="G658" s="291"/>
      <c r="H658" s="290" t="s">
        <v>4</v>
      </c>
      <c r="I658" s="291"/>
      <c r="J658" s="290" t="s">
        <v>5</v>
      </c>
      <c r="K658" s="291"/>
      <c r="L658" s="290" t="s">
        <v>6</v>
      </c>
      <c r="M658" s="291"/>
      <c r="N658" s="290" t="s">
        <v>7</v>
      </c>
      <c r="O658" s="291"/>
      <c r="P658" s="290" t="s">
        <v>8</v>
      </c>
      <c r="Q658" s="291"/>
      <c r="R658" s="290" t="s">
        <v>9</v>
      </c>
      <c r="S658" s="291"/>
      <c r="T658" s="290" t="s">
        <v>10</v>
      </c>
      <c r="U658" s="291"/>
      <c r="V658" s="290" t="s">
        <v>11</v>
      </c>
      <c r="W658" s="291"/>
      <c r="X658" s="290" t="s">
        <v>12</v>
      </c>
      <c r="Y658" s="291"/>
      <c r="Z658" s="297" t="s">
        <v>40</v>
      </c>
      <c r="AA658" s="298"/>
      <c r="AB658" s="295" t="s">
        <v>41</v>
      </c>
      <c r="AC658" s="296"/>
      <c r="AE658" s="292" t="s">
        <v>0</v>
      </c>
      <c r="AF658" s="290" t="s">
        <v>1</v>
      </c>
      <c r="AG658" s="291"/>
      <c r="AH658" s="290" t="s">
        <v>2</v>
      </c>
      <c r="AI658" s="291"/>
      <c r="AJ658" s="290" t="s">
        <v>3</v>
      </c>
      <c r="AK658" s="291"/>
      <c r="AL658" s="290" t="s">
        <v>4</v>
      </c>
      <c r="AM658" s="291"/>
      <c r="AN658" s="290" t="s">
        <v>5</v>
      </c>
      <c r="AO658" s="291"/>
      <c r="AP658" s="290" t="s">
        <v>6</v>
      </c>
      <c r="AQ658" s="291"/>
      <c r="AR658" s="290" t="s">
        <v>7</v>
      </c>
      <c r="AS658" s="291"/>
      <c r="AT658" s="290" t="s">
        <v>8</v>
      </c>
      <c r="AU658" s="291"/>
      <c r="AV658" s="290" t="s">
        <v>9</v>
      </c>
      <c r="AW658" s="291"/>
      <c r="AX658" s="290" t="s">
        <v>10</v>
      </c>
      <c r="AY658" s="291"/>
      <c r="AZ658" s="290" t="s">
        <v>11</v>
      </c>
      <c r="BA658" s="291"/>
      <c r="BB658" s="290" t="s">
        <v>12</v>
      </c>
      <c r="BC658" s="291"/>
      <c r="BD658" s="297" t="s">
        <v>40</v>
      </c>
      <c r="BE658" s="298"/>
      <c r="BF658" s="295" t="s">
        <v>41</v>
      </c>
      <c r="BG658" s="296"/>
      <c r="BI658" s="292" t="s">
        <v>0</v>
      </c>
      <c r="BJ658" s="290" t="s">
        <v>1</v>
      </c>
      <c r="BK658" s="291"/>
      <c r="BL658" s="290" t="s">
        <v>2</v>
      </c>
      <c r="BM658" s="291"/>
      <c r="BN658" s="290" t="s">
        <v>3</v>
      </c>
      <c r="BO658" s="291"/>
      <c r="BP658" s="290" t="s">
        <v>4</v>
      </c>
      <c r="BQ658" s="291"/>
      <c r="BR658" s="290" t="s">
        <v>5</v>
      </c>
      <c r="BS658" s="291"/>
      <c r="BT658" s="290" t="s">
        <v>6</v>
      </c>
      <c r="BU658" s="291"/>
      <c r="BV658" s="290" t="s">
        <v>7</v>
      </c>
      <c r="BW658" s="291"/>
      <c r="BX658" s="290" t="s">
        <v>8</v>
      </c>
      <c r="BY658" s="291"/>
      <c r="BZ658" s="290" t="s">
        <v>9</v>
      </c>
      <c r="CA658" s="291"/>
      <c r="CB658" s="290" t="s">
        <v>10</v>
      </c>
      <c r="CC658" s="291"/>
      <c r="CD658" s="290" t="s">
        <v>11</v>
      </c>
      <c r="CE658" s="291"/>
      <c r="CF658" s="290" t="s">
        <v>12</v>
      </c>
      <c r="CG658" s="291"/>
      <c r="CH658" s="297" t="s">
        <v>40</v>
      </c>
      <c r="CI658" s="298"/>
      <c r="CJ658" s="290" t="s">
        <v>41</v>
      </c>
      <c r="CK658" s="291"/>
    </row>
    <row r="659" spans="1:89" ht="15" thickTop="1" thickBot="1" x14ac:dyDescent="0.35">
      <c r="A659" s="293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68" t="s">
        <v>14</v>
      </c>
      <c r="AC659" s="169" t="s">
        <v>15</v>
      </c>
      <c r="AE659" s="293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68" t="s">
        <v>14</v>
      </c>
      <c r="BG659" s="169" t="s">
        <v>15</v>
      </c>
      <c r="BI659" s="293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8" thickTop="1" x14ac:dyDescent="0.25">
      <c r="A660" s="119" t="s">
        <v>16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1"/>
      <c r="AA660" s="176"/>
      <c r="AB660" s="162">
        <f t="shared" ref="AB660:AB683" si="12379">B660+D660+F660+H660+J660+L660+N660+P660+R660+T660+V660+X660+Z660</f>
        <v>0</v>
      </c>
      <c r="AC660" s="163">
        <f>C660+E660+G660+I660+K660+M660+O660+Q660+S660+U660+W660+Y660+AA660</f>
        <v>0</v>
      </c>
      <c r="AE660" s="254" t="str">
        <f>$AE$9</f>
        <v>07:00 - 07:59</v>
      </c>
      <c r="AF660" s="120">
        <f t="shared" ref="AF660:AO662" si="12380">SUMIF($A$9:$A$32,$AE660,B$660:B$683)</f>
        <v>4806</v>
      </c>
      <c r="AG660" s="177">
        <f t="shared" si="12380"/>
        <v>1644</v>
      </c>
      <c r="AH660" s="121">
        <f t="shared" si="12380"/>
        <v>2229</v>
      </c>
      <c r="AI660" s="172">
        <f t="shared" si="12380"/>
        <v>1692</v>
      </c>
      <c r="AJ660" s="120">
        <f t="shared" si="12380"/>
        <v>2963</v>
      </c>
      <c r="AK660" s="122">
        <f t="shared" si="12380"/>
        <v>1416</v>
      </c>
      <c r="AL660" s="121">
        <f t="shared" si="12380"/>
        <v>4150</v>
      </c>
      <c r="AM660" s="172">
        <f t="shared" si="12380"/>
        <v>2821</v>
      </c>
      <c r="AN660" s="120">
        <f t="shared" si="12380"/>
        <v>360</v>
      </c>
      <c r="AO660" s="122">
        <f t="shared" si="12380"/>
        <v>1259</v>
      </c>
      <c r="AP660" s="121">
        <f t="shared" ref="AP660:AY662" si="12381">SUMIF($A$9:$A$32,$AE660,L$660:L$683)</f>
        <v>1294</v>
      </c>
      <c r="AQ660" s="120">
        <f t="shared" si="12381"/>
        <v>4192</v>
      </c>
      <c r="AR660" s="171">
        <f t="shared" si="12381"/>
        <v>3505</v>
      </c>
      <c r="AS660" s="173">
        <f t="shared" si="12381"/>
        <v>4836</v>
      </c>
      <c r="AT660" s="120">
        <f t="shared" si="12381"/>
        <v>2764</v>
      </c>
      <c r="AU660" s="122">
        <f t="shared" si="12381"/>
        <v>2740</v>
      </c>
      <c r="AV660" s="121">
        <f t="shared" si="12381"/>
        <v>3512</v>
      </c>
      <c r="AW660" s="172">
        <f t="shared" si="12381"/>
        <v>2374</v>
      </c>
      <c r="AX660" s="120">
        <f t="shared" si="12381"/>
        <v>486</v>
      </c>
      <c r="AY660" s="122">
        <f t="shared" si="12381"/>
        <v>2019</v>
      </c>
      <c r="AZ660" s="121">
        <f t="shared" ref="AZ660:BE662" si="12382">SUMIF($A$9:$A$32,$AE660,V$660:V$683)</f>
        <v>1506</v>
      </c>
      <c r="BA660" s="172">
        <f t="shared" si="12382"/>
        <v>4080</v>
      </c>
      <c r="BB660" s="120">
        <f t="shared" si="12382"/>
        <v>2115</v>
      </c>
      <c r="BC660" s="122">
        <f t="shared" si="12382"/>
        <v>2188</v>
      </c>
      <c r="BD660" s="21">
        <f t="shared" si="12382"/>
        <v>5748</v>
      </c>
      <c r="BE660" s="176">
        <f t="shared" si="12382"/>
        <v>3583</v>
      </c>
      <c r="BF660" s="162">
        <f>AF660+AH660+AJ660+AL660+AN660+AP660+AR660+AT660+AV660+AX660+AZ660+BB660+BD660</f>
        <v>35438</v>
      </c>
      <c r="BG660" s="163">
        <f>AG660+AI660+AK660+AM660+AO660+AQ660+AS660+AU660+AW660+AY660+BA660+BC660+BE660</f>
        <v>34844</v>
      </c>
      <c r="BI660" s="119" t="s">
        <v>16</v>
      </c>
      <c r="BJ660" s="123">
        <f>B660/B684</f>
        <v>0</v>
      </c>
      <c r="BK660" s="124">
        <f t="shared" ref="BK660" si="12383">C660/C684</f>
        <v>0</v>
      </c>
      <c r="BL660" s="125">
        <f t="shared" ref="BL660" si="12384">D660/D684</f>
        <v>0</v>
      </c>
      <c r="BM660" s="126">
        <f t="shared" ref="BM660" si="12385">E660/E684</f>
        <v>0</v>
      </c>
      <c r="BN660" s="123">
        <f t="shared" ref="BN660" si="12386">F660/F684</f>
        <v>0</v>
      </c>
      <c r="BO660" s="124">
        <f t="shared" ref="BO660" si="12387">G660/G684</f>
        <v>0</v>
      </c>
      <c r="BP660" s="125">
        <f t="shared" ref="BP660" si="12388">H660/H684</f>
        <v>0</v>
      </c>
      <c r="BQ660" s="126">
        <f t="shared" ref="BQ660" si="12389">I660/I684</f>
        <v>0</v>
      </c>
      <c r="BR660" s="123">
        <f t="shared" ref="BR660" si="12390">J660/J684</f>
        <v>0</v>
      </c>
      <c r="BS660" s="124">
        <f t="shared" ref="BS660" si="12391">K660/K684</f>
        <v>0</v>
      </c>
      <c r="BT660" s="125">
        <f t="shared" ref="BT660" si="12392">L660/L684</f>
        <v>0</v>
      </c>
      <c r="BU660" s="123">
        <f t="shared" ref="BU660" si="12393">M660/M684</f>
        <v>0</v>
      </c>
      <c r="BV660" s="127">
        <f t="shared" ref="BV660" si="12394">N660/N684</f>
        <v>0</v>
      </c>
      <c r="BW660" s="128">
        <f t="shared" ref="BW660" si="12395">O660/O684</f>
        <v>0</v>
      </c>
      <c r="BX660" s="123">
        <f t="shared" ref="BX660" si="12396">P660/P684</f>
        <v>0</v>
      </c>
      <c r="BY660" s="124">
        <f t="shared" ref="BY660" si="12397">Q660/Q684</f>
        <v>0</v>
      </c>
      <c r="BZ660" s="125">
        <f t="shared" ref="BZ660" si="12398">R660/R684</f>
        <v>0</v>
      </c>
      <c r="CA660" s="126">
        <f t="shared" ref="CA660" si="12399">S660/S684</f>
        <v>0</v>
      </c>
      <c r="CB660" s="123">
        <f t="shared" ref="CB660" si="12400">T660/T684</f>
        <v>0</v>
      </c>
      <c r="CC660" s="124">
        <f t="shared" ref="CC660" si="12401">U660/U684</f>
        <v>0</v>
      </c>
      <c r="CD660" s="125">
        <f t="shared" ref="CD660" si="12402">V660/V684</f>
        <v>0</v>
      </c>
      <c r="CE660" s="126">
        <f t="shared" ref="CE660" si="12403">W660/W684</f>
        <v>0</v>
      </c>
      <c r="CF660" s="123">
        <f t="shared" ref="CF660" si="12404">X660/X684</f>
        <v>0</v>
      </c>
      <c r="CG660" s="124">
        <f t="shared" ref="CG660" si="12405">Y660/Y684</f>
        <v>0</v>
      </c>
      <c r="CH660" s="125">
        <f t="shared" ref="CH660" si="12406">Z660/Z684</f>
        <v>0</v>
      </c>
      <c r="CI660" s="123">
        <f t="shared" ref="CI660" si="12407">AA660/AA684</f>
        <v>0</v>
      </c>
      <c r="CJ660" s="129">
        <f t="shared" ref="CJ660" si="12408">AB660/AB684</f>
        <v>0</v>
      </c>
      <c r="CK660" s="130">
        <f t="shared" ref="CK660" si="12409">AC660/AC684</f>
        <v>0</v>
      </c>
    </row>
    <row r="661" spans="1:89" x14ac:dyDescent="0.25">
      <c r="A661" s="131" t="s">
        <v>17</v>
      </c>
      <c r="B661" s="180">
        <v>483</v>
      </c>
      <c r="C661" s="181">
        <v>0</v>
      </c>
      <c r="D661" s="182">
        <v>447</v>
      </c>
      <c r="E661" s="183">
        <v>2</v>
      </c>
      <c r="F661" s="180">
        <v>649</v>
      </c>
      <c r="G661" s="184">
        <v>8</v>
      </c>
      <c r="H661" s="182">
        <v>597</v>
      </c>
      <c r="I661" s="183">
        <v>54</v>
      </c>
      <c r="J661" s="180">
        <v>18</v>
      </c>
      <c r="K661" s="184">
        <v>37</v>
      </c>
      <c r="L661" s="182">
        <v>76</v>
      </c>
      <c r="M661" s="180">
        <v>144</v>
      </c>
      <c r="N661" s="185">
        <v>283</v>
      </c>
      <c r="O661" s="186">
        <v>196</v>
      </c>
      <c r="P661" s="180">
        <v>96</v>
      </c>
      <c r="Q661" s="184">
        <v>113</v>
      </c>
      <c r="R661" s="182">
        <v>67</v>
      </c>
      <c r="S661" s="183">
        <v>156</v>
      </c>
      <c r="T661" s="180">
        <v>5</v>
      </c>
      <c r="U661" s="184">
        <v>50</v>
      </c>
      <c r="V661" s="182">
        <v>30</v>
      </c>
      <c r="W661" s="183">
        <v>132</v>
      </c>
      <c r="X661" s="180">
        <v>2</v>
      </c>
      <c r="Y661" s="184">
        <v>67</v>
      </c>
      <c r="Z661" s="182">
        <v>0</v>
      </c>
      <c r="AA661" s="180">
        <v>0</v>
      </c>
      <c r="AB661" s="162">
        <f t="shared" si="12379"/>
        <v>2753</v>
      </c>
      <c r="AC661" s="165">
        <f t="shared" ref="AC661:AC683" si="12410">SUM(C661,E661,G661,I661,K661,M661,O661,Q661,S661,U661,W661,Y661,AA661)</f>
        <v>959</v>
      </c>
      <c r="AE661" s="256" t="str">
        <f>$AE$10</f>
        <v>08:00 - 08:59</v>
      </c>
      <c r="AF661" s="120">
        <f t="shared" si="12380"/>
        <v>3760</v>
      </c>
      <c r="AG661" s="181">
        <f t="shared" si="12380"/>
        <v>1794</v>
      </c>
      <c r="AH661" s="182">
        <f t="shared" si="12380"/>
        <v>1942</v>
      </c>
      <c r="AI661" s="183">
        <f t="shared" si="12380"/>
        <v>1524</v>
      </c>
      <c r="AJ661" s="180">
        <f t="shared" si="12380"/>
        <v>2075</v>
      </c>
      <c r="AK661" s="184">
        <f t="shared" si="12380"/>
        <v>1235</v>
      </c>
      <c r="AL661" s="182">
        <f t="shared" si="12380"/>
        <v>3487</v>
      </c>
      <c r="AM661" s="183">
        <f t="shared" si="12380"/>
        <v>2714</v>
      </c>
      <c r="AN661" s="180">
        <f t="shared" si="12380"/>
        <v>288</v>
      </c>
      <c r="AO661" s="184">
        <f t="shared" si="12380"/>
        <v>1105</v>
      </c>
      <c r="AP661" s="182">
        <f t="shared" si="12381"/>
        <v>1039</v>
      </c>
      <c r="AQ661" s="180">
        <f t="shared" si="12381"/>
        <v>4067</v>
      </c>
      <c r="AR661" s="185">
        <f t="shared" si="12381"/>
        <v>2605</v>
      </c>
      <c r="AS661" s="186">
        <f t="shared" si="12381"/>
        <v>4714</v>
      </c>
      <c r="AT661" s="180">
        <f t="shared" si="12381"/>
        <v>1982</v>
      </c>
      <c r="AU661" s="184">
        <f t="shared" si="12381"/>
        <v>2398</v>
      </c>
      <c r="AV661" s="182">
        <f t="shared" si="12381"/>
        <v>2877</v>
      </c>
      <c r="AW661" s="183">
        <f t="shared" si="12381"/>
        <v>1966</v>
      </c>
      <c r="AX661" s="180">
        <f t="shared" si="12381"/>
        <v>355</v>
      </c>
      <c r="AY661" s="184">
        <f t="shared" si="12381"/>
        <v>1409</v>
      </c>
      <c r="AZ661" s="182">
        <f t="shared" si="12382"/>
        <v>1128</v>
      </c>
      <c r="BA661" s="183">
        <f t="shared" si="12382"/>
        <v>3391</v>
      </c>
      <c r="BB661" s="180">
        <f t="shared" si="12382"/>
        <v>1828</v>
      </c>
      <c r="BC661" s="184">
        <f t="shared" si="12382"/>
        <v>1972</v>
      </c>
      <c r="BD661" s="182">
        <f t="shared" si="12382"/>
        <v>4565</v>
      </c>
      <c r="BE661" s="180">
        <f t="shared" si="12382"/>
        <v>3221</v>
      </c>
      <c r="BF661" s="164">
        <f>SUM(AF661,AH661,AJ661,AL661,AN661,AP661,AR661,AT661,AV661,AX661,AZ661,BB661,BD661)</f>
        <v>27931</v>
      </c>
      <c r="BG661" s="165">
        <f>SUM(AG661,AI661,AK661,AM661,AO661,AQ661,AS661,AU661,AW661,AY661,BA661,BC661,BE661)</f>
        <v>31510</v>
      </c>
      <c r="BI661" s="131" t="s">
        <v>17</v>
      </c>
      <c r="BJ661" s="123">
        <f>B661/B684</f>
        <v>1.1358558897537802E-2</v>
      </c>
      <c r="BK661" s="124">
        <f t="shared" ref="BK661" si="12411">C661/C684</f>
        <v>0</v>
      </c>
      <c r="BL661" s="125">
        <f t="shared" ref="BL661" si="12412">D661/D684</f>
        <v>1.9610423795735719E-2</v>
      </c>
      <c r="BM661" s="126">
        <f t="shared" ref="BM661" si="12413">E661/E684</f>
        <v>9.5215424898833608E-5</v>
      </c>
      <c r="BN661" s="123">
        <f t="shared" ref="BN661" si="12414">F661/F684</f>
        <v>2.4253522179453642E-2</v>
      </c>
      <c r="BO661" s="124">
        <f t="shared" ref="BO661" si="12415">G661/G684</f>
        <v>3.034671117517639E-4</v>
      </c>
      <c r="BP661" s="125">
        <f t="shared" ref="BP661" si="12416">H661/H684</f>
        <v>1.2607970264619543E-2</v>
      </c>
      <c r="BQ661" s="126">
        <f t="shared" ref="BQ661" si="12417">I661/I684</f>
        <v>9.9346886211020154E-4</v>
      </c>
      <c r="BR661" s="123">
        <f t="shared" ref="BR661" si="12418">J661/J684</f>
        <v>2.1739130434782609E-3</v>
      </c>
      <c r="BS661" s="124">
        <f t="shared" ref="BS661" si="12419">K661/K684</f>
        <v>4.3549905838041435E-3</v>
      </c>
      <c r="BT661" s="125">
        <f t="shared" ref="BT661" si="12420">L661/L684</f>
        <v>2.6810597241330651E-3</v>
      </c>
      <c r="BU661" s="123">
        <f t="shared" ref="BU661" si="12421">M661/M684</f>
        <v>4.6691093025517981E-3</v>
      </c>
      <c r="BV661" s="127">
        <f t="shared" ref="BV661" si="12422">N661/N684</f>
        <v>5.8177781432447988E-3</v>
      </c>
      <c r="BW661" s="128">
        <f t="shared" ref="BW661" si="12423">O661/O684</f>
        <v>4.0663900414937759E-3</v>
      </c>
      <c r="BX661" s="123">
        <f t="shared" ref="BX661" si="12424">P661/P684</f>
        <v>3.3165204173288194E-3</v>
      </c>
      <c r="BY661" s="124">
        <f t="shared" ref="BY661" si="12425">Q661/Q684</f>
        <v>4.1685111406226947E-3</v>
      </c>
      <c r="BZ661" s="125">
        <f t="shared" ref="BZ661" si="12426">R661/R684</f>
        <v>1.9076362393941121E-3</v>
      </c>
      <c r="CA661" s="126">
        <f t="shared" ref="CA661" si="12427">S661/S684</f>
        <v>4.6036711326211417E-3</v>
      </c>
      <c r="CB661" s="123">
        <f t="shared" ref="CB661" si="12428">T661/T684</f>
        <v>4.6279155868196966E-4</v>
      </c>
      <c r="CC661" s="124">
        <f t="shared" ref="CC661" si="12429">U661/U684</f>
        <v>4.6433878157503715E-3</v>
      </c>
      <c r="CD661" s="125">
        <f t="shared" ref="CD661" si="12430">V661/V684</f>
        <v>9.044044496698924E-4</v>
      </c>
      <c r="CE661" s="126">
        <f t="shared" ref="CE661" si="12431">W661/W684</f>
        <v>3.3100957921661065E-3</v>
      </c>
      <c r="CF661" s="123">
        <f t="shared" ref="CF661" si="12432">X661/X684</f>
        <v>7.0511916513890853E-5</v>
      </c>
      <c r="CG661" s="124">
        <f t="shared" ref="CG661" si="12433">Y661/Y684</f>
        <v>4.1134577603143419E-3</v>
      </c>
      <c r="CH661" s="125">
        <f t="shared" ref="CH661" si="12434">Z661/Z684</f>
        <v>0</v>
      </c>
      <c r="CI661" s="123">
        <f t="shared" ref="CI661" si="12435">AA661/AA684</f>
        <v>0</v>
      </c>
      <c r="CJ661" s="129">
        <f t="shared" ref="CJ661" si="12436">AB661/AB684</f>
        <v>6.5639514367733876E-3</v>
      </c>
      <c r="CK661" s="130">
        <f t="shared" ref="CK661" si="12437">AC661/AC684</f>
        <v>2.2928322096303732E-3</v>
      </c>
    </row>
    <row r="662" spans="1:89" ht="13.8" thickBot="1" x14ac:dyDescent="0.3">
      <c r="A662" s="139" t="s">
        <v>18</v>
      </c>
      <c r="B662" s="187">
        <v>2512</v>
      </c>
      <c r="C662" s="188">
        <v>741</v>
      </c>
      <c r="D662" s="189">
        <v>1568</v>
      </c>
      <c r="E662" s="190">
        <v>492</v>
      </c>
      <c r="F662" s="187">
        <v>2044</v>
      </c>
      <c r="G662" s="191">
        <v>589</v>
      </c>
      <c r="H662" s="189">
        <v>2553</v>
      </c>
      <c r="I662" s="190">
        <v>1141</v>
      </c>
      <c r="J662" s="187">
        <v>123</v>
      </c>
      <c r="K662" s="191">
        <v>390</v>
      </c>
      <c r="L662" s="189">
        <v>710</v>
      </c>
      <c r="M662" s="187">
        <v>1429</v>
      </c>
      <c r="N662" s="192">
        <v>1990</v>
      </c>
      <c r="O662" s="193">
        <v>2178</v>
      </c>
      <c r="P662" s="187">
        <v>1155</v>
      </c>
      <c r="Q662" s="191">
        <v>1218</v>
      </c>
      <c r="R662" s="189">
        <v>1635</v>
      </c>
      <c r="S662" s="190">
        <v>1235</v>
      </c>
      <c r="T662" s="187">
        <v>207</v>
      </c>
      <c r="U662" s="191">
        <v>701</v>
      </c>
      <c r="V662" s="189">
        <v>876</v>
      </c>
      <c r="W662" s="190">
        <v>1548</v>
      </c>
      <c r="X662" s="187">
        <v>1136</v>
      </c>
      <c r="Y662" s="191">
        <v>945</v>
      </c>
      <c r="Z662" s="189">
        <v>2922</v>
      </c>
      <c r="AA662" s="187">
        <v>1855</v>
      </c>
      <c r="AB662" s="162">
        <f t="shared" si="12379"/>
        <v>19431</v>
      </c>
      <c r="AC662" s="165">
        <f t="shared" si="12410"/>
        <v>14462</v>
      </c>
      <c r="AE662" s="254">
        <f>$AE$11</f>
        <v>0</v>
      </c>
      <c r="AF662" s="120">
        <f t="shared" si="12380"/>
        <v>0</v>
      </c>
      <c r="AG662" s="188">
        <f t="shared" si="12380"/>
        <v>0</v>
      </c>
      <c r="AH662" s="189">
        <f t="shared" si="12380"/>
        <v>0</v>
      </c>
      <c r="AI662" s="190">
        <f t="shared" si="12380"/>
        <v>0</v>
      </c>
      <c r="AJ662" s="187">
        <f t="shared" si="12380"/>
        <v>0</v>
      </c>
      <c r="AK662" s="191">
        <f t="shared" si="12380"/>
        <v>0</v>
      </c>
      <c r="AL662" s="189">
        <f t="shared" si="12380"/>
        <v>0</v>
      </c>
      <c r="AM662" s="190">
        <f t="shared" si="12380"/>
        <v>0</v>
      </c>
      <c r="AN662" s="187">
        <f t="shared" si="12380"/>
        <v>0</v>
      </c>
      <c r="AO662" s="191">
        <f t="shared" si="12380"/>
        <v>0</v>
      </c>
      <c r="AP662" s="189">
        <f t="shared" si="12381"/>
        <v>0</v>
      </c>
      <c r="AQ662" s="187">
        <f t="shared" si="12381"/>
        <v>0</v>
      </c>
      <c r="AR662" s="192">
        <f t="shared" si="12381"/>
        <v>0</v>
      </c>
      <c r="AS662" s="193">
        <f t="shared" si="12381"/>
        <v>0</v>
      </c>
      <c r="AT662" s="187">
        <f t="shared" si="12381"/>
        <v>0</v>
      </c>
      <c r="AU662" s="191">
        <f t="shared" si="12381"/>
        <v>0</v>
      </c>
      <c r="AV662" s="189">
        <f t="shared" si="12381"/>
        <v>0</v>
      </c>
      <c r="AW662" s="190">
        <f t="shared" si="12381"/>
        <v>0</v>
      </c>
      <c r="AX662" s="187">
        <f t="shared" si="12381"/>
        <v>0</v>
      </c>
      <c r="AY662" s="191">
        <f t="shared" si="12381"/>
        <v>0</v>
      </c>
      <c r="AZ662" s="189">
        <f t="shared" si="12382"/>
        <v>0</v>
      </c>
      <c r="BA662" s="190">
        <f t="shared" si="12382"/>
        <v>0</v>
      </c>
      <c r="BB662" s="187">
        <f t="shared" si="12382"/>
        <v>0</v>
      </c>
      <c r="BC662" s="191">
        <f t="shared" si="12382"/>
        <v>0</v>
      </c>
      <c r="BD662" s="189">
        <f t="shared" si="12382"/>
        <v>0</v>
      </c>
      <c r="BE662" s="187">
        <f t="shared" si="12382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18</v>
      </c>
      <c r="BJ662" s="123">
        <f>B662/B684</f>
        <v>5.9073912941231807E-2</v>
      </c>
      <c r="BK662" s="124">
        <f t="shared" ref="BK662" si="12438">C662/C684</f>
        <v>1.776637575525079E-2</v>
      </c>
      <c r="BL662" s="125">
        <f t="shared" ref="BL662" si="12439">D662/D684</f>
        <v>6.8790032464683695E-2</v>
      </c>
      <c r="BM662" s="126">
        <f t="shared" ref="BM662" si="12440">E662/E684</f>
        <v>2.3422994525113067E-2</v>
      </c>
      <c r="BN662" s="123">
        <f t="shared" ref="BN662" si="12441">F662/F684</f>
        <v>7.6385515153780031E-2</v>
      </c>
      <c r="BO662" s="124">
        <f t="shared" ref="BO662" si="12442">G662/G684</f>
        <v>2.2342766102723618E-2</v>
      </c>
      <c r="BP662" s="125">
        <f t="shared" ref="BP662" si="12443">H662/H684</f>
        <v>5.3916495955734833E-2</v>
      </c>
      <c r="BQ662" s="126">
        <f t="shared" ref="BQ662" si="12444">I662/I684</f>
        <v>2.0991629104958144E-2</v>
      </c>
      <c r="BR662" s="123">
        <f t="shared" ref="BR662" si="12445">J662/J684</f>
        <v>1.4855072463768116E-2</v>
      </c>
      <c r="BS662" s="124">
        <f t="shared" ref="BS662" si="12446">K662/K684</f>
        <v>4.5903954802259887E-2</v>
      </c>
      <c r="BT662" s="125">
        <f t="shared" ref="BT662" si="12447">L662/L684</f>
        <v>2.5046742159664161E-2</v>
      </c>
      <c r="BU662" s="123">
        <f t="shared" ref="BU662" si="12448">M662/M684</f>
        <v>4.6334424953795271E-2</v>
      </c>
      <c r="BV662" s="127">
        <f t="shared" ref="BV662" si="12449">N662/N684</f>
        <v>4.0909464682180742E-2</v>
      </c>
      <c r="BW662" s="128">
        <f t="shared" ref="BW662" si="12450">O662/O684</f>
        <v>4.5186721991701248E-2</v>
      </c>
      <c r="BX662" s="123">
        <f t="shared" ref="BX662" si="12451">P662/P684</f>
        <v>3.9901886270987355E-2</v>
      </c>
      <c r="BY662" s="124">
        <f t="shared" ref="BY662" si="12452">Q662/Q684</f>
        <v>4.4931385568835767E-2</v>
      </c>
      <c r="BZ662" s="125">
        <f t="shared" ref="BZ662" si="12453">R662/R684</f>
        <v>4.6552018677751834E-2</v>
      </c>
      <c r="CA662" s="126">
        <f t="shared" ref="CA662" si="12454">S662/S684</f>
        <v>3.6445729799917372E-2</v>
      </c>
      <c r="CB662" s="123">
        <f t="shared" ref="CB662" si="12455">T662/T684</f>
        <v>1.9159570529433543E-2</v>
      </c>
      <c r="CC662" s="124">
        <f t="shared" ref="CC662" si="12456">U662/U684</f>
        <v>6.5100297176820213E-2</v>
      </c>
      <c r="CD662" s="125">
        <f t="shared" ref="CD662" si="12457">V662/V684</f>
        <v>2.6408609930360857E-2</v>
      </c>
      <c r="CE662" s="126">
        <f t="shared" ref="CE662" si="12458">W662/W684</f>
        <v>3.8818396108129795E-2</v>
      </c>
      <c r="CF662" s="123">
        <f t="shared" ref="CF662" si="12459">X662/X684</f>
        <v>4.0050768579890005E-2</v>
      </c>
      <c r="CG662" s="124">
        <f t="shared" ref="CG662" si="12460">Y662/Y684</f>
        <v>5.8018172888015716E-2</v>
      </c>
      <c r="CH662" s="125">
        <f t="shared" ref="CH662" si="12461">Z662/Z684</f>
        <v>5.0114051486099438E-2</v>
      </c>
      <c r="CI662" s="123">
        <f t="shared" ref="CI662" si="12462">AA662/AA684</f>
        <v>3.1247367977764676E-2</v>
      </c>
      <c r="CJ662" s="129">
        <f t="shared" ref="CJ662" si="12463">AB662/AB684</f>
        <v>4.6329146519412889E-2</v>
      </c>
      <c r="CK662" s="130">
        <f t="shared" ref="CK662" si="12464">AC662/AC684</f>
        <v>3.4576579161287237E-2</v>
      </c>
    </row>
    <row r="663" spans="1:89" ht="14.4" thickTop="1" thickBot="1" x14ac:dyDescent="0.3">
      <c r="A663" s="131" t="s">
        <v>19</v>
      </c>
      <c r="B663" s="180">
        <v>4892</v>
      </c>
      <c r="C663" s="181">
        <v>1845</v>
      </c>
      <c r="D663" s="182">
        <v>1974</v>
      </c>
      <c r="E663" s="183">
        <v>1372</v>
      </c>
      <c r="F663" s="180">
        <v>3024</v>
      </c>
      <c r="G663" s="184">
        <v>1368</v>
      </c>
      <c r="H663" s="182">
        <v>4045</v>
      </c>
      <c r="I663" s="183">
        <v>2464</v>
      </c>
      <c r="J663" s="180">
        <v>264</v>
      </c>
      <c r="K663" s="184">
        <v>911</v>
      </c>
      <c r="L663" s="182">
        <v>1233</v>
      </c>
      <c r="M663" s="180">
        <v>2928</v>
      </c>
      <c r="N663" s="185">
        <v>3221</v>
      </c>
      <c r="O663" s="186">
        <v>3848</v>
      </c>
      <c r="P663" s="180">
        <v>2182</v>
      </c>
      <c r="Q663" s="184">
        <v>2307</v>
      </c>
      <c r="R663" s="182">
        <v>2911</v>
      </c>
      <c r="S663" s="183">
        <v>2076</v>
      </c>
      <c r="T663" s="180">
        <v>446</v>
      </c>
      <c r="U663" s="184">
        <v>1430</v>
      </c>
      <c r="V663" s="182">
        <v>1736</v>
      </c>
      <c r="W663" s="183">
        <v>3315</v>
      </c>
      <c r="X663" s="180">
        <v>2121</v>
      </c>
      <c r="Y663" s="184">
        <v>1717</v>
      </c>
      <c r="Z663" s="182">
        <v>4511</v>
      </c>
      <c r="AA663" s="180">
        <v>3180</v>
      </c>
      <c r="AB663" s="162">
        <f t="shared" si="12379"/>
        <v>32560</v>
      </c>
      <c r="AC663" s="165">
        <f t="shared" si="12410"/>
        <v>28761</v>
      </c>
      <c r="AE663" s="251" t="s">
        <v>13</v>
      </c>
      <c r="AF663" s="14">
        <f t="shared" ref="AF663:BG663" si="12465">SUM(AF660:AF662)</f>
        <v>8566</v>
      </c>
      <c r="AG663" s="1">
        <f t="shared" si="12465"/>
        <v>3438</v>
      </c>
      <c r="AH663" s="14">
        <f t="shared" si="12465"/>
        <v>4171</v>
      </c>
      <c r="AI663" s="1">
        <f t="shared" si="12465"/>
        <v>3216</v>
      </c>
      <c r="AJ663" s="14">
        <f t="shared" si="12465"/>
        <v>5038</v>
      </c>
      <c r="AK663" s="1">
        <f t="shared" si="12465"/>
        <v>2651</v>
      </c>
      <c r="AL663" s="14">
        <f t="shared" si="12465"/>
        <v>7637</v>
      </c>
      <c r="AM663" s="1">
        <f t="shared" si="12465"/>
        <v>5535</v>
      </c>
      <c r="AN663" s="14">
        <f t="shared" si="12465"/>
        <v>648</v>
      </c>
      <c r="AO663" s="1">
        <f t="shared" si="12465"/>
        <v>2364</v>
      </c>
      <c r="AP663" s="14">
        <f t="shared" si="12465"/>
        <v>2333</v>
      </c>
      <c r="AQ663" s="1">
        <f t="shared" si="12465"/>
        <v>8259</v>
      </c>
      <c r="AR663" s="14">
        <f t="shared" si="12465"/>
        <v>6110</v>
      </c>
      <c r="AS663" s="1">
        <f t="shared" si="12465"/>
        <v>9550</v>
      </c>
      <c r="AT663" s="14">
        <f t="shared" si="12465"/>
        <v>4746</v>
      </c>
      <c r="AU663" s="1">
        <f t="shared" si="12465"/>
        <v>5138</v>
      </c>
      <c r="AV663" s="14">
        <f t="shared" si="12465"/>
        <v>6389</v>
      </c>
      <c r="AW663" s="1">
        <f t="shared" si="12465"/>
        <v>4340</v>
      </c>
      <c r="AX663" s="14">
        <f t="shared" si="12465"/>
        <v>841</v>
      </c>
      <c r="AY663" s="1">
        <f t="shared" si="12465"/>
        <v>3428</v>
      </c>
      <c r="AZ663" s="14">
        <f t="shared" si="12465"/>
        <v>2634</v>
      </c>
      <c r="BA663" s="1">
        <f t="shared" si="12465"/>
        <v>7471</v>
      </c>
      <c r="BB663" s="14">
        <f t="shared" si="12465"/>
        <v>3943</v>
      </c>
      <c r="BC663" s="1">
        <f t="shared" si="12465"/>
        <v>4160</v>
      </c>
      <c r="BD663" s="14">
        <f t="shared" si="12465"/>
        <v>10313</v>
      </c>
      <c r="BE663" s="1">
        <f t="shared" si="12465"/>
        <v>6804</v>
      </c>
      <c r="BF663" s="166">
        <f t="shared" si="12465"/>
        <v>63369</v>
      </c>
      <c r="BG663" s="167">
        <f t="shared" si="12465"/>
        <v>66354</v>
      </c>
      <c r="BI663" s="131" t="s">
        <v>19</v>
      </c>
      <c r="BJ663" s="123">
        <f>B663/B684</f>
        <v>0.11504362345083836</v>
      </c>
      <c r="BK663" s="124">
        <f t="shared" ref="BK663" si="12466">C663/C684</f>
        <v>4.4236117771171E-2</v>
      </c>
      <c r="BL663" s="125">
        <f t="shared" ref="BL663" si="12467">D663/D684</f>
        <v>8.6601737299289286E-2</v>
      </c>
      <c r="BM663" s="126">
        <f t="shared" ref="BM663" si="12468">E663/E684</f>
        <v>6.5317781480599857E-2</v>
      </c>
      <c r="BN663" s="123">
        <f t="shared" ref="BN663" si="12469">F663/F684</f>
        <v>0.11300870735079786</v>
      </c>
      <c r="BO663" s="124">
        <f t="shared" ref="BO663" si="12470">G663/G684</f>
        <v>5.1892876109551629E-2</v>
      </c>
      <c r="BP663" s="125">
        <f t="shared" ref="BP663" si="12471">H663/H684</f>
        <v>8.5425862178201098E-2</v>
      </c>
      <c r="BQ663" s="126">
        <f t="shared" ref="BQ663" si="12472">I663/I684</f>
        <v>4.5331616226658079E-2</v>
      </c>
      <c r="BR663" s="123">
        <f t="shared" ref="BR663" si="12473">J663/J684</f>
        <v>3.1884057971014491E-2</v>
      </c>
      <c r="BS663" s="124">
        <f t="shared" ref="BS663" si="12474">K663/K684</f>
        <v>0.10722693032015065</v>
      </c>
      <c r="BT663" s="125">
        <f t="shared" ref="BT663" si="12475">L663/L684</f>
        <v>4.3496666313895649E-2</v>
      </c>
      <c r="BU663" s="123">
        <f t="shared" ref="BU663" si="12476">M663/M684</f>
        <v>9.4938555818553219E-2</v>
      </c>
      <c r="BV663" s="127">
        <f t="shared" ref="BV663" si="12477">N663/N684</f>
        <v>6.6215771729298573E-2</v>
      </c>
      <c r="BW663" s="128">
        <f t="shared" ref="BW663" si="12478">O663/O684</f>
        <v>7.9834024896265565E-2</v>
      </c>
      <c r="BX663" s="123">
        <f t="shared" ref="BX663" si="12479">P663/P684</f>
        <v>7.5381745318869625E-2</v>
      </c>
      <c r="BY663" s="124">
        <f t="shared" ref="BY663" si="12480">Q663/Q684</f>
        <v>8.5104028331119963E-2</v>
      </c>
      <c r="BZ663" s="125">
        <f t="shared" ref="BZ663" si="12481">R663/R684</f>
        <v>8.2882523774272535E-2</v>
      </c>
      <c r="CA663" s="126">
        <f t="shared" ref="CA663" si="12482">S663/S684</f>
        <v>6.1264238918727495E-2</v>
      </c>
      <c r="CB663" s="123">
        <f t="shared" ref="CB663" si="12483">T663/T684</f>
        <v>4.1281007034431695E-2</v>
      </c>
      <c r="CC663" s="124">
        <f t="shared" ref="CC663" si="12484">U663/U684</f>
        <v>0.13280089153046062</v>
      </c>
      <c r="CD663" s="125">
        <f t="shared" ref="CD663" si="12485">V663/V684</f>
        <v>5.2334870820897772E-2</v>
      </c>
      <c r="CE663" s="126">
        <f t="shared" ref="CE663" si="12486">W663/W684</f>
        <v>8.312854205326245E-2</v>
      </c>
      <c r="CF663" s="123">
        <f t="shared" ref="CF663" si="12487">X663/X684</f>
        <v>7.4777887462981238E-2</v>
      </c>
      <c r="CG663" s="124">
        <f t="shared" ref="CG663" si="12488">Y663/Y684</f>
        <v>0.10541502946954813</v>
      </c>
      <c r="CH663" s="125">
        <f t="shared" ref="CH663" si="12489">Z663/Z684</f>
        <v>7.7366353954070696E-2</v>
      </c>
      <c r="CI663" s="123">
        <f t="shared" ref="CI663" si="12490">AA663/AA684</f>
        <v>5.3566916533310874E-2</v>
      </c>
      <c r="CJ663" s="129">
        <f t="shared" ref="CJ663" si="12491">AB663/AB684</f>
        <v>7.7632495016833086E-2</v>
      </c>
      <c r="CK663" s="130">
        <f t="shared" ref="CK663" si="12492">AC663/AC684</f>
        <v>6.8763448572658162E-2</v>
      </c>
    </row>
    <row r="664" spans="1:89" ht="13.8" thickTop="1" x14ac:dyDescent="0.25">
      <c r="A664" s="139" t="s">
        <v>20</v>
      </c>
      <c r="B664" s="266">
        <v>4806</v>
      </c>
      <c r="C664" s="267">
        <v>1644</v>
      </c>
      <c r="D664" s="268">
        <v>2229</v>
      </c>
      <c r="E664" s="269">
        <v>1692</v>
      </c>
      <c r="F664" s="266">
        <v>2963</v>
      </c>
      <c r="G664" s="270">
        <v>1416</v>
      </c>
      <c r="H664" s="268">
        <v>4150</v>
      </c>
      <c r="I664" s="269">
        <v>2821</v>
      </c>
      <c r="J664" s="266">
        <v>360</v>
      </c>
      <c r="K664" s="270">
        <v>1259</v>
      </c>
      <c r="L664" s="268">
        <v>1294</v>
      </c>
      <c r="M664" s="266">
        <v>4192</v>
      </c>
      <c r="N664" s="271">
        <v>3505</v>
      </c>
      <c r="O664" s="272">
        <v>4836</v>
      </c>
      <c r="P664" s="266">
        <v>2764</v>
      </c>
      <c r="Q664" s="270">
        <v>2740</v>
      </c>
      <c r="R664" s="268">
        <v>3512</v>
      </c>
      <c r="S664" s="269">
        <v>2374</v>
      </c>
      <c r="T664" s="266">
        <v>486</v>
      </c>
      <c r="U664" s="270">
        <v>2019</v>
      </c>
      <c r="V664" s="268">
        <v>1506</v>
      </c>
      <c r="W664" s="269">
        <v>4080</v>
      </c>
      <c r="X664" s="266">
        <v>2115</v>
      </c>
      <c r="Y664" s="270">
        <v>2188</v>
      </c>
      <c r="Z664" s="268">
        <v>5748</v>
      </c>
      <c r="AA664" s="266">
        <v>3583</v>
      </c>
      <c r="AB664" s="162">
        <f t="shared" si="12379"/>
        <v>35438</v>
      </c>
      <c r="AC664" s="165">
        <f t="shared" si="12410"/>
        <v>34844</v>
      </c>
      <c r="BI664" s="139" t="s">
        <v>20</v>
      </c>
      <c r="BJ664" s="123">
        <f>B664/B684</f>
        <v>0.11302118853326436</v>
      </c>
      <c r="BK664" s="124">
        <f t="shared" ref="BK664" si="12493">C664/C684</f>
        <v>3.9416898436750746E-2</v>
      </c>
      <c r="BL664" s="125">
        <f t="shared" ref="BL664" si="12494">D664/D684</f>
        <v>9.7788891813635162E-2</v>
      </c>
      <c r="BM664" s="126">
        <f t="shared" ref="BM664" si="12495">E664/E684</f>
        <v>8.0552249464413236E-2</v>
      </c>
      <c r="BN664" s="123">
        <f t="shared" ref="BN664" si="12496">F664/F684</f>
        <v>0.11072910048955492</v>
      </c>
      <c r="BO664" s="124">
        <f t="shared" ref="BO664" si="12497">G664/G684</f>
        <v>5.371367878006221E-2</v>
      </c>
      <c r="BP664" s="125">
        <f t="shared" ref="BP664" si="12498">H664/H684</f>
        <v>8.7643344385546246E-2</v>
      </c>
      <c r="BQ664" s="126">
        <f t="shared" ref="BQ664" si="12499">I664/I684</f>
        <v>5.1899549259497746E-2</v>
      </c>
      <c r="BR664" s="123">
        <f t="shared" ref="BR664" si="12500">J664/J684</f>
        <v>4.3478260869565216E-2</v>
      </c>
      <c r="BS664" s="124">
        <f t="shared" ref="BS664" si="12501">K664/K684</f>
        <v>0.1481873822975518</v>
      </c>
      <c r="BT664" s="125">
        <f t="shared" ref="BT664" si="12502">L664/L684</f>
        <v>4.5648569513528768E-2</v>
      </c>
      <c r="BU664" s="123">
        <f t="shared" ref="BU664" si="12503">M664/M684</f>
        <v>0.13592295969650789</v>
      </c>
      <c r="BV664" s="127">
        <f t="shared" ref="BV664" si="12504">N664/N684</f>
        <v>7.2054107392484176E-2</v>
      </c>
      <c r="BW664" s="128">
        <f t="shared" ref="BW664" si="12505">O664/O684</f>
        <v>0.10033195020746888</v>
      </c>
      <c r="BX664" s="123">
        <f t="shared" ref="BX664" si="12506">P664/P684</f>
        <v>9.5488150348925591E-2</v>
      </c>
      <c r="BY664" s="124">
        <f t="shared" ref="BY664" si="12507">Q664/Q684</f>
        <v>0.1010771727903202</v>
      </c>
      <c r="BZ664" s="125">
        <f t="shared" ref="BZ664" si="12508">R664/R684</f>
        <v>9.9994305563464489E-2</v>
      </c>
      <c r="CA664" s="126">
        <f t="shared" ref="CA664" si="12509">S664/S684</f>
        <v>7.0058431210529418E-2</v>
      </c>
      <c r="CB664" s="123">
        <f t="shared" ref="CB664" si="12510">T664/T684</f>
        <v>4.498333950388745E-2</v>
      </c>
      <c r="CC664" s="124">
        <f t="shared" ref="CC664" si="12511">U664/U684</f>
        <v>0.1875</v>
      </c>
      <c r="CD664" s="125">
        <f t="shared" ref="CD664" si="12512">V664/V684</f>
        <v>4.5401103373428599E-2</v>
      </c>
      <c r="CE664" s="126">
        <f t="shared" ref="CE664" si="12513">W664/W684</f>
        <v>0.10231205175786148</v>
      </c>
      <c r="CF664" s="123">
        <f t="shared" ref="CF664" si="12514">X664/X684</f>
        <v>7.4566351713439574E-2</v>
      </c>
      <c r="CG664" s="124">
        <f t="shared" ref="CG664" si="12515">Y664/Y684</f>
        <v>0.1343320235756385</v>
      </c>
      <c r="CH664" s="125">
        <f t="shared" ref="CH664" si="12516">Z664/Z684</f>
        <v>9.8581645428507725E-2</v>
      </c>
      <c r="CI664" s="123">
        <f t="shared" ref="CI664" si="12517">AA664/AA684</f>
        <v>6.0355428282658129E-2</v>
      </c>
      <c r="CJ664" s="129">
        <f t="shared" ref="CJ664" si="12518">AB664/AB684</f>
        <v>8.449448275204334E-2</v>
      </c>
      <c r="CK664" s="130">
        <f t="shared" ref="CK664" si="12519">AC664/AC684</f>
        <v>8.3307033902357386E-2</v>
      </c>
    </row>
    <row r="665" spans="1:89" ht="13.8" thickBot="1" x14ac:dyDescent="0.3">
      <c r="A665" s="131" t="s">
        <v>21</v>
      </c>
      <c r="B665" s="273">
        <v>3760</v>
      </c>
      <c r="C665" s="274">
        <v>1794</v>
      </c>
      <c r="D665" s="275">
        <v>1942</v>
      </c>
      <c r="E665" s="276">
        <v>1524</v>
      </c>
      <c r="F665" s="273">
        <v>2075</v>
      </c>
      <c r="G665" s="277">
        <v>1235</v>
      </c>
      <c r="H665" s="275">
        <v>3487</v>
      </c>
      <c r="I665" s="276">
        <v>2714</v>
      </c>
      <c r="J665" s="273">
        <v>288</v>
      </c>
      <c r="K665" s="277">
        <v>1105</v>
      </c>
      <c r="L665" s="275">
        <v>1039</v>
      </c>
      <c r="M665" s="273">
        <v>4067</v>
      </c>
      <c r="N665" s="278">
        <v>2605</v>
      </c>
      <c r="O665" s="279">
        <v>4714</v>
      </c>
      <c r="P665" s="273">
        <v>1982</v>
      </c>
      <c r="Q665" s="277">
        <v>2398</v>
      </c>
      <c r="R665" s="275">
        <v>2877</v>
      </c>
      <c r="S665" s="276">
        <v>1966</v>
      </c>
      <c r="T665" s="273">
        <v>355</v>
      </c>
      <c r="U665" s="277">
        <v>1409</v>
      </c>
      <c r="V665" s="275">
        <v>1128</v>
      </c>
      <c r="W665" s="276">
        <v>3391</v>
      </c>
      <c r="X665" s="273">
        <v>1828</v>
      </c>
      <c r="Y665" s="277">
        <v>1972</v>
      </c>
      <c r="Z665" s="275">
        <v>4565</v>
      </c>
      <c r="AA665" s="273">
        <v>3221</v>
      </c>
      <c r="AB665" s="162">
        <f t="shared" si="12379"/>
        <v>27931</v>
      </c>
      <c r="AC665" s="165">
        <f t="shared" si="12410"/>
        <v>31510</v>
      </c>
      <c r="AE665" t="s">
        <v>85</v>
      </c>
      <c r="BI665" s="131" t="s">
        <v>21</v>
      </c>
      <c r="BJ665" s="123">
        <f>B665/B684</f>
        <v>8.8422735931143151E-2</v>
      </c>
      <c r="BK665" s="124">
        <f t="shared" ref="BK665" si="12520">C665/C684</f>
        <v>4.3013330775870336E-2</v>
      </c>
      <c r="BL665" s="125">
        <f t="shared" ref="BL665" si="12521">D665/D684</f>
        <v>8.5197859085724317E-2</v>
      </c>
      <c r="BM665" s="126">
        <f t="shared" ref="BM665" si="12522">E665/E684</f>
        <v>7.2554153772911217E-2</v>
      </c>
      <c r="BN665" s="123">
        <f t="shared" ref="BN665" si="12523">F665/F684</f>
        <v>7.7544003886542839E-2</v>
      </c>
      <c r="BO665" s="124">
        <f t="shared" ref="BO665" si="12524">G665/G684</f>
        <v>4.6847735376678551E-2</v>
      </c>
      <c r="BP665" s="125">
        <f t="shared" ref="BP665" si="12525">H665/H684</f>
        <v>7.3641528162024031E-2</v>
      </c>
      <c r="BQ665" s="126">
        <f t="shared" ref="BQ665" si="12526">I665/I684</f>
        <v>4.9931009106797902E-2</v>
      </c>
      <c r="BR665" s="123">
        <f t="shared" ref="BR665" si="12527">J665/J684</f>
        <v>3.4782608695652174E-2</v>
      </c>
      <c r="BS665" s="124">
        <f t="shared" ref="BS665" si="12528">K665/K684</f>
        <v>0.13006120527306969</v>
      </c>
      <c r="BT665" s="125">
        <f t="shared" ref="BT665" si="12529">L665/L684</f>
        <v>3.6652908597029667E-2</v>
      </c>
      <c r="BU665" s="123">
        <f t="shared" ref="BU665" si="12530">M665/M684</f>
        <v>0.13186991342693169</v>
      </c>
      <c r="BV665" s="127">
        <f t="shared" ref="BV665" si="12531">N665/N684</f>
        <v>5.3552339445769259E-2</v>
      </c>
      <c r="BW665" s="128">
        <f t="shared" ref="BW665" si="12532">O665/O684</f>
        <v>9.7800829875518677E-2</v>
      </c>
      <c r="BX665" s="123">
        <f t="shared" ref="BX665" si="12533">P665/P684</f>
        <v>6.8472327782767919E-2</v>
      </c>
      <c r="BY665" s="124">
        <f t="shared" ref="BY665" si="12534">Q665/Q684</f>
        <v>8.8460970931090455E-2</v>
      </c>
      <c r="BZ665" s="125">
        <f t="shared" ref="BZ665" si="12535">R665/R684</f>
        <v>8.1914469563236711E-2</v>
      </c>
      <c r="CA665" s="126">
        <f t="shared" ref="CA665" si="12536">S665/S684</f>
        <v>5.8018060555981819E-2</v>
      </c>
      <c r="CB665" s="123">
        <f t="shared" ref="CB665" si="12537">T665/T684</f>
        <v>3.2858200666419847E-2</v>
      </c>
      <c r="CC665" s="124">
        <f t="shared" ref="CC665" si="12538">U665/U684</f>
        <v>0.13085066864784548</v>
      </c>
      <c r="CD665" s="125">
        <f t="shared" ref="CD665" si="12539">V665/V684</f>
        <v>3.4005607307587955E-2</v>
      </c>
      <c r="CE665" s="126">
        <f t="shared" ref="CE665" si="12540">W665/W684</f>
        <v>8.5034354782085361E-2</v>
      </c>
      <c r="CF665" s="123">
        <f t="shared" ref="CF665" si="12541">X665/X684</f>
        <v>6.4447891693696233E-2</v>
      </c>
      <c r="CG665" s="124">
        <f t="shared" ref="CG665" si="12542">Y665/Y684</f>
        <v>0.12107072691552064</v>
      </c>
      <c r="CH665" s="125">
        <f t="shared" ref="CH665" si="12543">Z665/Z684</f>
        <v>7.8292486322396965E-2</v>
      </c>
      <c r="CI665" s="123">
        <f t="shared" ref="CI665" si="12544">AA665/AA684</f>
        <v>5.4257559167859848E-2</v>
      </c>
      <c r="CJ665" s="129">
        <f t="shared" ref="CJ665" si="12545">AB665/AB684</f>
        <v>6.6595614813119319E-2</v>
      </c>
      <c r="CK665" s="130">
        <f t="shared" ref="CK665" si="12546">AC665/AC684</f>
        <v>7.5335915459283698E-2</v>
      </c>
    </row>
    <row r="666" spans="1:89" ht="14.4" thickTop="1" thickBot="1" x14ac:dyDescent="0.3">
      <c r="A666" s="139" t="s">
        <v>22</v>
      </c>
      <c r="B666" s="187">
        <v>2820</v>
      </c>
      <c r="C666" s="188">
        <v>1365</v>
      </c>
      <c r="D666" s="189">
        <v>1372</v>
      </c>
      <c r="E666" s="190">
        <v>999</v>
      </c>
      <c r="F666" s="187">
        <v>1658</v>
      </c>
      <c r="G666" s="191">
        <v>986</v>
      </c>
      <c r="H666" s="189">
        <v>2925</v>
      </c>
      <c r="I666" s="190">
        <v>2244</v>
      </c>
      <c r="J666" s="187">
        <v>276</v>
      </c>
      <c r="K666" s="191">
        <v>809</v>
      </c>
      <c r="L666" s="189">
        <v>731</v>
      </c>
      <c r="M666" s="187">
        <v>2753</v>
      </c>
      <c r="N666" s="192">
        <v>2023</v>
      </c>
      <c r="O666" s="193">
        <v>3483</v>
      </c>
      <c r="P666" s="187">
        <v>1267</v>
      </c>
      <c r="Q666" s="191">
        <v>1599</v>
      </c>
      <c r="R666" s="189">
        <v>2169</v>
      </c>
      <c r="S666" s="190">
        <v>1563</v>
      </c>
      <c r="T666" s="187">
        <v>304</v>
      </c>
      <c r="U666" s="191">
        <v>743</v>
      </c>
      <c r="V666" s="189">
        <v>953</v>
      </c>
      <c r="W666" s="190">
        <v>3076</v>
      </c>
      <c r="X666" s="187">
        <v>1354</v>
      </c>
      <c r="Y666" s="191">
        <v>941</v>
      </c>
      <c r="Z666" s="189">
        <v>3552</v>
      </c>
      <c r="AA666" s="187">
        <v>2696</v>
      </c>
      <c r="AB666" s="162">
        <f t="shared" si="12379"/>
        <v>21404</v>
      </c>
      <c r="AC666" s="165">
        <f t="shared" si="12410"/>
        <v>23257</v>
      </c>
      <c r="AE666" s="292" t="s">
        <v>0</v>
      </c>
      <c r="AF666" s="290" t="s">
        <v>1</v>
      </c>
      <c r="AG666" s="291"/>
      <c r="AH666" s="290" t="s">
        <v>2</v>
      </c>
      <c r="AI666" s="291"/>
      <c r="AJ666" s="290" t="s">
        <v>3</v>
      </c>
      <c r="AK666" s="291"/>
      <c r="AL666" s="290" t="s">
        <v>4</v>
      </c>
      <c r="AM666" s="291"/>
      <c r="AN666" s="290" t="s">
        <v>5</v>
      </c>
      <c r="AO666" s="291"/>
      <c r="AP666" s="290" t="s">
        <v>6</v>
      </c>
      <c r="AQ666" s="291"/>
      <c r="AR666" s="290" t="s">
        <v>7</v>
      </c>
      <c r="AS666" s="291"/>
      <c r="AT666" s="290" t="s">
        <v>8</v>
      </c>
      <c r="AU666" s="291"/>
      <c r="AV666" s="290" t="s">
        <v>9</v>
      </c>
      <c r="AW666" s="291"/>
      <c r="AX666" s="290" t="s">
        <v>10</v>
      </c>
      <c r="AY666" s="291"/>
      <c r="AZ666" s="290" t="s">
        <v>11</v>
      </c>
      <c r="BA666" s="291"/>
      <c r="BB666" s="290" t="s">
        <v>12</v>
      </c>
      <c r="BC666" s="291"/>
      <c r="BD666" s="297" t="s">
        <v>40</v>
      </c>
      <c r="BE666" s="298"/>
      <c r="BF666" s="295" t="s">
        <v>41</v>
      </c>
      <c r="BG666" s="296"/>
      <c r="BI666" s="139" t="s">
        <v>22</v>
      </c>
      <c r="BJ666" s="123">
        <f>B666/B684</f>
        <v>6.6317051948357353E-2</v>
      </c>
      <c r="BK666" s="124">
        <f t="shared" ref="BK666" si="12547">C666/C684</f>
        <v>3.2727534285988298E-2</v>
      </c>
      <c r="BL666" s="125">
        <f t="shared" ref="BL666" si="12548">D666/D684</f>
        <v>6.0191278406598228E-2</v>
      </c>
      <c r="BM666" s="126">
        <f t="shared" ref="BM666" si="12549">E666/E684</f>
        <v>4.7560104736967389E-2</v>
      </c>
      <c r="BN666" s="123">
        <f t="shared" ref="BN666" si="12550">F666/F684</f>
        <v>6.1960461900668937E-2</v>
      </c>
      <c r="BO666" s="124">
        <f t="shared" ref="BO666" si="12551">G666/G684</f>
        <v>3.7402321523404898E-2</v>
      </c>
      <c r="BP666" s="125">
        <f t="shared" ref="BP666" si="12552">H666/H684</f>
        <v>6.1772718633186202E-2</v>
      </c>
      <c r="BQ666" s="126">
        <f t="shared" ref="BQ666" si="12553">I666/I684</f>
        <v>4.128415049213504E-2</v>
      </c>
      <c r="BR666" s="123">
        <f t="shared" ref="BR666" si="12554">J666/J684</f>
        <v>3.3333333333333333E-2</v>
      </c>
      <c r="BS666" s="124">
        <f t="shared" ref="BS666" si="12555">K666/K684</f>
        <v>9.5221280602636529E-2</v>
      </c>
      <c r="BT666" s="125">
        <f t="shared" ref="BT666" si="12556">L666/L684</f>
        <v>2.5787561293964086E-2</v>
      </c>
      <c r="BU666" s="123">
        <f t="shared" ref="BU666" si="12557">M666/M684</f>
        <v>8.9264291041146526E-2</v>
      </c>
      <c r="BV666" s="127">
        <f t="shared" ref="BV666" si="12558">N666/N684</f>
        <v>4.1587862840226954E-2</v>
      </c>
      <c r="BW666" s="128">
        <f t="shared" ref="BW666" si="12559">O666/O684</f>
        <v>7.2261410788381747E-2</v>
      </c>
      <c r="BX666" s="123">
        <f t="shared" ref="BX666" si="12560">P666/P684</f>
        <v>4.3771160091204311E-2</v>
      </c>
      <c r="BY666" s="124">
        <f t="shared" ref="BY666" si="12561">Q666/Q684</f>
        <v>5.8986277113767152E-2</v>
      </c>
      <c r="BZ666" s="125">
        <f t="shared" ref="BZ666" si="12562">R666/R684</f>
        <v>6.1756164227549683E-2</v>
      </c>
      <c r="CA666" s="126">
        <f t="shared" ref="CA666" si="12563">S666/S684</f>
        <v>4.6125243463377208E-2</v>
      </c>
      <c r="CB666" s="123">
        <f t="shared" ref="CB666" si="12564">T666/T684</f>
        <v>2.8137726767863754E-2</v>
      </c>
      <c r="CC666" s="124">
        <f t="shared" ref="CC666" si="12565">U666/U684</f>
        <v>6.9000742942050525E-2</v>
      </c>
      <c r="CD666" s="125">
        <f t="shared" ref="CD666" si="12566">V666/V684</f>
        <v>2.872991468451358E-2</v>
      </c>
      <c r="CE666" s="126">
        <f t="shared" ref="CE666" si="12567">W666/W684</f>
        <v>7.7135262550779876E-2</v>
      </c>
      <c r="CF666" s="123">
        <f t="shared" ref="CF666" si="12568">X666/X684</f>
        <v>4.7736567479904103E-2</v>
      </c>
      <c r="CG666" s="124">
        <f t="shared" ref="CG666" si="12569">Y666/Y684</f>
        <v>5.7772593320235759E-2</v>
      </c>
      <c r="CH666" s="125">
        <f t="shared" ref="CH666" si="12570">Z666/Z684</f>
        <v>6.0918929116572623E-2</v>
      </c>
      <c r="CI666" s="123">
        <f t="shared" ref="CI666" si="12571">AA666/AA684</f>
        <v>4.5413964457171732E-2</v>
      </c>
      <c r="CJ666" s="129">
        <f t="shared" ref="CJ666" si="12572">AB666/AB684</f>
        <v>5.1033351453940279E-2</v>
      </c>
      <c r="CK666" s="130">
        <f t="shared" ref="CK666" si="12573">AC666/AC684</f>
        <v>5.5604169655238365E-2</v>
      </c>
    </row>
    <row r="667" spans="1:89" ht="15" thickTop="1" thickBot="1" x14ac:dyDescent="0.35">
      <c r="A667" s="131" t="s">
        <v>23</v>
      </c>
      <c r="B667" s="180">
        <v>2054</v>
      </c>
      <c r="C667" s="181">
        <v>1281</v>
      </c>
      <c r="D667" s="182">
        <v>978</v>
      </c>
      <c r="E667" s="183">
        <v>771</v>
      </c>
      <c r="F667" s="180">
        <v>1512</v>
      </c>
      <c r="G667" s="184">
        <v>785</v>
      </c>
      <c r="H667" s="182">
        <v>2372</v>
      </c>
      <c r="I667" s="183">
        <v>1846</v>
      </c>
      <c r="J667" s="180">
        <v>281</v>
      </c>
      <c r="K667" s="184">
        <v>603</v>
      </c>
      <c r="L667" s="182">
        <v>766</v>
      </c>
      <c r="M667" s="180">
        <v>1778</v>
      </c>
      <c r="N667" s="185">
        <v>1692</v>
      </c>
      <c r="O667" s="186">
        <v>2252</v>
      </c>
      <c r="P667" s="180">
        <v>1131</v>
      </c>
      <c r="Q667" s="184">
        <v>1110</v>
      </c>
      <c r="R667" s="182">
        <v>1630</v>
      </c>
      <c r="S667" s="183">
        <v>1346</v>
      </c>
      <c r="T667" s="180">
        <v>314</v>
      </c>
      <c r="U667" s="184">
        <v>486</v>
      </c>
      <c r="V667" s="182">
        <v>887</v>
      </c>
      <c r="W667" s="183">
        <v>2461</v>
      </c>
      <c r="X667" s="180">
        <v>1162</v>
      </c>
      <c r="Y667" s="184">
        <v>819</v>
      </c>
      <c r="Z667" s="182">
        <v>2944</v>
      </c>
      <c r="AA667" s="180">
        <v>2357</v>
      </c>
      <c r="AB667" s="162">
        <f t="shared" si="12379"/>
        <v>17723</v>
      </c>
      <c r="AC667" s="165">
        <f t="shared" si="12410"/>
        <v>17895</v>
      </c>
      <c r="AE667" s="293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68" t="s">
        <v>14</v>
      </c>
      <c r="BG667" s="169" t="s">
        <v>15</v>
      </c>
      <c r="BI667" s="131" t="s">
        <v>23</v>
      </c>
      <c r="BJ667" s="123">
        <f>B667/B684</f>
        <v>4.8303271170895751E-2</v>
      </c>
      <c r="BK667" s="124">
        <f t="shared" ref="BK667" si="12574">C667/C684</f>
        <v>3.0713532176081328E-2</v>
      </c>
      <c r="BL667" s="125">
        <f t="shared" ref="BL667" si="12575">D667/D684</f>
        <v>4.2906027902079494E-2</v>
      </c>
      <c r="BM667" s="126">
        <f t="shared" ref="BM667" si="12576">E667/E684</f>
        <v>3.6705546298500355E-2</v>
      </c>
      <c r="BN667" s="123">
        <f t="shared" ref="BN667" si="12577">F667/F684</f>
        <v>5.6504353675398931E-2</v>
      </c>
      <c r="BO667" s="124">
        <f t="shared" ref="BO667" si="12578">G667/G684</f>
        <v>2.9777710340641833E-2</v>
      </c>
      <c r="BP667" s="125">
        <f t="shared" ref="BP667" si="12579">H667/H684</f>
        <v>5.0093979007835104E-2</v>
      </c>
      <c r="BQ667" s="126">
        <f t="shared" ref="BQ667" si="12580">I667/I684</f>
        <v>3.3961917026952441E-2</v>
      </c>
      <c r="BR667" s="123">
        <f t="shared" ref="BR667" si="12581">J667/J684</f>
        <v>3.3937198067632852E-2</v>
      </c>
      <c r="BS667" s="124">
        <f t="shared" ref="BS667" si="12582">K667/K684</f>
        <v>7.0974576271186446E-2</v>
      </c>
      <c r="BT667" s="125">
        <f t="shared" ref="BT667" si="12583">L667/L684</f>
        <v>2.7022259851130631E-2</v>
      </c>
      <c r="BU667" s="123">
        <f t="shared" ref="BU667" si="12584">M667/M684</f>
        <v>5.7650530138452061E-2</v>
      </c>
      <c r="BV667" s="127">
        <f t="shared" ref="BV667" si="12585">N667/N684</f>
        <v>3.4783323739824026E-2</v>
      </c>
      <c r="BW667" s="128">
        <f t="shared" ref="BW667" si="12586">O667/O684</f>
        <v>4.6721991701244817E-2</v>
      </c>
      <c r="BX667" s="123">
        <f t="shared" ref="BX667" si="12587">P667/P684</f>
        <v>3.9072756166655148E-2</v>
      </c>
      <c r="BY667" s="124">
        <f t="shared" ref="BY667" si="12588">Q667/Q684</f>
        <v>4.0947321823815851E-2</v>
      </c>
      <c r="BZ667" s="125">
        <f t="shared" ref="BZ667" si="12589">R667/R684</f>
        <v>4.6409657764364218E-2</v>
      </c>
      <c r="CA667" s="126">
        <f t="shared" ref="CA667" si="12590">S667/S684</f>
        <v>3.9721418875051644E-2</v>
      </c>
      <c r="CB667" s="123">
        <f t="shared" ref="CB667" si="12591">T667/T684</f>
        <v>2.9063309885227692E-2</v>
      </c>
      <c r="CC667" s="124">
        <f t="shared" ref="CC667" si="12592">U667/U684</f>
        <v>4.513372956909361E-2</v>
      </c>
      <c r="CD667" s="125">
        <f t="shared" ref="CD667" si="12593">V667/V684</f>
        <v>2.6740224895239816E-2</v>
      </c>
      <c r="CE667" s="126">
        <f t="shared" ref="CE667" si="12594">W667/W684</f>
        <v>6.1713225337278702E-2</v>
      </c>
      <c r="CF667" s="123">
        <f t="shared" ref="CF667" si="12595">X667/X684</f>
        <v>4.0967423494570582E-2</v>
      </c>
      <c r="CG667" s="124">
        <f t="shared" ref="CG667" si="12596">Y667/Y684</f>
        <v>5.0282416502946951E-2</v>
      </c>
      <c r="CH667" s="125">
        <f t="shared" ref="CH667" si="12597">Z667/Z684</f>
        <v>5.049136467319533E-2</v>
      </c>
      <c r="CI667" s="123">
        <f t="shared" ref="CI667" si="12598">AA667/AA684</f>
        <v>3.9703529015413123E-2</v>
      </c>
      <c r="CJ667" s="129">
        <f t="shared" ref="CJ667" si="12599">AB667/AB684</f>
        <v>4.2256778537571649E-2</v>
      </c>
      <c r="CK667" s="130">
        <f t="shared" ref="CK667" si="12600">AC667/AC684</f>
        <v>4.2784392483144452E-2</v>
      </c>
    </row>
    <row r="668" spans="1:89" ht="13.8" thickTop="1" x14ac:dyDescent="0.25">
      <c r="A668" s="139" t="s">
        <v>24</v>
      </c>
      <c r="B668" s="194">
        <v>1933</v>
      </c>
      <c r="C668" s="188">
        <v>1571</v>
      </c>
      <c r="D668" s="189">
        <v>1077</v>
      </c>
      <c r="E668" s="190">
        <v>776</v>
      </c>
      <c r="F668" s="187">
        <v>1458</v>
      </c>
      <c r="G668" s="191">
        <v>705</v>
      </c>
      <c r="H668" s="189">
        <v>2377</v>
      </c>
      <c r="I668" s="190">
        <v>2029</v>
      </c>
      <c r="J668" s="187">
        <v>326</v>
      </c>
      <c r="K668" s="191">
        <v>481</v>
      </c>
      <c r="L668" s="189">
        <v>909</v>
      </c>
      <c r="M668" s="187">
        <v>1694</v>
      </c>
      <c r="N668" s="192">
        <v>1740</v>
      </c>
      <c r="O668" s="195">
        <v>2549</v>
      </c>
      <c r="P668" s="187">
        <v>1269</v>
      </c>
      <c r="Q668" s="191">
        <v>881</v>
      </c>
      <c r="R668" s="189">
        <v>1722</v>
      </c>
      <c r="S668" s="190">
        <v>1406</v>
      </c>
      <c r="T668" s="187">
        <v>310</v>
      </c>
      <c r="U668" s="191">
        <v>447</v>
      </c>
      <c r="V668" s="189">
        <v>838</v>
      </c>
      <c r="W668" s="196">
        <v>2333</v>
      </c>
      <c r="X668" s="187">
        <v>1117</v>
      </c>
      <c r="Y668" s="191">
        <v>654</v>
      </c>
      <c r="Z668" s="189">
        <v>2988</v>
      </c>
      <c r="AA668" s="187">
        <v>2580</v>
      </c>
      <c r="AB668" s="162">
        <f t="shared" si="12379"/>
        <v>18064</v>
      </c>
      <c r="AC668" s="165">
        <f t="shared" si="12410"/>
        <v>18106</v>
      </c>
      <c r="AE668" s="254" t="str">
        <f>$AE$17</f>
        <v>17:00 - 17:59</v>
      </c>
      <c r="AF668" s="120">
        <f t="shared" ref="AF668:AO670" si="12601">SUMIF($A$9:$A$32,$AE668,B$660:B$683)</f>
        <v>2297</v>
      </c>
      <c r="AG668" s="177">
        <f t="shared" si="12601"/>
        <v>4712</v>
      </c>
      <c r="AH668" s="121">
        <f t="shared" si="12601"/>
        <v>1873</v>
      </c>
      <c r="AI668" s="172">
        <f t="shared" si="12601"/>
        <v>1730</v>
      </c>
      <c r="AJ668" s="120">
        <f t="shared" si="12601"/>
        <v>1528</v>
      </c>
      <c r="AK668" s="122">
        <f t="shared" si="12601"/>
        <v>2958</v>
      </c>
      <c r="AL668" s="121">
        <f t="shared" si="12601"/>
        <v>3157</v>
      </c>
      <c r="AM668" s="172">
        <f t="shared" si="12601"/>
        <v>5629</v>
      </c>
      <c r="AN668" s="120">
        <f t="shared" si="12601"/>
        <v>1322</v>
      </c>
      <c r="AO668" s="122">
        <f t="shared" si="12601"/>
        <v>343</v>
      </c>
      <c r="AP668" s="121">
        <f t="shared" ref="AP668:AY670" si="12602">SUMIF($A$9:$A$32,$AE668,L$660:L$683)</f>
        <v>3760</v>
      </c>
      <c r="AQ668" s="120">
        <f t="shared" si="12602"/>
        <v>1112</v>
      </c>
      <c r="AR668" s="171">
        <f t="shared" si="12602"/>
        <v>4836</v>
      </c>
      <c r="AS668" s="173">
        <f t="shared" si="12602"/>
        <v>2927</v>
      </c>
      <c r="AT668" s="120">
        <f t="shared" si="12602"/>
        <v>2530</v>
      </c>
      <c r="AU668" s="122">
        <f t="shared" si="12602"/>
        <v>1824</v>
      </c>
      <c r="AV668" s="121">
        <f t="shared" si="12602"/>
        <v>2401</v>
      </c>
      <c r="AW668" s="172">
        <f t="shared" si="12602"/>
        <v>3055</v>
      </c>
      <c r="AX668" s="120">
        <f t="shared" si="12602"/>
        <v>1806</v>
      </c>
      <c r="AY668" s="122">
        <f t="shared" si="12602"/>
        <v>362</v>
      </c>
      <c r="AZ668" s="121">
        <f t="shared" ref="AZ668:BE670" si="12603">SUMIF($A$9:$A$32,$AE668,V$660:V$683)</f>
        <v>3982</v>
      </c>
      <c r="BA668" s="172">
        <f t="shared" si="12603"/>
        <v>2384</v>
      </c>
      <c r="BB668" s="120">
        <f t="shared" si="12603"/>
        <v>3162</v>
      </c>
      <c r="BC668" s="122">
        <f t="shared" si="12603"/>
        <v>904</v>
      </c>
      <c r="BD668" s="21">
        <f t="shared" si="12603"/>
        <v>3620</v>
      </c>
      <c r="BE668" s="176">
        <f t="shared" si="12603"/>
        <v>5882</v>
      </c>
      <c r="BF668" s="162">
        <f>AF668+AH668+AJ668+AL668+AN668+AP668+AR668+AT668+AV668+AX668+AZ668+BB668+BD668</f>
        <v>36274</v>
      </c>
      <c r="BG668" s="163">
        <f>AG668+AI668+AK668+AM668+AO668+AQ668+AS668+AU668+AW668+AY668+BA668+BC668+BE668</f>
        <v>33822</v>
      </c>
      <c r="BI668" s="139" t="s">
        <v>24</v>
      </c>
      <c r="BJ668" s="123">
        <f>B668/B684</f>
        <v>4.545775227523928E-2</v>
      </c>
      <c r="BK668" s="124">
        <f t="shared" ref="BK668" si="12604">C668/C684</f>
        <v>3.7666634698379206E-2</v>
      </c>
      <c r="BL668" s="125">
        <f t="shared" ref="BL668" si="12605">D668/D684</f>
        <v>4.7249276125296127E-2</v>
      </c>
      <c r="BM668" s="126">
        <f t="shared" ref="BM668" si="12606">E668/E684</f>
        <v>3.694358486074744E-2</v>
      </c>
      <c r="BN668" s="123">
        <f t="shared" ref="BN668" si="12607">F668/F684</f>
        <v>5.4486341044134683E-2</v>
      </c>
      <c r="BO668" s="124">
        <f t="shared" ref="BO668" si="12608">G668/G684</f>
        <v>2.6743039223124192E-2</v>
      </c>
      <c r="BP668" s="125">
        <f t="shared" ref="BP668" si="12609">H668/H684</f>
        <v>5.019957339866106E-2</v>
      </c>
      <c r="BQ668" s="126">
        <f t="shared" ref="BQ668" si="12610">I668/I684</f>
        <v>3.7328672615214789E-2</v>
      </c>
      <c r="BR668" s="123">
        <f t="shared" ref="BR668" si="12611">J668/J684</f>
        <v>3.9371980676328501E-2</v>
      </c>
      <c r="BS668" s="124">
        <f t="shared" ref="BS668" si="12612">K668/K684</f>
        <v>5.6614877589453862E-2</v>
      </c>
      <c r="BT668" s="125">
        <f t="shared" ref="BT668" si="12613">L668/L684</f>
        <v>3.2066885384696792E-2</v>
      </c>
      <c r="BU668" s="123">
        <f t="shared" ref="BU668" si="12614">M668/M684</f>
        <v>5.4926883045296845E-2</v>
      </c>
      <c r="BV668" s="127">
        <f t="shared" ref="BV668" si="12615">N668/N684</f>
        <v>3.5770084696982153E-2</v>
      </c>
      <c r="BW668" s="128">
        <f t="shared" ref="BW668" si="12616">O668/O684</f>
        <v>5.288381742738589E-2</v>
      </c>
      <c r="BX668" s="123">
        <f t="shared" ref="BX668" si="12617">P668/P684</f>
        <v>4.3840254266565327E-2</v>
      </c>
      <c r="BY668" s="124">
        <f t="shared" ref="BY668" si="12618">Q668/Q684</f>
        <v>3.2499631105208794E-2</v>
      </c>
      <c r="BZ668" s="125">
        <f t="shared" ref="BZ668" si="12619">R668/R684</f>
        <v>4.9029098570696428E-2</v>
      </c>
      <c r="CA668" s="126">
        <f t="shared" ref="CA668" si="12620">S668/S684</f>
        <v>4.1492061618367465E-2</v>
      </c>
      <c r="CB668" s="123">
        <f t="shared" ref="CB668" si="12621">T668/T684</f>
        <v>2.8693076638282116E-2</v>
      </c>
      <c r="CC668" s="124">
        <f t="shared" ref="CC668" si="12622">U668/U684</f>
        <v>4.1511887072808319E-2</v>
      </c>
      <c r="CD668" s="125">
        <f t="shared" ref="CD668" si="12623">V668/V684</f>
        <v>2.5263030960778993E-2</v>
      </c>
      <c r="CE668" s="126">
        <f t="shared" ref="CE668" si="12624">W668/W684</f>
        <v>5.8503435478208535E-2</v>
      </c>
      <c r="CF668" s="123">
        <f t="shared" ref="CF668" si="12625">X668/X684</f>
        <v>3.9380905373008035E-2</v>
      </c>
      <c r="CG668" s="124">
        <f t="shared" ref="CG668" si="12626">Y668/Y684</f>
        <v>4.0152259332023578E-2</v>
      </c>
      <c r="CH668" s="125">
        <f t="shared" ref="CH668" si="12627">Z668/Z684</f>
        <v>5.1245991047387106E-2</v>
      </c>
      <c r="CI668" s="123">
        <f t="shared" ref="CI668" si="12628">AA668/AA684</f>
        <v>4.345995114966731E-2</v>
      </c>
      <c r="CJ668" s="129">
        <f t="shared" ref="CJ668" si="12629">AB668/AB684</f>
        <v>4.30698215597074E-2</v>
      </c>
      <c r="CK668" s="130">
        <f t="shared" ref="CK668" si="12630">AC668/AC684</f>
        <v>4.3288863386410366E-2</v>
      </c>
    </row>
    <row r="669" spans="1:89" x14ac:dyDescent="0.25">
      <c r="A669" s="131" t="s">
        <v>25</v>
      </c>
      <c r="B669" s="197">
        <v>1746</v>
      </c>
      <c r="C669" s="181">
        <v>1765</v>
      </c>
      <c r="D669" s="182">
        <v>1098</v>
      </c>
      <c r="E669" s="183">
        <v>814</v>
      </c>
      <c r="F669" s="180">
        <v>1233</v>
      </c>
      <c r="G669" s="184">
        <v>859</v>
      </c>
      <c r="H669" s="182">
        <v>2586</v>
      </c>
      <c r="I669" s="183">
        <v>2187</v>
      </c>
      <c r="J669" s="180">
        <v>318</v>
      </c>
      <c r="K669" s="181">
        <v>367</v>
      </c>
      <c r="L669" s="182">
        <v>844</v>
      </c>
      <c r="M669" s="180">
        <v>1602</v>
      </c>
      <c r="N669" s="185">
        <v>1862</v>
      </c>
      <c r="O669" s="198">
        <v>2224</v>
      </c>
      <c r="P669" s="180">
        <v>1632</v>
      </c>
      <c r="Q669" s="181">
        <v>993</v>
      </c>
      <c r="R669" s="182">
        <v>1623</v>
      </c>
      <c r="S669" s="183">
        <v>1504</v>
      </c>
      <c r="T669" s="189">
        <v>371</v>
      </c>
      <c r="U669" s="180">
        <v>389</v>
      </c>
      <c r="V669" s="182">
        <v>1038</v>
      </c>
      <c r="W669" s="199">
        <v>2416</v>
      </c>
      <c r="X669" s="180">
        <v>1076</v>
      </c>
      <c r="Y669" s="184">
        <v>643</v>
      </c>
      <c r="Z669" s="182">
        <v>3225</v>
      </c>
      <c r="AA669" s="180">
        <v>2781</v>
      </c>
      <c r="AB669" s="162">
        <f t="shared" si="12379"/>
        <v>18652</v>
      </c>
      <c r="AC669" s="165">
        <f t="shared" si="12410"/>
        <v>18544</v>
      </c>
      <c r="AE669" s="256" t="str">
        <f>$AE$18</f>
        <v>18:00 - 18:59</v>
      </c>
      <c r="AF669" s="120">
        <f t="shared" si="12601"/>
        <v>2224</v>
      </c>
      <c r="AG669" s="181">
        <f t="shared" si="12601"/>
        <v>5198</v>
      </c>
      <c r="AH669" s="182">
        <f t="shared" si="12601"/>
        <v>1455</v>
      </c>
      <c r="AI669" s="183">
        <f t="shared" si="12601"/>
        <v>1643</v>
      </c>
      <c r="AJ669" s="180">
        <f t="shared" si="12601"/>
        <v>1309</v>
      </c>
      <c r="AK669" s="184">
        <f t="shared" si="12601"/>
        <v>2618</v>
      </c>
      <c r="AL669" s="182">
        <f t="shared" si="12601"/>
        <v>2816</v>
      </c>
      <c r="AM669" s="183">
        <f t="shared" si="12601"/>
        <v>5713</v>
      </c>
      <c r="AN669" s="180">
        <f t="shared" si="12601"/>
        <v>902</v>
      </c>
      <c r="AO669" s="184">
        <f t="shared" si="12601"/>
        <v>302</v>
      </c>
      <c r="AP669" s="182">
        <f t="shared" si="12602"/>
        <v>3411</v>
      </c>
      <c r="AQ669" s="180">
        <f t="shared" si="12602"/>
        <v>1112</v>
      </c>
      <c r="AR669" s="185">
        <f t="shared" si="12602"/>
        <v>4729</v>
      </c>
      <c r="AS669" s="186">
        <f t="shared" si="12602"/>
        <v>2878</v>
      </c>
      <c r="AT669" s="180">
        <f t="shared" si="12602"/>
        <v>2604</v>
      </c>
      <c r="AU669" s="184">
        <f t="shared" si="12602"/>
        <v>2265</v>
      </c>
      <c r="AV669" s="182">
        <f t="shared" si="12602"/>
        <v>2606</v>
      </c>
      <c r="AW669" s="183">
        <f t="shared" si="12602"/>
        <v>3330</v>
      </c>
      <c r="AX669" s="180">
        <f t="shared" si="12602"/>
        <v>1542</v>
      </c>
      <c r="AY669" s="184">
        <f t="shared" si="12602"/>
        <v>358</v>
      </c>
      <c r="AZ669" s="182">
        <f t="shared" si="12603"/>
        <v>4319</v>
      </c>
      <c r="BA669" s="183">
        <f t="shared" si="12603"/>
        <v>2206</v>
      </c>
      <c r="BB669" s="180">
        <f t="shared" si="12603"/>
        <v>2702</v>
      </c>
      <c r="BC669" s="184">
        <f t="shared" si="12603"/>
        <v>901</v>
      </c>
      <c r="BD669" s="182">
        <f t="shared" si="12603"/>
        <v>3741</v>
      </c>
      <c r="BE669" s="180">
        <f t="shared" si="12603"/>
        <v>6432</v>
      </c>
      <c r="BF669" s="164">
        <f>SUM(AF669,AH669,AJ669,AL669,AN669,AP669,AR669,AT669,AV669,AX669,AZ669,BB669,BD669)</f>
        <v>34360</v>
      </c>
      <c r="BG669" s="165">
        <f>SUM(AG669,AI669,AK669,AM669,AO669,AQ669,AS669,AU669,AW669,AY669,BA669,BC669,BE669)</f>
        <v>34956</v>
      </c>
      <c r="BI669" s="131" t="s">
        <v>25</v>
      </c>
      <c r="BJ669" s="123">
        <f>B669/B684</f>
        <v>4.1060132163770198E-2</v>
      </c>
      <c r="BK669" s="124">
        <f t="shared" ref="BK669" si="12631">C669/C684</f>
        <v>4.2318020523640545E-2</v>
      </c>
      <c r="BL669" s="125">
        <f t="shared" ref="BL669" si="12632">D669/D684</f>
        <v>4.8170571202948147E-2</v>
      </c>
      <c r="BM669" s="126">
        <f t="shared" ref="BM669" si="12633">E669/E684</f>
        <v>3.875267793382528E-2</v>
      </c>
      <c r="BN669" s="123">
        <f t="shared" ref="BN669" si="12634">F669/F684</f>
        <v>4.6077955080533653E-2</v>
      </c>
      <c r="BO669" s="124">
        <f t="shared" ref="BO669" si="12635">G669/G684</f>
        <v>3.2584781124345652E-2</v>
      </c>
      <c r="BP669" s="125">
        <f t="shared" ref="BP669" si="12636">H669/H684</f>
        <v>5.4613418935186162E-2</v>
      </c>
      <c r="BQ669" s="126">
        <f t="shared" ref="BQ669" si="12637">I669/I684</f>
        <v>4.0235488915463156E-2</v>
      </c>
      <c r="BR669" s="123">
        <f t="shared" ref="BR669" si="12638">J669/J684</f>
        <v>3.8405797101449278E-2</v>
      </c>
      <c r="BS669" s="124">
        <f t="shared" ref="BS669" si="12639">K669/K684</f>
        <v>4.3196798493408663E-2</v>
      </c>
      <c r="BT669" s="125">
        <f t="shared" ref="BT669" si="12640">L669/L684</f>
        <v>2.9773873778530358E-2</v>
      </c>
      <c r="BU669" s="123">
        <f t="shared" ref="BU669" si="12641">M669/M684</f>
        <v>5.1943840990888751E-2</v>
      </c>
      <c r="BV669" s="127">
        <f t="shared" ref="BV669" si="12642">N669/N684</f>
        <v>3.8278102129759066E-2</v>
      </c>
      <c r="BW669" s="128">
        <f t="shared" ref="BW669" si="12643">O669/O684</f>
        <v>4.6141078838174275E-2</v>
      </c>
      <c r="BX669" s="123">
        <f t="shared" ref="BX669" si="12644">P669/P684</f>
        <v>5.6380847094589924E-2</v>
      </c>
      <c r="BY669" s="124">
        <f t="shared" ref="BY669" si="12645">Q669/Q684</f>
        <v>3.6631252766710934E-2</v>
      </c>
      <c r="BZ669" s="125">
        <f t="shared" ref="BZ669" si="12646">R669/R684</f>
        <v>4.6210352485621546E-2</v>
      </c>
      <c r="CA669" s="126">
        <f t="shared" ref="CA669" si="12647">S669/S684</f>
        <v>4.4384111432449982E-2</v>
      </c>
      <c r="CB669" s="123">
        <f t="shared" ref="CB669" si="12648">T669/T684</f>
        <v>3.4339133654202145E-2</v>
      </c>
      <c r="CC669" s="124">
        <f t="shared" ref="CC669" si="12649">U669/U684</f>
        <v>3.6125557206537887E-2</v>
      </c>
      <c r="CD669" s="125">
        <f t="shared" ref="CD669" si="12650">V669/V684</f>
        <v>3.1292393958578274E-2</v>
      </c>
      <c r="CE669" s="126">
        <f t="shared" ref="CE669" si="12651">W669/W684</f>
        <v>6.0584783589949343E-2</v>
      </c>
      <c r="CF669" s="123">
        <f t="shared" ref="CF669" si="12652">X669/X684</f>
        <v>3.7935411084473278E-2</v>
      </c>
      <c r="CG669" s="124">
        <f t="shared" ref="CG669" si="12653">Y669/Y684</f>
        <v>3.947691552062868E-2</v>
      </c>
      <c r="CH669" s="125">
        <f t="shared" ref="CH669" si="12654">Z669/Z684</f>
        <v>5.5310683108374635E-2</v>
      </c>
      <c r="CI669" s="123">
        <f t="shared" ref="CI669" si="12655">AA669/AA684</f>
        <v>4.6845784553187907E-2</v>
      </c>
      <c r="CJ669" s="129">
        <f t="shared" ref="CJ669" si="12656">AB669/AB684</f>
        <v>4.4471784307554385E-2</v>
      </c>
      <c r="CK669" s="130">
        <f t="shared" ref="CK669" si="12657">AC669/AC684</f>
        <v>4.4336058910725389E-2</v>
      </c>
    </row>
    <row r="670" spans="1:89" ht="13.8" thickBot="1" x14ac:dyDescent="0.3">
      <c r="A670" s="139" t="s">
        <v>26</v>
      </c>
      <c r="B670" s="194">
        <v>1742</v>
      </c>
      <c r="C670" s="188">
        <v>1902</v>
      </c>
      <c r="D670" s="189">
        <v>989</v>
      </c>
      <c r="E670" s="190">
        <v>755</v>
      </c>
      <c r="F670" s="187">
        <v>1248</v>
      </c>
      <c r="G670" s="191">
        <v>813</v>
      </c>
      <c r="H670" s="189">
        <v>2492</v>
      </c>
      <c r="I670" s="190">
        <v>2108</v>
      </c>
      <c r="J670" s="187">
        <v>344</v>
      </c>
      <c r="K670" s="188">
        <v>363</v>
      </c>
      <c r="L670" s="189">
        <v>943</v>
      </c>
      <c r="M670" s="187">
        <v>1512</v>
      </c>
      <c r="N670" s="192">
        <v>1887</v>
      </c>
      <c r="O670" s="195">
        <v>2160</v>
      </c>
      <c r="P670" s="187">
        <v>1578</v>
      </c>
      <c r="Q670" s="188">
        <v>1106</v>
      </c>
      <c r="R670" s="189">
        <v>1674</v>
      </c>
      <c r="S670" s="190">
        <v>1501</v>
      </c>
      <c r="T670" s="187">
        <v>351</v>
      </c>
      <c r="U670" s="191">
        <v>387</v>
      </c>
      <c r="V670" s="189">
        <v>1089</v>
      </c>
      <c r="W670" s="196">
        <v>1946</v>
      </c>
      <c r="X670" s="187">
        <v>1241</v>
      </c>
      <c r="Y670" s="191">
        <v>617</v>
      </c>
      <c r="Z670" s="189">
        <v>3172</v>
      </c>
      <c r="AA670" s="187">
        <v>2639</v>
      </c>
      <c r="AB670" s="162">
        <f t="shared" si="12379"/>
        <v>18750</v>
      </c>
      <c r="AC670" s="165">
        <f t="shared" si="12410"/>
        <v>17809</v>
      </c>
      <c r="AE670" s="254">
        <f>$AE$19</f>
        <v>0</v>
      </c>
      <c r="AF670" s="120">
        <f t="shared" si="12601"/>
        <v>0</v>
      </c>
      <c r="AG670" s="188">
        <f t="shared" si="12601"/>
        <v>0</v>
      </c>
      <c r="AH670" s="189">
        <f t="shared" si="12601"/>
        <v>0</v>
      </c>
      <c r="AI670" s="190">
        <f t="shared" si="12601"/>
        <v>0</v>
      </c>
      <c r="AJ670" s="187">
        <f t="shared" si="12601"/>
        <v>0</v>
      </c>
      <c r="AK670" s="191">
        <f t="shared" si="12601"/>
        <v>0</v>
      </c>
      <c r="AL670" s="189">
        <f t="shared" si="12601"/>
        <v>0</v>
      </c>
      <c r="AM670" s="190">
        <f t="shared" si="12601"/>
        <v>0</v>
      </c>
      <c r="AN670" s="187">
        <f t="shared" si="12601"/>
        <v>0</v>
      </c>
      <c r="AO670" s="191">
        <f t="shared" si="12601"/>
        <v>0</v>
      </c>
      <c r="AP670" s="189">
        <f t="shared" si="12602"/>
        <v>0</v>
      </c>
      <c r="AQ670" s="187">
        <f t="shared" si="12602"/>
        <v>0</v>
      </c>
      <c r="AR670" s="192">
        <f t="shared" si="12602"/>
        <v>0</v>
      </c>
      <c r="AS670" s="193">
        <f t="shared" si="12602"/>
        <v>0</v>
      </c>
      <c r="AT670" s="187">
        <f t="shared" si="12602"/>
        <v>0</v>
      </c>
      <c r="AU670" s="191">
        <f t="shared" si="12602"/>
        <v>0</v>
      </c>
      <c r="AV670" s="189">
        <f t="shared" si="12602"/>
        <v>0</v>
      </c>
      <c r="AW670" s="190">
        <f t="shared" si="12602"/>
        <v>0</v>
      </c>
      <c r="AX670" s="187">
        <f t="shared" si="12602"/>
        <v>0</v>
      </c>
      <c r="AY670" s="191">
        <f t="shared" si="12602"/>
        <v>0</v>
      </c>
      <c r="AZ670" s="189">
        <f t="shared" si="12603"/>
        <v>0</v>
      </c>
      <c r="BA670" s="190">
        <f t="shared" si="12603"/>
        <v>0</v>
      </c>
      <c r="BB670" s="187">
        <f t="shared" si="12603"/>
        <v>0</v>
      </c>
      <c r="BC670" s="191">
        <f t="shared" si="12603"/>
        <v>0</v>
      </c>
      <c r="BD670" s="189">
        <f t="shared" si="12603"/>
        <v>0</v>
      </c>
      <c r="BE670" s="187">
        <f t="shared" si="12603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26</v>
      </c>
      <c r="BJ670" s="123">
        <f>B670/B684</f>
        <v>4.0966065423417915E-2</v>
      </c>
      <c r="BK670" s="124">
        <f t="shared" ref="BK670" si="12658">C670/C684</f>
        <v>4.5602762060036446E-2</v>
      </c>
      <c r="BL670" s="125">
        <f t="shared" ref="BL670" si="12659">D670/D684</f>
        <v>4.3388611037992457E-2</v>
      </c>
      <c r="BM670" s="126">
        <f t="shared" ref="BM670" si="12660">E670/E684</f>
        <v>3.5943822899309689E-2</v>
      </c>
      <c r="BN670" s="123">
        <f t="shared" ref="BN670" si="12661">F670/F684</f>
        <v>4.663851414477372E-2</v>
      </c>
      <c r="BO670" s="124">
        <f t="shared" ref="BO670" si="12662">G670/G684</f>
        <v>3.0839845231773008E-2</v>
      </c>
      <c r="BP670" s="125">
        <f t="shared" ref="BP670" si="12663">H670/H684</f>
        <v>5.2628244387658125E-2</v>
      </c>
      <c r="BQ670" s="126">
        <f t="shared" ref="BQ670" si="12664">I670/I684</f>
        <v>3.8782080765338976E-2</v>
      </c>
      <c r="BR670" s="123">
        <f t="shared" ref="BR670" si="12665">J670/J684</f>
        <v>4.1545893719806763E-2</v>
      </c>
      <c r="BS670" s="124">
        <f t="shared" ref="BS670" si="12666">K670/K684</f>
        <v>4.2725988700564974E-2</v>
      </c>
      <c r="BT670" s="125">
        <f t="shared" ref="BT670" si="12667">L670/L684</f>
        <v>3.3266306840230006E-2</v>
      </c>
      <c r="BU670" s="123">
        <f t="shared" ref="BU670" si="12668">M670/M684</f>
        <v>4.9025647676793876E-2</v>
      </c>
      <c r="BV670" s="127">
        <f t="shared" ref="BV670" si="12669">N670/N684</f>
        <v>3.8792040128278922E-2</v>
      </c>
      <c r="BW670" s="128">
        <f t="shared" ref="BW670" si="12670">O670/O684</f>
        <v>4.4813278008298756E-2</v>
      </c>
      <c r="BX670" s="123">
        <f t="shared" ref="BX670" si="12671">P670/P684</f>
        <v>5.4515304359842462E-2</v>
      </c>
      <c r="BY670" s="124">
        <f t="shared" ref="BY670" si="12672">Q670/Q684</f>
        <v>4.0799763907333628E-2</v>
      </c>
      <c r="BZ670" s="125">
        <f t="shared" ref="BZ670" si="12673">R670/R684</f>
        <v>4.7662433802175275E-2</v>
      </c>
      <c r="CA670" s="126">
        <f t="shared" ref="CA670" si="12674">S670/S684</f>
        <v>4.4295579295284188E-2</v>
      </c>
      <c r="CB670" s="123">
        <f t="shared" ref="CB670" si="12675">T670/T684</f>
        <v>3.2487967419474267E-2</v>
      </c>
      <c r="CC670" s="124">
        <f t="shared" ref="CC670" si="12676">U670/U684</f>
        <v>3.5939821693907872E-2</v>
      </c>
      <c r="CD670" s="125">
        <f t="shared" ref="CD670" si="12677">V670/V684</f>
        <v>3.2829881523017093E-2</v>
      </c>
      <c r="CE670" s="126">
        <f t="shared" ref="CE670" si="12678">W670/W684</f>
        <v>4.8798836451176088E-2</v>
      </c>
      <c r="CF670" s="123">
        <f t="shared" ref="CF670" si="12679">X670/X684</f>
        <v>4.3752644196869271E-2</v>
      </c>
      <c r="CG670" s="124">
        <f t="shared" ref="CG670" si="12680">Y670/Y684</f>
        <v>3.7880648330058941E-2</v>
      </c>
      <c r="CH670" s="125">
        <f t="shared" ref="CH670" si="12681">Z670/Z684</f>
        <v>5.4401701339461817E-2</v>
      </c>
      <c r="CI670" s="123">
        <f t="shared" ref="CI670" si="12682">AA670/AA684</f>
        <v>4.4453802745725593E-2</v>
      </c>
      <c r="CJ670" s="129">
        <f t="shared" ref="CJ670" si="12683">AB670/AB684</f>
        <v>4.470544476552888E-2</v>
      </c>
      <c r="CK670" s="130">
        <f t="shared" ref="CK670" si="12684">AC670/AC684</f>
        <v>4.2578778750059769E-2</v>
      </c>
    </row>
    <row r="671" spans="1:89" ht="14.4" thickTop="1" thickBot="1" x14ac:dyDescent="0.3">
      <c r="A671" s="131" t="s">
        <v>27</v>
      </c>
      <c r="B671" s="197">
        <v>1921</v>
      </c>
      <c r="C671" s="181">
        <v>2105</v>
      </c>
      <c r="D671" s="182">
        <v>1061</v>
      </c>
      <c r="E671" s="183">
        <v>1057</v>
      </c>
      <c r="F671" s="180">
        <v>940</v>
      </c>
      <c r="G671" s="184">
        <v>1169</v>
      </c>
      <c r="H671" s="182">
        <v>2552</v>
      </c>
      <c r="I671" s="183">
        <v>2671</v>
      </c>
      <c r="J671" s="180">
        <v>462</v>
      </c>
      <c r="K671" s="181">
        <v>362</v>
      </c>
      <c r="L671" s="182">
        <v>1233</v>
      </c>
      <c r="M671" s="180">
        <v>1148</v>
      </c>
      <c r="N671" s="185">
        <v>2111</v>
      </c>
      <c r="O671" s="198">
        <v>2108</v>
      </c>
      <c r="P671" s="180">
        <v>1319</v>
      </c>
      <c r="Q671" s="181">
        <v>1182</v>
      </c>
      <c r="R671" s="182">
        <v>1574</v>
      </c>
      <c r="S671" s="183">
        <v>1679</v>
      </c>
      <c r="T671" s="180">
        <v>435</v>
      </c>
      <c r="U671" s="184">
        <v>394</v>
      </c>
      <c r="V671" s="182">
        <v>1412</v>
      </c>
      <c r="W671" s="199">
        <v>1745</v>
      </c>
      <c r="X671" s="180">
        <v>1367</v>
      </c>
      <c r="Y671" s="184">
        <v>665</v>
      </c>
      <c r="Z671" s="182">
        <v>3068</v>
      </c>
      <c r="AA671" s="180">
        <v>3074</v>
      </c>
      <c r="AB671" s="162">
        <f t="shared" si="12379"/>
        <v>19455</v>
      </c>
      <c r="AC671" s="165">
        <f t="shared" si="12410"/>
        <v>19359</v>
      </c>
      <c r="AE671" s="251" t="s">
        <v>13</v>
      </c>
      <c r="AF671" s="14">
        <f t="shared" ref="AF671:BG671" si="12685">SUM(AF668:AF670)</f>
        <v>4521</v>
      </c>
      <c r="AG671" s="1">
        <f t="shared" si="12685"/>
        <v>9910</v>
      </c>
      <c r="AH671" s="14">
        <f t="shared" si="12685"/>
        <v>3328</v>
      </c>
      <c r="AI671" s="1">
        <f t="shared" si="12685"/>
        <v>3373</v>
      </c>
      <c r="AJ671" s="14">
        <f t="shared" si="12685"/>
        <v>2837</v>
      </c>
      <c r="AK671" s="1">
        <f t="shared" si="12685"/>
        <v>5576</v>
      </c>
      <c r="AL671" s="14">
        <f t="shared" si="12685"/>
        <v>5973</v>
      </c>
      <c r="AM671" s="1">
        <f t="shared" si="12685"/>
        <v>11342</v>
      </c>
      <c r="AN671" s="14">
        <f t="shared" si="12685"/>
        <v>2224</v>
      </c>
      <c r="AO671" s="1">
        <f t="shared" si="12685"/>
        <v>645</v>
      </c>
      <c r="AP671" s="14">
        <f t="shared" si="12685"/>
        <v>7171</v>
      </c>
      <c r="AQ671" s="1">
        <f t="shared" si="12685"/>
        <v>2224</v>
      </c>
      <c r="AR671" s="14">
        <f t="shared" si="12685"/>
        <v>9565</v>
      </c>
      <c r="AS671" s="1">
        <f t="shared" si="12685"/>
        <v>5805</v>
      </c>
      <c r="AT671" s="14">
        <f t="shared" si="12685"/>
        <v>5134</v>
      </c>
      <c r="AU671" s="1">
        <f t="shared" si="12685"/>
        <v>4089</v>
      </c>
      <c r="AV671" s="14">
        <f t="shared" si="12685"/>
        <v>5007</v>
      </c>
      <c r="AW671" s="1">
        <f t="shared" si="12685"/>
        <v>6385</v>
      </c>
      <c r="AX671" s="14">
        <f t="shared" si="12685"/>
        <v>3348</v>
      </c>
      <c r="AY671" s="1">
        <f t="shared" si="12685"/>
        <v>720</v>
      </c>
      <c r="AZ671" s="14">
        <f t="shared" si="12685"/>
        <v>8301</v>
      </c>
      <c r="BA671" s="1">
        <f t="shared" si="12685"/>
        <v>4590</v>
      </c>
      <c r="BB671" s="14">
        <f t="shared" si="12685"/>
        <v>5864</v>
      </c>
      <c r="BC671" s="1">
        <f t="shared" si="12685"/>
        <v>1805</v>
      </c>
      <c r="BD671" s="14">
        <f t="shared" si="12685"/>
        <v>7361</v>
      </c>
      <c r="BE671" s="1">
        <f t="shared" si="12685"/>
        <v>12314</v>
      </c>
      <c r="BF671" s="166">
        <f t="shared" si="12685"/>
        <v>70634</v>
      </c>
      <c r="BG671" s="167">
        <f t="shared" si="12685"/>
        <v>68778</v>
      </c>
      <c r="BI671" s="131" t="s">
        <v>27</v>
      </c>
      <c r="BJ671" s="123">
        <f>B671/B684</f>
        <v>4.5175552054182444E-2</v>
      </c>
      <c r="BK671" s="124">
        <f t="shared" ref="BK671" si="12686">C671/C684</f>
        <v>5.0469933825644964E-2</v>
      </c>
      <c r="BL671" s="125">
        <f t="shared" ref="BL671" si="12687">D671/D684</f>
        <v>4.6547337018513643E-2</v>
      </c>
      <c r="BM671" s="126">
        <f t="shared" ref="BM671" si="12688">E671/E684</f>
        <v>5.0321352059033563E-2</v>
      </c>
      <c r="BN671" s="123">
        <f t="shared" ref="BN671" si="12689">F671/F684</f>
        <v>3.5128368025710975E-2</v>
      </c>
      <c r="BO671" s="124">
        <f t="shared" ref="BO671" si="12690">G671/G684</f>
        <v>4.4344131704726501E-2</v>
      </c>
      <c r="BP671" s="125">
        <f t="shared" ref="BP671" si="12691">H671/H684</f>
        <v>5.3895377077569639E-2</v>
      </c>
      <c r="BQ671" s="126">
        <f t="shared" ref="BQ671" si="12692">I671/I684</f>
        <v>4.9139913531413851E-2</v>
      </c>
      <c r="BR671" s="123">
        <f t="shared" ref="BR671" si="12693">J671/J684</f>
        <v>5.5797101449275362E-2</v>
      </c>
      <c r="BS671" s="124">
        <f t="shared" ref="BS671" si="12694">K671/K684</f>
        <v>4.260828625235405E-2</v>
      </c>
      <c r="BT671" s="125">
        <f t="shared" ref="BT671" si="12695">L671/L684</f>
        <v>4.3496666313895649E-2</v>
      </c>
      <c r="BU671" s="123">
        <f t="shared" ref="BU671" si="12696">M671/M684</f>
        <v>3.7223176939787946E-2</v>
      </c>
      <c r="BV671" s="127">
        <f t="shared" ref="BV671" si="12697">N671/N684</f>
        <v>4.3396924595016859E-2</v>
      </c>
      <c r="BW671" s="128">
        <f t="shared" ref="BW671" si="12698">O671/O684</f>
        <v>4.3734439834024898E-2</v>
      </c>
      <c r="BX671" s="123">
        <f t="shared" ref="BX671" si="12699">P671/P684</f>
        <v>4.5567608650590757E-2</v>
      </c>
      <c r="BY671" s="124">
        <f t="shared" ref="BY671" si="12700">Q671/Q684</f>
        <v>4.3603364320495795E-2</v>
      </c>
      <c r="BZ671" s="125">
        <f t="shared" ref="BZ671" si="12701">R671/R684</f>
        <v>4.4815215534422866E-2</v>
      </c>
      <c r="CA671" s="126">
        <f t="shared" ref="CA671" si="12702">S671/S684</f>
        <v>4.9548486100454467E-2</v>
      </c>
      <c r="CB671" s="123">
        <f t="shared" ref="CB671" si="12703">T671/T684</f>
        <v>4.0262865605331356E-2</v>
      </c>
      <c r="CC671" s="124">
        <f t="shared" ref="CC671" si="12704">U671/U684</f>
        <v>3.6589895988112929E-2</v>
      </c>
      <c r="CD671" s="125">
        <f t="shared" ref="CD671" si="12705">V671/V684</f>
        <v>4.2567302764462932E-2</v>
      </c>
      <c r="CE671" s="126">
        <f t="shared" ref="CE671" si="12706">W671/W684</f>
        <v>4.375846331310497E-2</v>
      </c>
      <c r="CF671" s="123">
        <f t="shared" ref="CF671" si="12707">X671/X684</f>
        <v>4.8194894937244395E-2</v>
      </c>
      <c r="CG671" s="124">
        <f t="shared" ref="CG671" si="12708">Y671/Y684</f>
        <v>4.0827603143418469E-2</v>
      </c>
      <c r="CH671" s="125">
        <f t="shared" ref="CH671" si="12709">Z671/Z684</f>
        <v>5.2618039000463065E-2</v>
      </c>
      <c r="CI671" s="123">
        <f t="shared" ref="CI671" si="12710">AA671/AA684</f>
        <v>5.1781352648867178E-2</v>
      </c>
      <c r="CJ671" s="129">
        <f t="shared" ref="CJ671" si="12711">AB671/AB684</f>
        <v>4.6386369488712768E-2</v>
      </c>
      <c r="CK671" s="130">
        <f t="shared" ref="CK671" si="12712">AC671/AC684</f>
        <v>4.6284607660306988E-2</v>
      </c>
    </row>
    <row r="672" spans="1:89" ht="13.8" thickTop="1" x14ac:dyDescent="0.25">
      <c r="A672" s="139" t="s">
        <v>28</v>
      </c>
      <c r="B672" s="194">
        <v>1727</v>
      </c>
      <c r="C672" s="188">
        <v>2680</v>
      </c>
      <c r="D672" s="189">
        <v>1030</v>
      </c>
      <c r="E672" s="190">
        <v>1070</v>
      </c>
      <c r="F672" s="187">
        <v>1232</v>
      </c>
      <c r="G672" s="191">
        <v>1454</v>
      </c>
      <c r="H672" s="189">
        <v>2450</v>
      </c>
      <c r="I672" s="190">
        <v>3115</v>
      </c>
      <c r="J672" s="187">
        <v>537</v>
      </c>
      <c r="K672" s="188">
        <v>304</v>
      </c>
      <c r="L672" s="189">
        <v>2053</v>
      </c>
      <c r="M672" s="187">
        <v>1172</v>
      </c>
      <c r="N672" s="192">
        <v>2776</v>
      </c>
      <c r="O672" s="195">
        <v>2199</v>
      </c>
      <c r="P672" s="187">
        <v>1677</v>
      </c>
      <c r="Q672" s="188">
        <v>1092</v>
      </c>
      <c r="R672" s="189">
        <v>1722</v>
      </c>
      <c r="S672" s="190">
        <v>1874</v>
      </c>
      <c r="T672" s="187">
        <v>723</v>
      </c>
      <c r="U672" s="191">
        <v>271</v>
      </c>
      <c r="V672" s="189">
        <v>2223</v>
      </c>
      <c r="W672" s="196">
        <v>1800</v>
      </c>
      <c r="X672" s="187">
        <v>1660</v>
      </c>
      <c r="Y672" s="191">
        <v>588</v>
      </c>
      <c r="Z672" s="189">
        <v>3048</v>
      </c>
      <c r="AA672" s="187">
        <v>3652</v>
      </c>
      <c r="AB672" s="162">
        <f t="shared" si="12379"/>
        <v>22858</v>
      </c>
      <c r="AC672" s="165">
        <f t="shared" si="12410"/>
        <v>21271</v>
      </c>
      <c r="BI672" s="139" t="s">
        <v>28</v>
      </c>
      <c r="BJ672" s="123">
        <f>B672/B684</f>
        <v>4.0613315147096866E-2</v>
      </c>
      <c r="BK672" s="124">
        <f t="shared" ref="BK672" si="12713">C672/C684</f>
        <v>6.4256257792270066E-2</v>
      </c>
      <c r="BL672" s="125">
        <f t="shared" ref="BL672" si="12714">D672/D684</f>
        <v>4.5187329999122575E-2</v>
      </c>
      <c r="BM672" s="126">
        <f t="shared" ref="BM672" si="12715">E672/E684</f>
        <v>5.0940252320875984E-2</v>
      </c>
      <c r="BN672" s="123">
        <f t="shared" ref="BN672" si="12716">F672/F684</f>
        <v>4.6040584476250979E-2</v>
      </c>
      <c r="BO672" s="124">
        <f t="shared" ref="BO672" si="12717">G672/G684</f>
        <v>5.5155147560883092E-2</v>
      </c>
      <c r="BP672" s="125">
        <f t="shared" ref="BP672" si="12718">H672/H684</f>
        <v>5.1741251504720066E-2</v>
      </c>
      <c r="BQ672" s="126">
        <f t="shared" ref="BQ672" si="12719">I672/I684</f>
        <v>5.7308435286542177E-2</v>
      </c>
      <c r="BR672" s="123">
        <f t="shared" ref="BR672" si="12720">J672/J684</f>
        <v>6.4855072463768121E-2</v>
      </c>
      <c r="BS672" s="124">
        <f t="shared" ref="BS672" si="12721">K672/K684</f>
        <v>3.5781544256120526E-2</v>
      </c>
      <c r="BT672" s="125">
        <f t="shared" ref="BT672" si="12722">L672/L684</f>
        <v>7.242388965322609E-2</v>
      </c>
      <c r="BU672" s="123">
        <f t="shared" ref="BU672" si="12723">M672/M684</f>
        <v>3.8001361823546576E-2</v>
      </c>
      <c r="BV672" s="127">
        <f t="shared" ref="BV672" si="12724">N672/N684</f>
        <v>5.7067675355645095E-2</v>
      </c>
      <c r="BW672" s="128">
        <f t="shared" ref="BW672" si="12725">O672/O684</f>
        <v>4.5622406639004152E-2</v>
      </c>
      <c r="BX672" s="123">
        <f t="shared" ref="BX672" si="12726">P672/P684</f>
        <v>5.793546604021281E-2</v>
      </c>
      <c r="BY672" s="124">
        <f t="shared" ref="BY672" si="12727">Q672/Q684</f>
        <v>4.0283311199645858E-2</v>
      </c>
      <c r="BZ672" s="125">
        <f t="shared" ref="BZ672" si="12728">R672/R684</f>
        <v>4.9029098570696428E-2</v>
      </c>
      <c r="CA672" s="126">
        <f t="shared" ref="CA672" si="12729">S672/S684</f>
        <v>5.5303075016230892E-2</v>
      </c>
      <c r="CB672" s="123">
        <f t="shared" ref="CB672" si="12730">T672/T684</f>
        <v>6.6919659385412805E-2</v>
      </c>
      <c r="CC672" s="124">
        <f t="shared" ref="CC672" si="12731">U672/U684</f>
        <v>2.5167161961367014E-2</v>
      </c>
      <c r="CD672" s="125">
        <f t="shared" ref="CD672" si="12732">V672/V684</f>
        <v>6.7016369720539024E-2</v>
      </c>
      <c r="CE672" s="126">
        <f t="shared" ref="CE672" si="12733">W672/W684</f>
        <v>4.5137669893174179E-2</v>
      </c>
      <c r="CF672" s="123">
        <f t="shared" ref="CF672" si="12734">X672/X684</f>
        <v>5.8524890706529401E-2</v>
      </c>
      <c r="CG672" s="124">
        <f t="shared" ref="CG672" si="12735">Y672/Y684</f>
        <v>3.6100196463654227E-2</v>
      </c>
      <c r="CH672" s="125">
        <f t="shared" ref="CH672" si="12736">Z672/Z684</f>
        <v>5.2275027012194074E-2</v>
      </c>
      <c r="CI672" s="123">
        <f t="shared" ref="CI672" si="12737">AA672/AA684</f>
        <v>6.1517729301777138E-2</v>
      </c>
      <c r="CJ672" s="129">
        <f t="shared" ref="CJ672" si="12738">AB672/AB684</f>
        <v>5.4500109677357828E-2</v>
      </c>
      <c r="CK672" s="130">
        <f t="shared" ref="CK672" si="12739">AC672/AC684</f>
        <v>5.0855926935399032E-2</v>
      </c>
    </row>
    <row r="673" spans="1:89" x14ac:dyDescent="0.25">
      <c r="A673" s="131" t="s">
        <v>29</v>
      </c>
      <c r="B673" s="197">
        <v>2262</v>
      </c>
      <c r="C673" s="181">
        <v>3313</v>
      </c>
      <c r="D673" s="182">
        <v>1506</v>
      </c>
      <c r="E673" s="183">
        <v>1418</v>
      </c>
      <c r="F673" s="180">
        <v>1535</v>
      </c>
      <c r="G673" s="184">
        <v>2207</v>
      </c>
      <c r="H673" s="182">
        <v>2626</v>
      </c>
      <c r="I673" s="183">
        <v>4493</v>
      </c>
      <c r="J673" s="180">
        <v>949</v>
      </c>
      <c r="K673" s="181">
        <v>329</v>
      </c>
      <c r="L673" s="182">
        <v>2717</v>
      </c>
      <c r="M673" s="180">
        <v>1079</v>
      </c>
      <c r="N673" s="185">
        <v>3884</v>
      </c>
      <c r="O673" s="198">
        <v>2305</v>
      </c>
      <c r="P673" s="180">
        <v>2162</v>
      </c>
      <c r="Q673" s="181">
        <v>1311</v>
      </c>
      <c r="R673" s="182">
        <v>2065</v>
      </c>
      <c r="S673" s="183">
        <v>2560</v>
      </c>
      <c r="T673" s="180">
        <v>1413</v>
      </c>
      <c r="U673" s="184">
        <v>304</v>
      </c>
      <c r="V673" s="182">
        <v>2906</v>
      </c>
      <c r="W673" s="199">
        <v>1805</v>
      </c>
      <c r="X673" s="180">
        <v>2147</v>
      </c>
      <c r="Y673" s="184">
        <v>710</v>
      </c>
      <c r="Z673" s="182">
        <v>3202</v>
      </c>
      <c r="AA673" s="180">
        <v>4350</v>
      </c>
      <c r="AB673" s="162">
        <f t="shared" si="12379"/>
        <v>29374</v>
      </c>
      <c r="AC673" s="165">
        <f t="shared" si="12410"/>
        <v>26184</v>
      </c>
      <c r="BI673" s="131" t="s">
        <v>29</v>
      </c>
      <c r="BJ673" s="123">
        <f>B673/B684</f>
        <v>5.3194741669214306E-2</v>
      </c>
      <c r="BK673" s="124">
        <f t="shared" ref="BK673" si="12740">C673/C684</f>
        <v>7.9433202263354749E-2</v>
      </c>
      <c r="BL673" s="125">
        <f t="shared" ref="BL673" si="12741">D673/D684</f>
        <v>6.6070018425901558E-2</v>
      </c>
      <c r="BM673" s="126">
        <f t="shared" ref="BM673" si="12742">E673/E684</f>
        <v>6.7507736253273026E-2</v>
      </c>
      <c r="BN673" s="123">
        <f t="shared" ref="BN673" si="12743">F673/F684</f>
        <v>5.7363877573900372E-2</v>
      </c>
      <c r="BO673" s="124">
        <f t="shared" ref="BO673" si="12744">G673/G684</f>
        <v>8.3718989454517861E-2</v>
      </c>
      <c r="BP673" s="125">
        <f t="shared" ref="BP673" si="12745">H673/H684</f>
        <v>5.545817406179384E-2</v>
      </c>
      <c r="BQ673" s="126">
        <f t="shared" ref="BQ673" si="12746">I673/I684</f>
        <v>8.2660288841872875E-2</v>
      </c>
      <c r="BR673" s="123">
        <f t="shared" ref="BR673" si="12747">J673/J684</f>
        <v>0.11461352657004831</v>
      </c>
      <c r="BS673" s="124">
        <f t="shared" ref="BS673" si="12748">K673/K684</f>
        <v>3.8724105461393599E-2</v>
      </c>
      <c r="BT673" s="125">
        <f t="shared" ref="BT673" si="12749">L673/L684</f>
        <v>9.5847885137757077E-2</v>
      </c>
      <c r="BU673" s="123">
        <f t="shared" ref="BU673" si="12750">M673/M684</f>
        <v>3.4985895398981871E-2</v>
      </c>
      <c r="BV673" s="127">
        <f t="shared" ref="BV673" si="12751">N673/N684</f>
        <v>7.984540745004523E-2</v>
      </c>
      <c r="BW673" s="128">
        <f t="shared" ref="BW673" si="12752">O673/O684</f>
        <v>4.7821576763485474E-2</v>
      </c>
      <c r="BX673" s="123">
        <f t="shared" ref="BX673" si="12753">P673/P684</f>
        <v>7.469080356525945E-2</v>
      </c>
      <c r="BY673" s="124">
        <f t="shared" ref="BY673" si="12754">Q673/Q684</f>
        <v>4.8362107127047367E-2</v>
      </c>
      <c r="BZ673" s="125">
        <f t="shared" ref="BZ673" si="12755">R673/R684</f>
        <v>5.8795057229087185E-2</v>
      </c>
      <c r="CA673" s="126">
        <f t="shared" ref="CA673" si="12756">S673/S684</f>
        <v>7.5547423714808479E-2</v>
      </c>
      <c r="CB673" s="123">
        <f t="shared" ref="CB673" si="12757">T673/T684</f>
        <v>0.13078489448352462</v>
      </c>
      <c r="CC673" s="124">
        <f t="shared" ref="CC673" si="12758">U673/U684</f>
        <v>2.8231797919762259E-2</v>
      </c>
      <c r="CD673" s="125">
        <f t="shared" ref="CD673" si="12759">V673/V684</f>
        <v>8.760664435802358E-2</v>
      </c>
      <c r="CE673" s="126">
        <f t="shared" ref="CE673" si="12760">W673/W684</f>
        <v>4.5263052309544111E-2</v>
      </c>
      <c r="CF673" s="123">
        <f t="shared" ref="CF673" si="12761">X673/X684</f>
        <v>7.5694542377661822E-2</v>
      </c>
      <c r="CG673" s="124">
        <f t="shared" ref="CG673" si="12762">Y673/Y684</f>
        <v>4.3590373280943027E-2</v>
      </c>
      <c r="CH673" s="125">
        <f t="shared" ref="CH673" si="12763">Z673/Z684</f>
        <v>5.4916219321865301E-2</v>
      </c>
      <c r="CI673" s="123">
        <f t="shared" ref="CI673" si="12764">AA673/AA684</f>
        <v>7.3275499031415822E-2</v>
      </c>
      <c r="CJ673" s="129">
        <f t="shared" ref="CJ673" si="12765">AB673/AB684</f>
        <v>7.0036145842274425E-2</v>
      </c>
      <c r="CK673" s="130">
        <f t="shared" ref="CK673" si="12766">AC673/AC684</f>
        <v>6.2602209152201979E-2</v>
      </c>
    </row>
    <row r="674" spans="1:89" x14ac:dyDescent="0.25">
      <c r="A674" s="139" t="s">
        <v>30</v>
      </c>
      <c r="B674" s="280">
        <v>2297</v>
      </c>
      <c r="C674" s="267">
        <v>4712</v>
      </c>
      <c r="D674" s="268">
        <v>1873</v>
      </c>
      <c r="E674" s="269">
        <v>1730</v>
      </c>
      <c r="F674" s="266">
        <v>1528</v>
      </c>
      <c r="G674" s="270">
        <v>2958</v>
      </c>
      <c r="H674" s="268">
        <v>3157</v>
      </c>
      <c r="I674" s="269">
        <v>5629</v>
      </c>
      <c r="J674" s="266">
        <v>1322</v>
      </c>
      <c r="K674" s="267">
        <v>343</v>
      </c>
      <c r="L674" s="268">
        <v>3760</v>
      </c>
      <c r="M674" s="266">
        <v>1112</v>
      </c>
      <c r="N674" s="271">
        <v>4836</v>
      </c>
      <c r="O674" s="281">
        <v>2927</v>
      </c>
      <c r="P674" s="266">
        <v>2530</v>
      </c>
      <c r="Q674" s="267">
        <v>1824</v>
      </c>
      <c r="R674" s="268">
        <v>2401</v>
      </c>
      <c r="S674" s="269">
        <v>3055</v>
      </c>
      <c r="T674" s="266">
        <v>1806</v>
      </c>
      <c r="U674" s="270">
        <v>362</v>
      </c>
      <c r="V674" s="268">
        <v>3982</v>
      </c>
      <c r="W674" s="282">
        <v>2384</v>
      </c>
      <c r="X674" s="266">
        <v>3162</v>
      </c>
      <c r="Y674" s="270">
        <v>904</v>
      </c>
      <c r="Z674" s="268">
        <v>3620</v>
      </c>
      <c r="AA674" s="266">
        <v>5882</v>
      </c>
      <c r="AB674" s="162">
        <f t="shared" si="12379"/>
        <v>36274</v>
      </c>
      <c r="AC674" s="165">
        <f t="shared" si="12410"/>
        <v>33822</v>
      </c>
      <c r="BI674" s="139" t="s">
        <v>30</v>
      </c>
      <c r="BJ674" s="123">
        <f>B674/B684</f>
        <v>5.4017825647296756E-2</v>
      </c>
      <c r="BK674" s="124">
        <f t="shared" ref="BK674" si="12767">C674/C684</f>
        <v>0.1129759278795435</v>
      </c>
      <c r="BL674" s="125">
        <f t="shared" ref="BL674" si="12768">D674/D684</f>
        <v>8.2170746687724838E-2</v>
      </c>
      <c r="BM674" s="126">
        <f t="shared" ref="BM674" si="12769">E674/E684</f>
        <v>8.236134253749107E-2</v>
      </c>
      <c r="BN674" s="123">
        <f t="shared" ref="BN674" si="12770">F674/F684</f>
        <v>5.7102283343921673E-2</v>
      </c>
      <c r="BO674" s="124">
        <f t="shared" ref="BO674" si="12771">G674/G684</f>
        <v>0.1122069645702147</v>
      </c>
      <c r="BP674" s="125">
        <f t="shared" ref="BP674" si="12772">H674/H684</f>
        <v>6.6672298367510721E-2</v>
      </c>
      <c r="BQ674" s="126">
        <f t="shared" ref="BQ674" si="12773">I674/I684</f>
        <v>0.10355993008922822</v>
      </c>
      <c r="BR674" s="123">
        <f t="shared" ref="BR674" si="12774">J674/J684</f>
        <v>0.15966183574879228</v>
      </c>
      <c r="BS674" s="124">
        <f t="shared" ref="BS674" si="12775">K674/K684</f>
        <v>4.0371939736346514E-2</v>
      </c>
      <c r="BT674" s="125">
        <f t="shared" ref="BT674" si="12776">L674/L684</f>
        <v>0.13264190214132007</v>
      </c>
      <c r="BU674" s="123">
        <f t="shared" ref="BU674" si="12777">M674/M684</f>
        <v>3.6055899614149997E-2</v>
      </c>
      <c r="BV674" s="127">
        <f t="shared" ref="BV674" si="12778">N674/N684</f>
        <v>9.9416166433681438E-2</v>
      </c>
      <c r="BW674" s="128">
        <f t="shared" ref="BW674" si="12779">O674/O684</f>
        <v>6.0726141078838176E-2</v>
      </c>
      <c r="BX674" s="123">
        <f t="shared" ref="BX674" si="12780">P674/P684</f>
        <v>8.7404131831686591E-2</v>
      </c>
      <c r="BY674" s="124">
        <f t="shared" ref="BY674" si="12781">Q674/Q684</f>
        <v>6.7286409915891993E-2</v>
      </c>
      <c r="BZ674" s="125">
        <f t="shared" ref="BZ674" si="12782">R674/R684</f>
        <v>6.8361710608735263E-2</v>
      </c>
      <c r="CA674" s="126">
        <f t="shared" ref="CA674" si="12783">S674/S684</f>
        <v>9.0155226347164025E-2</v>
      </c>
      <c r="CB674" s="123">
        <f t="shared" ref="CB674" si="12784">T674/T684</f>
        <v>0.16716031099592743</v>
      </c>
      <c r="CC674" s="124">
        <f t="shared" ref="CC674" si="12785">U674/U684</f>
        <v>3.3618127786032688E-2</v>
      </c>
      <c r="CD674" s="125">
        <f t="shared" ref="CD674" si="12786">V674/V684</f>
        <v>0.12004461728618371</v>
      </c>
      <c r="CE674" s="126">
        <f t="shared" ref="CE674" si="12787">W674/W684</f>
        <v>5.9782336125181808E-2</v>
      </c>
      <c r="CF674" s="123">
        <f t="shared" ref="CF674" si="12788">X674/X684</f>
        <v>0.11147934000846144</v>
      </c>
      <c r="CG674" s="124">
        <f t="shared" ref="CG674" si="12789">Y674/Y684</f>
        <v>5.5500982318271122E-2</v>
      </c>
      <c r="CH674" s="125">
        <f t="shared" ref="CH674" si="12790">Z674/Z684</f>
        <v>6.2085169876687191E-2</v>
      </c>
      <c r="CI674" s="123">
        <f t="shared" ref="CI674" si="12791">AA674/AA684</f>
        <v>9.9081950644319045E-2</v>
      </c>
      <c r="CJ674" s="129">
        <f t="shared" ref="CJ674" si="12792">AB674/AB684</f>
        <v>8.6487749515989046E-2</v>
      </c>
      <c r="CK674" s="130">
        <f t="shared" ref="CK674" si="12793">AC674/AC684</f>
        <v>8.0863577678955675E-2</v>
      </c>
    </row>
    <row r="675" spans="1:89" x14ac:dyDescent="0.25">
      <c r="A675" s="131" t="s">
        <v>31</v>
      </c>
      <c r="B675" s="283">
        <v>2224</v>
      </c>
      <c r="C675" s="274">
        <v>5198</v>
      </c>
      <c r="D675" s="275">
        <v>1455</v>
      </c>
      <c r="E675" s="276">
        <v>1643</v>
      </c>
      <c r="F675" s="273">
        <v>1309</v>
      </c>
      <c r="G675" s="277">
        <v>2618</v>
      </c>
      <c r="H675" s="275">
        <v>2816</v>
      </c>
      <c r="I675" s="276">
        <v>5713</v>
      </c>
      <c r="J675" s="273">
        <v>902</v>
      </c>
      <c r="K675" s="274">
        <v>302</v>
      </c>
      <c r="L675" s="275">
        <v>3411</v>
      </c>
      <c r="M675" s="273">
        <v>1112</v>
      </c>
      <c r="N675" s="278">
        <v>4729</v>
      </c>
      <c r="O675" s="284">
        <v>2878</v>
      </c>
      <c r="P675" s="273">
        <v>2604</v>
      </c>
      <c r="Q675" s="274">
        <v>2265</v>
      </c>
      <c r="R675" s="275">
        <v>2606</v>
      </c>
      <c r="S675" s="276">
        <v>3330</v>
      </c>
      <c r="T675" s="273">
        <v>1542</v>
      </c>
      <c r="U675" s="277">
        <v>358</v>
      </c>
      <c r="V675" s="275">
        <v>4319</v>
      </c>
      <c r="W675" s="285">
        <v>2206</v>
      </c>
      <c r="X675" s="273">
        <v>2702</v>
      </c>
      <c r="Y675" s="277">
        <v>901</v>
      </c>
      <c r="Z675" s="275">
        <v>3741</v>
      </c>
      <c r="AA675" s="273">
        <v>6432</v>
      </c>
      <c r="AB675" s="162">
        <f t="shared" si="12379"/>
        <v>34360</v>
      </c>
      <c r="AC675" s="165">
        <f t="shared" si="12410"/>
        <v>34956</v>
      </c>
      <c r="BI675" s="131" t="s">
        <v>31</v>
      </c>
      <c r="BJ675" s="123">
        <f>B675/B684</f>
        <v>5.230110763586765E-2</v>
      </c>
      <c r="BK675" s="124">
        <f t="shared" ref="BK675" si="12794">C675/C684</f>
        <v>0.12462836865829098</v>
      </c>
      <c r="BL675" s="125">
        <f t="shared" ref="BL675" si="12795">D675/D684</f>
        <v>6.3832587523032377E-2</v>
      </c>
      <c r="BM675" s="126">
        <f t="shared" ref="BM675" si="12796">E675/E684</f>
        <v>7.8219471554391809E-2</v>
      </c>
      <c r="BN675" s="123">
        <f t="shared" ref="BN675" si="12797">F675/F684</f>
        <v>4.8918121006016668E-2</v>
      </c>
      <c r="BO675" s="124">
        <f t="shared" ref="BO675" si="12798">G675/G684</f>
        <v>9.930961232076474E-2</v>
      </c>
      <c r="BP675" s="125">
        <f t="shared" ref="BP675" si="12799">H675/H684</f>
        <v>5.9470760913180293E-2</v>
      </c>
      <c r="BQ675" s="126">
        <f t="shared" ref="BQ675" si="12800">I675/I684</f>
        <v>0.10510532609695521</v>
      </c>
      <c r="BR675" s="123">
        <f t="shared" ref="BR675" si="12801">J675/J684</f>
        <v>0.10893719806763286</v>
      </c>
      <c r="BS675" s="124">
        <f t="shared" ref="BS675" si="12802">K675/K684</f>
        <v>3.5546139359698685E-2</v>
      </c>
      <c r="BT675" s="125">
        <f t="shared" ref="BT675" si="12803">L675/L684</f>
        <v>0.12033019367128797</v>
      </c>
      <c r="BU675" s="123">
        <f t="shared" ref="BU675" si="12804">M675/M684</f>
        <v>3.6055899614149997E-2</v>
      </c>
      <c r="BV675" s="127">
        <f t="shared" ref="BV675" si="12805">N675/N684</f>
        <v>9.7216511800016447E-2</v>
      </c>
      <c r="BW675" s="128">
        <f t="shared" ref="BW675" si="12806">O675/O684</f>
        <v>5.970954356846473E-2</v>
      </c>
      <c r="BX675" s="123">
        <f t="shared" ref="BX675" si="12807">P675/P684</f>
        <v>8.996061632004422E-2</v>
      </c>
      <c r="BY675" s="124">
        <f t="shared" ref="BY675" si="12808">Q675/Q684</f>
        <v>8.3554670208056667E-2</v>
      </c>
      <c r="BZ675" s="125">
        <f t="shared" ref="BZ675" si="12809">R675/R684</f>
        <v>7.4198508057627705E-2</v>
      </c>
      <c r="CA675" s="126">
        <f t="shared" ref="CA675" si="12810">S675/S684</f>
        <v>9.8270672254028218E-2</v>
      </c>
      <c r="CB675" s="123">
        <f t="shared" ref="CB675" si="12811">T675/T684</f>
        <v>0.14272491669751944</v>
      </c>
      <c r="CC675" s="124">
        <f t="shared" ref="CC675" si="12812">U675/U684</f>
        <v>3.324665676077266E-2</v>
      </c>
      <c r="CD675" s="125">
        <f t="shared" ref="CD675" si="12813">V675/V684</f>
        <v>0.13020409393747551</v>
      </c>
      <c r="CE675" s="126">
        <f t="shared" ref="CE675" si="12814">W675/W684</f>
        <v>5.5318722102412357E-2</v>
      </c>
      <c r="CF675" s="123">
        <f t="shared" ref="CF675" si="12815">X675/X684</f>
        <v>9.5261599210266529E-2</v>
      </c>
      <c r="CG675" s="124">
        <f t="shared" ref="CG675" si="12816">Y675/Y684</f>
        <v>5.5316797642436147E-2</v>
      </c>
      <c r="CH675" s="125">
        <f t="shared" ref="CH675" si="12817">Z675/Z684</f>
        <v>6.4160392405714584E-2</v>
      </c>
      <c r="CI675" s="123">
        <f t="shared" ref="CI675" si="12818">AA675/AA684</f>
        <v>0.10834666891265897</v>
      </c>
      <c r="CJ675" s="129">
        <f t="shared" ref="CJ675" si="12819">AB675/AB684</f>
        <v>8.1924217714323858E-2</v>
      </c>
      <c r="CK675" s="130">
        <f t="shared" ref="CK675" si="12820">AC675/AC684</f>
        <v>8.3574809926839772E-2</v>
      </c>
    </row>
    <row r="676" spans="1:89" x14ac:dyDescent="0.25">
      <c r="A676" s="139" t="s">
        <v>32</v>
      </c>
      <c r="B676" s="194">
        <v>2363</v>
      </c>
      <c r="C676" s="188">
        <v>3910</v>
      </c>
      <c r="D676" s="189">
        <v>1038</v>
      </c>
      <c r="E676" s="190">
        <v>1898</v>
      </c>
      <c r="F676" s="187">
        <v>1020</v>
      </c>
      <c r="G676" s="191">
        <v>2829</v>
      </c>
      <c r="H676" s="189">
        <v>2679</v>
      </c>
      <c r="I676" s="190">
        <v>5607</v>
      </c>
      <c r="J676" s="187">
        <v>577</v>
      </c>
      <c r="K676" s="188">
        <v>254</v>
      </c>
      <c r="L676" s="189">
        <v>2674</v>
      </c>
      <c r="M676" s="187">
        <v>1179</v>
      </c>
      <c r="N676" s="192">
        <v>3845</v>
      </c>
      <c r="O676" s="195">
        <v>2870</v>
      </c>
      <c r="P676" s="187">
        <v>1554</v>
      </c>
      <c r="Q676" s="188">
        <v>2005</v>
      </c>
      <c r="R676" s="189">
        <v>2074</v>
      </c>
      <c r="S676" s="190">
        <v>2635</v>
      </c>
      <c r="T676" s="187">
        <v>854</v>
      </c>
      <c r="U676" s="191">
        <v>352</v>
      </c>
      <c r="V676" s="189">
        <v>3243</v>
      </c>
      <c r="W676" s="196">
        <v>2185</v>
      </c>
      <c r="X676" s="187">
        <v>2124</v>
      </c>
      <c r="Y676" s="191">
        <v>829</v>
      </c>
      <c r="Z676" s="189">
        <v>3318</v>
      </c>
      <c r="AA676" s="187">
        <v>5007</v>
      </c>
      <c r="AB676" s="162">
        <f t="shared" si="12379"/>
        <v>27363</v>
      </c>
      <c r="AC676" s="165">
        <f t="shared" si="12410"/>
        <v>31560</v>
      </c>
      <c r="BI676" s="139" t="s">
        <v>32</v>
      </c>
      <c r="BJ676" s="123">
        <f>B676/B684</f>
        <v>5.5569926863109374E-2</v>
      </c>
      <c r="BK676" s="124">
        <f t="shared" ref="BK676" si="12821">C676/C684</f>
        <v>9.3747002973050733E-2</v>
      </c>
      <c r="BL676" s="125">
        <f t="shared" ref="BL676" si="12822">D676/D684</f>
        <v>4.5538299552513817E-2</v>
      </c>
      <c r="BM676" s="126">
        <f t="shared" ref="BM676" si="12823">E676/E684</f>
        <v>9.0359438228993103E-2</v>
      </c>
      <c r="BN676" s="123">
        <f t="shared" ref="BN676" si="12824">F676/F684</f>
        <v>3.8118016368324674E-2</v>
      </c>
      <c r="BO676" s="124">
        <f t="shared" ref="BO676" si="12825">G676/G684</f>
        <v>0.1073135573932175</v>
      </c>
      <c r="BP676" s="125">
        <f t="shared" ref="BP676" si="12826">H676/H684</f>
        <v>5.6577474604549004E-2</v>
      </c>
      <c r="BQ676" s="126">
        <f t="shared" ref="BQ676" si="12827">I676/I684</f>
        <v>0.10315518351577592</v>
      </c>
      <c r="BR676" s="123">
        <f t="shared" ref="BR676" si="12828">J676/J684</f>
        <v>6.968599033816425E-2</v>
      </c>
      <c r="BS676" s="124">
        <f t="shared" ref="BS676" si="12829">K676/K684</f>
        <v>2.9896421845574388E-2</v>
      </c>
      <c r="BT676" s="125">
        <f t="shared" ref="BT676" si="12830">L676/L684</f>
        <v>9.4330969767523906E-2</v>
      </c>
      <c r="BU676" s="123">
        <f t="shared" ref="BU676" si="12831">M676/M684</f>
        <v>3.8228332414642845E-2</v>
      </c>
      <c r="BV676" s="127">
        <f t="shared" ref="BV676" si="12832">N676/N684</f>
        <v>7.9043664172354242E-2</v>
      </c>
      <c r="BW676" s="128">
        <f t="shared" ref="BW676" si="12833">O676/O684</f>
        <v>5.9543568464730287E-2</v>
      </c>
      <c r="BX676" s="123">
        <f t="shared" ref="BX676" si="12834">P676/P684</f>
        <v>5.3686174255510262E-2</v>
      </c>
      <c r="BY676" s="124">
        <f t="shared" ref="BY676" si="12835">Q676/Q684</f>
        <v>7.3963405636712415E-2</v>
      </c>
      <c r="BZ676" s="125">
        <f t="shared" ref="BZ676" si="12836">R676/R684</f>
        <v>5.9051306873184897E-2</v>
      </c>
      <c r="CA676" s="126">
        <f t="shared" ref="CA676" si="12837">S676/S684</f>
        <v>7.7760727143953254E-2</v>
      </c>
      <c r="CB676" s="123">
        <f t="shared" ref="CB676" si="12838">T676/T684</f>
        <v>7.9044798222880408E-2</v>
      </c>
      <c r="CC676" s="124">
        <f t="shared" ref="CC676" si="12839">U676/U684</f>
        <v>3.2689450222882617E-2</v>
      </c>
      <c r="CD676" s="125">
        <f t="shared" ref="CD676" si="12840">V676/V684</f>
        <v>9.7766121009315365E-2</v>
      </c>
      <c r="CE676" s="126">
        <f t="shared" ref="CE676" si="12841">W676/W684</f>
        <v>5.4792115953658661E-2</v>
      </c>
      <c r="CF676" s="123">
        <f t="shared" ref="CF676" si="12842">X676/X684</f>
        <v>7.4883655337752084E-2</v>
      </c>
      <c r="CG676" s="124">
        <f t="shared" ref="CG676" si="12843">Y676/Y684</f>
        <v>5.089636542239686E-2</v>
      </c>
      <c r="CH676" s="125">
        <f t="shared" ref="CH676" si="12844">Z676/Z684</f>
        <v>5.6905688853825444E-2</v>
      </c>
      <c r="CI676" s="123">
        <f t="shared" ref="CI676" si="12845">AA676/AA684</f>
        <v>8.4342626126505518E-2</v>
      </c>
      <c r="CJ676" s="129">
        <f t="shared" ref="CJ676" si="12846">AB676/AB684</f>
        <v>6.5241337873022234E-2</v>
      </c>
      <c r="CK676" s="130">
        <f t="shared" ref="CK676" si="12847">AC676/AC684</f>
        <v>7.5455458327356187E-2</v>
      </c>
    </row>
    <row r="677" spans="1:89" x14ac:dyDescent="0.25">
      <c r="A677" s="131" t="s">
        <v>33</v>
      </c>
      <c r="B677" s="197">
        <v>2143</v>
      </c>
      <c r="C677" s="181">
        <v>2880</v>
      </c>
      <c r="D677" s="182">
        <v>786</v>
      </c>
      <c r="E677" s="183">
        <v>1400</v>
      </c>
      <c r="F677" s="180">
        <v>885</v>
      </c>
      <c r="G677" s="184">
        <v>1939</v>
      </c>
      <c r="H677" s="182">
        <v>2110</v>
      </c>
      <c r="I677" s="183">
        <v>3783</v>
      </c>
      <c r="J677" s="180">
        <v>502</v>
      </c>
      <c r="K677" s="181">
        <v>142</v>
      </c>
      <c r="L677" s="182">
        <v>1888</v>
      </c>
      <c r="M677" s="180">
        <v>1112</v>
      </c>
      <c r="N677" s="185">
        <v>2808</v>
      </c>
      <c r="O677" s="198">
        <v>2407</v>
      </c>
      <c r="P677" s="180">
        <v>1146</v>
      </c>
      <c r="Q677" s="181">
        <v>1556</v>
      </c>
      <c r="R677" s="182">
        <v>1494</v>
      </c>
      <c r="S677" s="183">
        <v>1984</v>
      </c>
      <c r="T677" s="180">
        <v>479</v>
      </c>
      <c r="U677" s="184">
        <v>378</v>
      </c>
      <c r="V677" s="182">
        <v>2558</v>
      </c>
      <c r="W677" s="199">
        <v>1817</v>
      </c>
      <c r="X677" s="180">
        <v>1233</v>
      </c>
      <c r="Y677" s="184">
        <v>648</v>
      </c>
      <c r="Z677" s="182">
        <v>2680</v>
      </c>
      <c r="AA677" s="180">
        <v>3531</v>
      </c>
      <c r="AB677" s="162">
        <f t="shared" si="12379"/>
        <v>20712</v>
      </c>
      <c r="AC677" s="165">
        <f t="shared" si="12410"/>
        <v>23577</v>
      </c>
      <c r="BI677" s="131" t="s">
        <v>33</v>
      </c>
      <c r="BJ677" s="123">
        <f>B677/B684</f>
        <v>5.0396256143733976E-2</v>
      </c>
      <c r="BK677" s="124">
        <f t="shared" ref="BK677" si="12848">C677/C684</f>
        <v>6.9051500911096186E-2</v>
      </c>
      <c r="BL677" s="125">
        <f t="shared" ref="BL677" si="12849">D677/D684</f>
        <v>3.4482758620689655E-2</v>
      </c>
      <c r="BM677" s="126">
        <f t="shared" ref="BM677" si="12850">E677/E684</f>
        <v>6.6650797429183534E-2</v>
      </c>
      <c r="BN677" s="123">
        <f t="shared" ref="BN677" si="12851">F677/F684</f>
        <v>3.3072984790164059E-2</v>
      </c>
      <c r="BO677" s="124">
        <f t="shared" ref="BO677" si="12852">G677/G684</f>
        <v>7.3552841210833775E-2</v>
      </c>
      <c r="BP677" s="125">
        <f t="shared" ref="BP677" si="12853">H677/H684</f>
        <v>4.4560832928554832E-2</v>
      </c>
      <c r="BQ677" s="126">
        <f t="shared" ref="BQ677" si="12854">I677/I684</f>
        <v>6.9598013062275782E-2</v>
      </c>
      <c r="BR677" s="123">
        <f t="shared" ref="BR677" si="12855">J677/J684</f>
        <v>6.0628019323671498E-2</v>
      </c>
      <c r="BS677" s="124">
        <f t="shared" ref="BS677" si="12856">K677/K684</f>
        <v>1.6713747645951037E-2</v>
      </c>
      <c r="BT677" s="125">
        <f t="shared" ref="BT677" si="12857">L677/L684</f>
        <v>6.6603167883726666E-2</v>
      </c>
      <c r="BU677" s="123">
        <f t="shared" ref="BU677" si="12858">M677/M684</f>
        <v>3.6055899614149997E-2</v>
      </c>
      <c r="BV677" s="127">
        <f t="shared" ref="BV677" si="12859">N677/N684</f>
        <v>5.7725515993750511E-2</v>
      </c>
      <c r="BW677" s="128">
        <f t="shared" ref="BW677" si="12860">O677/O684</f>
        <v>4.9937759336099584E-2</v>
      </c>
      <c r="BX677" s="123">
        <f t="shared" ref="BX677" si="12861">P677/P684</f>
        <v>3.9590962481862779E-2</v>
      </c>
      <c r="BY677" s="124">
        <f t="shared" ref="BY677" si="12862">Q677/Q684</f>
        <v>5.7400029511583295E-2</v>
      </c>
      <c r="BZ677" s="125">
        <f t="shared" ref="BZ677" si="12863">R677/R684</f>
        <v>4.2537440920220944E-2</v>
      </c>
      <c r="CA677" s="126">
        <f t="shared" ref="CA677" si="12864">S677/S684</f>
        <v>5.8549253378976568E-2</v>
      </c>
      <c r="CB677" s="123">
        <f t="shared" ref="CB677" si="12865">T677/T684</f>
        <v>4.4335431321732691E-2</v>
      </c>
      <c r="CC677" s="124">
        <f t="shared" ref="CC677" si="12866">U677/U684</f>
        <v>3.5104011887072809E-2</v>
      </c>
      <c r="CD677" s="125">
        <f t="shared" ref="CD677" si="12867">V677/V684</f>
        <v>7.7115552741852819E-2</v>
      </c>
      <c r="CE677" s="126">
        <f t="shared" ref="CE677" si="12868">W677/W684</f>
        <v>4.5563970108831939E-2</v>
      </c>
      <c r="CF677" s="123">
        <f t="shared" ref="CF677" si="12869">X677/X684</f>
        <v>4.3470596530813706E-2</v>
      </c>
      <c r="CG677" s="124">
        <f t="shared" ref="CG677" si="12870">Y677/Y684</f>
        <v>3.9783889980353634E-2</v>
      </c>
      <c r="CH677" s="125">
        <f t="shared" ref="CH677" si="12871">Z677/Z684</f>
        <v>4.5963606428044659E-2</v>
      </c>
      <c r="CI677" s="123">
        <f t="shared" ref="CI677" si="12872">AA677/AA684</f>
        <v>5.947949128274236E-2</v>
      </c>
      <c r="CJ677" s="129">
        <f t="shared" ref="CJ677" si="12873">AB677/AB684</f>
        <v>4.9383422505793827E-2</v>
      </c>
      <c r="CK677" s="130">
        <f t="shared" ref="CK677" si="12874">AC677/AC684</f>
        <v>5.6369244010902313E-2</v>
      </c>
    </row>
    <row r="678" spans="1:89" x14ac:dyDescent="0.25">
      <c r="A678" s="139" t="s">
        <v>34</v>
      </c>
      <c r="B678" s="194">
        <v>838</v>
      </c>
      <c r="C678" s="188">
        <v>1991</v>
      </c>
      <c r="D678" s="189">
        <v>359</v>
      </c>
      <c r="E678" s="190">
        <v>1048</v>
      </c>
      <c r="F678" s="187">
        <v>434</v>
      </c>
      <c r="G678" s="191">
        <v>1626</v>
      </c>
      <c r="H678" s="189">
        <v>1234</v>
      </c>
      <c r="I678" s="190">
        <v>2636</v>
      </c>
      <c r="J678" s="187">
        <v>357</v>
      </c>
      <c r="K678" s="188">
        <v>95</v>
      </c>
      <c r="L678" s="189">
        <v>1330</v>
      </c>
      <c r="M678" s="187">
        <v>714</v>
      </c>
      <c r="N678" s="192">
        <v>2355</v>
      </c>
      <c r="O678" s="195">
        <v>1718</v>
      </c>
      <c r="P678" s="187">
        <v>732</v>
      </c>
      <c r="Q678" s="188">
        <v>1178</v>
      </c>
      <c r="R678" s="189">
        <v>1176</v>
      </c>
      <c r="S678" s="190">
        <v>1494</v>
      </c>
      <c r="T678" s="187">
        <v>355</v>
      </c>
      <c r="U678" s="191">
        <v>270</v>
      </c>
      <c r="V678" s="189">
        <v>2011</v>
      </c>
      <c r="W678" s="196">
        <v>1193</v>
      </c>
      <c r="X678" s="187">
        <v>740</v>
      </c>
      <c r="Y678" s="191">
        <v>461</v>
      </c>
      <c r="Z678" s="189">
        <v>1930</v>
      </c>
      <c r="AA678" s="187">
        <v>2451</v>
      </c>
      <c r="AB678" s="162">
        <f t="shared" si="12379"/>
        <v>13851</v>
      </c>
      <c r="AC678" s="165">
        <f t="shared" si="12410"/>
        <v>16875</v>
      </c>
      <c r="BI678" s="139" t="s">
        <v>34</v>
      </c>
      <c r="BJ678" s="123">
        <f>B678/B684</f>
        <v>1.9706982103802648E-2</v>
      </c>
      <c r="BK678" s="124">
        <f t="shared" ref="BK678" si="12875">C678/C684</f>
        <v>4.7736645247914072E-2</v>
      </c>
      <c r="BL678" s="125">
        <f t="shared" ref="BL678" si="12876">D678/D684</f>
        <v>1.5749758708432045E-2</v>
      </c>
      <c r="BM678" s="126">
        <f t="shared" ref="BM678" si="12877">E678/E684</f>
        <v>4.9892882646988809E-2</v>
      </c>
      <c r="BN678" s="123">
        <f t="shared" ref="BN678" si="12878">F678/F684</f>
        <v>1.6218842258679322E-2</v>
      </c>
      <c r="BO678" s="124">
        <f t="shared" ref="BO678" si="12879">G678/G684</f>
        <v>6.1679690463546016E-2</v>
      </c>
      <c r="BP678" s="125">
        <f t="shared" ref="BP678" si="12880">H678/H684</f>
        <v>2.6060695655846761E-2</v>
      </c>
      <c r="BQ678" s="126">
        <f t="shared" ref="BQ678" si="12881">I678/I684</f>
        <v>4.8495998528194278E-2</v>
      </c>
      <c r="BR678" s="123">
        <f t="shared" ref="BR678" si="12882">J678/J684</f>
        <v>4.3115942028985506E-2</v>
      </c>
      <c r="BS678" s="124">
        <f t="shared" ref="BS678" si="12883">K678/K684</f>
        <v>1.1181732580037665E-2</v>
      </c>
      <c r="BT678" s="125">
        <f t="shared" ref="BT678" si="12884">L678/L684</f>
        <v>4.6918545172328643E-2</v>
      </c>
      <c r="BU678" s="123">
        <f t="shared" ref="BU678" si="12885">M678/M684</f>
        <v>2.3151000291819331E-2</v>
      </c>
      <c r="BV678" s="127">
        <f t="shared" ref="BV678" si="12886">N678/N684</f>
        <v>4.8412959460570677E-2</v>
      </c>
      <c r="BW678" s="128">
        <f t="shared" ref="BW678" si="12887">O678/O684</f>
        <v>3.5643153526970957E-2</v>
      </c>
      <c r="BX678" s="123">
        <f t="shared" ref="BX678" si="12888">P678/P684</f>
        <v>2.5288468182132245E-2</v>
      </c>
      <c r="BY678" s="124">
        <f t="shared" ref="BY678" si="12889">Q678/Q684</f>
        <v>4.3455806404013572E-2</v>
      </c>
      <c r="BZ678" s="125">
        <f t="shared" ref="BZ678" si="12890">R678/R684</f>
        <v>3.3483286828768291E-2</v>
      </c>
      <c r="CA678" s="126">
        <f t="shared" ref="CA678" si="12891">S678/S684</f>
        <v>4.4089004308564009E-2</v>
      </c>
      <c r="CB678" s="123">
        <f t="shared" ref="CB678" si="12892">T678/T684</f>
        <v>3.2858200666419847E-2</v>
      </c>
      <c r="CC678" s="124">
        <f t="shared" ref="CC678" si="12893">U678/U684</f>
        <v>2.5074294205052007E-2</v>
      </c>
      <c r="CD678" s="125">
        <f t="shared" ref="CD678" si="12894">V678/V684</f>
        <v>6.0625244942871782E-2</v>
      </c>
      <c r="CE678" s="126">
        <f t="shared" ref="CE678" si="12895">W678/W684</f>
        <v>2.991624454586489E-2</v>
      </c>
      <c r="CF678" s="123">
        <f t="shared" ref="CF678" si="12896">X678/X684</f>
        <v>2.6089409110139614E-2</v>
      </c>
      <c r="CG678" s="124">
        <f t="shared" ref="CG678" si="12897">Y678/Y684</f>
        <v>2.8303045186640473E-2</v>
      </c>
      <c r="CH678" s="125">
        <f t="shared" ref="CH678" si="12898">Z678/Z684</f>
        <v>3.3100656867957538E-2</v>
      </c>
      <c r="CI678" s="123">
        <f t="shared" ref="CI678" si="12899">AA678/AA684</f>
        <v>4.1286953592183949E-2</v>
      </c>
      <c r="CJ678" s="129">
        <f t="shared" ref="CJ678" si="12900">AB678/AB684</f>
        <v>3.30248061571915E-2</v>
      </c>
      <c r="CK678" s="130">
        <f t="shared" ref="CK678" si="12901">AC678/AC684</f>
        <v>4.0345717974465643E-2</v>
      </c>
    </row>
    <row r="679" spans="1:89" x14ac:dyDescent="0.25">
      <c r="A679" s="131" t="s">
        <v>35</v>
      </c>
      <c r="B679" s="197">
        <v>0</v>
      </c>
      <c r="C679" s="181">
        <v>1011</v>
      </c>
      <c r="D679" s="182">
        <v>12</v>
      </c>
      <c r="E679" s="183">
        <v>544</v>
      </c>
      <c r="F679" s="180">
        <v>12</v>
      </c>
      <c r="G679" s="184">
        <v>798</v>
      </c>
      <c r="H679" s="182">
        <v>143</v>
      </c>
      <c r="I679" s="183">
        <v>1100</v>
      </c>
      <c r="J679" s="180">
        <v>74</v>
      </c>
      <c r="K679" s="181">
        <v>40</v>
      </c>
      <c r="L679" s="182">
        <v>736</v>
      </c>
      <c r="M679" s="180">
        <v>114</v>
      </c>
      <c r="N679" s="185">
        <v>492</v>
      </c>
      <c r="O679" s="198">
        <v>348</v>
      </c>
      <c r="P679" s="180">
        <v>166</v>
      </c>
      <c r="Q679" s="181">
        <v>230</v>
      </c>
      <c r="R679" s="182">
        <v>190</v>
      </c>
      <c r="S679" s="183">
        <v>148</v>
      </c>
      <c r="T679" s="180">
        <v>48</v>
      </c>
      <c r="U679" s="184">
        <v>18</v>
      </c>
      <c r="V679" s="182">
        <v>436</v>
      </c>
      <c r="W679" s="199">
        <v>45</v>
      </c>
      <c r="X679" s="180">
        <v>77</v>
      </c>
      <c r="Y679" s="184">
        <v>19</v>
      </c>
      <c r="Z679" s="182">
        <v>73</v>
      </c>
      <c r="AA679" s="180">
        <v>94</v>
      </c>
      <c r="AB679" s="162">
        <f t="shared" si="12379"/>
        <v>2459</v>
      </c>
      <c r="AC679" s="165">
        <f t="shared" si="12410"/>
        <v>4509</v>
      </c>
      <c r="BI679" s="131" t="s">
        <v>35</v>
      </c>
      <c r="BJ679" s="123">
        <f>B679/B684</f>
        <v>0</v>
      </c>
      <c r="BK679" s="124">
        <f t="shared" ref="BK679" si="12902">C679/C684</f>
        <v>2.4239953965666059E-2</v>
      </c>
      <c r="BL679" s="125">
        <f t="shared" ref="BL679" si="12903">D679/D684</f>
        <v>5.2645433008686494E-4</v>
      </c>
      <c r="BM679" s="126">
        <f t="shared" ref="BM679" si="12904">E679/E684</f>
        <v>2.5898595572482742E-2</v>
      </c>
      <c r="BN679" s="123">
        <f t="shared" ref="BN679" si="12905">F679/F684</f>
        <v>4.48447251392055E-4</v>
      </c>
      <c r="BO679" s="124">
        <f t="shared" ref="BO679" si="12906">G679/G684</f>
        <v>3.0270844397238449E-2</v>
      </c>
      <c r="BP679" s="125">
        <f t="shared" ref="BP679" si="12907">H679/H684</f>
        <v>3.0199995776224366E-3</v>
      </c>
      <c r="BQ679" s="126">
        <f t="shared" ref="BQ679" si="12908">I679/I684</f>
        <v>2.0237328672615216E-2</v>
      </c>
      <c r="BR679" s="123">
        <f t="shared" ref="BR679" si="12909">J679/J684</f>
        <v>8.9371980676328511E-3</v>
      </c>
      <c r="BS679" s="124">
        <f t="shared" ref="BS679" si="12910">K679/K684</f>
        <v>4.7080979284369112E-3</v>
      </c>
      <c r="BT679" s="125">
        <f t="shared" ref="BT679" si="12911">L679/L684</f>
        <v>2.5963946802130738E-2</v>
      </c>
      <c r="BU679" s="123">
        <f t="shared" ref="BU679" si="12912">M679/M684</f>
        <v>3.6963781978535067E-3</v>
      </c>
      <c r="BV679" s="127">
        <f t="shared" ref="BV679" si="12913">N679/N684</f>
        <v>1.0114299810870817E-2</v>
      </c>
      <c r="BW679" s="128">
        <f t="shared" ref="BW679" si="12914">O679/O684</f>
        <v>7.219917012448133E-3</v>
      </c>
      <c r="BX679" s="123">
        <f t="shared" ref="BX679" si="12915">P679/P684</f>
        <v>5.7348165549644167E-3</v>
      </c>
      <c r="BY679" s="124">
        <f t="shared" ref="BY679" si="12916">Q679/Q684</f>
        <v>8.4845801977276088E-3</v>
      </c>
      <c r="BZ679" s="125">
        <f t="shared" ref="BZ679" si="12917">R679/R684</f>
        <v>5.4097147087295711E-3</v>
      </c>
      <c r="CA679" s="126">
        <f t="shared" ref="CA679" si="12918">S679/S684</f>
        <v>4.3675854335123651E-3</v>
      </c>
      <c r="CB679" s="123">
        <f t="shared" ref="CB679" si="12919">T679/T684</f>
        <v>4.4427989633469087E-3</v>
      </c>
      <c r="CC679" s="124">
        <f t="shared" ref="CC679" si="12920">U679/U684</f>
        <v>1.6716196136701336E-3</v>
      </c>
      <c r="CD679" s="125">
        <f t="shared" ref="CD679" si="12921">V679/V684</f>
        <v>1.3144011335202436E-2</v>
      </c>
      <c r="CE679" s="126">
        <f t="shared" ref="CE679" si="12922">W679/W684</f>
        <v>1.1284417473293544E-3</v>
      </c>
      <c r="CF679" s="123">
        <f t="shared" ref="CF679" si="12923">X679/X684</f>
        <v>2.7147087857847976E-3</v>
      </c>
      <c r="CG679" s="124">
        <f t="shared" ref="CG679" si="12924">Y679/Y684</f>
        <v>1.1665029469548134E-3</v>
      </c>
      <c r="CH679" s="125">
        <f t="shared" ref="CH679" si="12925">Z679/Z684</f>
        <v>1.2519937571818134E-3</v>
      </c>
      <c r="CI679" s="123">
        <f t="shared" ref="CI679" si="12926">AA679/AA684</f>
        <v>1.5834245767708246E-3</v>
      </c>
      <c r="CJ679" s="129">
        <f t="shared" ref="CJ679" si="12927">AB679/AB684</f>
        <v>5.8629700628498949E-3</v>
      </c>
      <c r="CK679" s="130">
        <f t="shared" ref="CK679" si="12928">AC679/AC684</f>
        <v>1.078037584277722E-2</v>
      </c>
    </row>
    <row r="680" spans="1:89" x14ac:dyDescent="0.25">
      <c r="A680" s="139" t="s">
        <v>36</v>
      </c>
      <c r="B680" s="194"/>
      <c r="C680" s="188"/>
      <c r="D680" s="189"/>
      <c r="E680" s="190"/>
      <c r="F680" s="187"/>
      <c r="G680" s="191"/>
      <c r="H680" s="189"/>
      <c r="I680" s="190"/>
      <c r="J680" s="187"/>
      <c r="K680" s="191"/>
      <c r="L680" s="189"/>
      <c r="M680" s="187"/>
      <c r="N680" s="192"/>
      <c r="O680" s="195"/>
      <c r="P680" s="187"/>
      <c r="Q680" s="191"/>
      <c r="R680" s="189"/>
      <c r="S680" s="190"/>
      <c r="T680" s="187"/>
      <c r="U680" s="191"/>
      <c r="V680" s="189"/>
      <c r="W680" s="190"/>
      <c r="X680" s="187"/>
      <c r="Y680" s="191"/>
      <c r="Z680" s="189"/>
      <c r="AA680" s="187"/>
      <c r="AB680" s="162">
        <f t="shared" si="12379"/>
        <v>0</v>
      </c>
      <c r="AC680" s="165">
        <f t="shared" si="12410"/>
        <v>0</v>
      </c>
      <c r="BI680" s="139" t="s">
        <v>36</v>
      </c>
      <c r="BJ680" s="123">
        <f>B680/B684</f>
        <v>0</v>
      </c>
      <c r="BK680" s="124">
        <f t="shared" ref="BK680" si="12929">C680/C684</f>
        <v>0</v>
      </c>
      <c r="BL680" s="125">
        <f t="shared" ref="BL680" si="12930">D680/D684</f>
        <v>0</v>
      </c>
      <c r="BM680" s="126">
        <f t="shared" ref="BM680" si="12931">E680/E684</f>
        <v>0</v>
      </c>
      <c r="BN680" s="123">
        <f t="shared" ref="BN680" si="12932">F680/F684</f>
        <v>0</v>
      </c>
      <c r="BO680" s="124">
        <f t="shared" ref="BO680" si="12933">G680/G684</f>
        <v>0</v>
      </c>
      <c r="BP680" s="125">
        <f t="shared" ref="BP680" si="12934">H680/H684</f>
        <v>0</v>
      </c>
      <c r="BQ680" s="126">
        <f t="shared" ref="BQ680" si="12935">I680/I684</f>
        <v>0</v>
      </c>
      <c r="BR680" s="123">
        <f t="shared" ref="BR680" si="12936">J680/J684</f>
        <v>0</v>
      </c>
      <c r="BS680" s="124">
        <f t="shared" ref="BS680" si="12937">K680/K684</f>
        <v>0</v>
      </c>
      <c r="BT680" s="125">
        <f t="shared" ref="BT680" si="12938">L680/L684</f>
        <v>0</v>
      </c>
      <c r="BU680" s="123">
        <f t="shared" ref="BU680" si="12939">M680/M684</f>
        <v>0</v>
      </c>
      <c r="BV680" s="127">
        <f t="shared" ref="BV680" si="12940">N680/N684</f>
        <v>0</v>
      </c>
      <c r="BW680" s="128">
        <f t="shared" ref="BW680" si="12941">O680/O684</f>
        <v>0</v>
      </c>
      <c r="BX680" s="123">
        <f t="shared" ref="BX680" si="12942">P680/P684</f>
        <v>0</v>
      </c>
      <c r="BY680" s="124">
        <f t="shared" ref="BY680" si="12943">Q680/Q684</f>
        <v>0</v>
      </c>
      <c r="BZ680" s="125">
        <f t="shared" ref="BZ680" si="12944">R680/R684</f>
        <v>0</v>
      </c>
      <c r="CA680" s="126">
        <f t="shared" ref="CA680" si="12945">S680/S684</f>
        <v>0</v>
      </c>
      <c r="CB680" s="123">
        <f t="shared" ref="CB680" si="12946">T680/T684</f>
        <v>0</v>
      </c>
      <c r="CC680" s="124">
        <f t="shared" ref="CC680" si="12947">U680/U684</f>
        <v>0</v>
      </c>
      <c r="CD680" s="125">
        <f t="shared" ref="CD680" si="12948">V680/V684</f>
        <v>0</v>
      </c>
      <c r="CE680" s="126">
        <f t="shared" ref="CE680" si="12949">W680/W684</f>
        <v>0</v>
      </c>
      <c r="CF680" s="123">
        <f t="shared" ref="CF680" si="12950">X680/X684</f>
        <v>0</v>
      </c>
      <c r="CG680" s="124">
        <f t="shared" ref="CG680" si="12951">Y680/Y684</f>
        <v>0</v>
      </c>
      <c r="CH680" s="125">
        <f t="shared" ref="CH680" si="12952">Z680/Z684</f>
        <v>0</v>
      </c>
      <c r="CI680" s="123">
        <f t="shared" ref="CI680" si="12953">AA680/AA684</f>
        <v>0</v>
      </c>
      <c r="CJ680" s="129">
        <f t="shared" ref="CJ680" si="12954">AB680/AB684</f>
        <v>0</v>
      </c>
      <c r="CK680" s="130">
        <f t="shared" ref="CK680" si="12955">AC680/AC684</f>
        <v>0</v>
      </c>
    </row>
    <row r="681" spans="1:89" x14ac:dyDescent="0.25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62">
        <f t="shared" si="12379"/>
        <v>0</v>
      </c>
      <c r="AC681" s="165">
        <f t="shared" si="12410"/>
        <v>0</v>
      </c>
      <c r="BI681" s="131" t="s">
        <v>37</v>
      </c>
      <c r="BJ681" s="123">
        <f>B681/B684</f>
        <v>0</v>
      </c>
      <c r="BK681" s="124">
        <f t="shared" ref="BK681" si="12956">C681/C684</f>
        <v>0</v>
      </c>
      <c r="BL681" s="125">
        <f t="shared" ref="BL681" si="12957">D681/D684</f>
        <v>0</v>
      </c>
      <c r="BM681" s="126">
        <f t="shared" ref="BM681" si="12958">E681/E684</f>
        <v>0</v>
      </c>
      <c r="BN681" s="123">
        <f t="shared" ref="BN681" si="12959">F681/F684</f>
        <v>0</v>
      </c>
      <c r="BO681" s="124">
        <f t="shared" ref="BO681" si="12960">G681/G684</f>
        <v>0</v>
      </c>
      <c r="BP681" s="125">
        <f t="shared" ref="BP681" si="12961">H681/H684</f>
        <v>0</v>
      </c>
      <c r="BQ681" s="126">
        <f t="shared" ref="BQ681" si="12962">I681/I684</f>
        <v>0</v>
      </c>
      <c r="BR681" s="123">
        <f t="shared" ref="BR681" si="12963">J681/J684</f>
        <v>0</v>
      </c>
      <c r="BS681" s="124">
        <f t="shared" ref="BS681" si="12964">K681/K684</f>
        <v>0</v>
      </c>
      <c r="BT681" s="125">
        <f t="shared" ref="BT681" si="12965">L681/L684</f>
        <v>0</v>
      </c>
      <c r="BU681" s="123">
        <f t="shared" ref="BU681" si="12966">M681/M684</f>
        <v>0</v>
      </c>
      <c r="BV681" s="127">
        <f t="shared" ref="BV681" si="12967">N681/N684</f>
        <v>0</v>
      </c>
      <c r="BW681" s="128">
        <f t="shared" ref="BW681" si="12968">O681/O684</f>
        <v>0</v>
      </c>
      <c r="BX681" s="123">
        <f t="shared" ref="BX681" si="12969">P681/P684</f>
        <v>0</v>
      </c>
      <c r="BY681" s="124">
        <f t="shared" ref="BY681" si="12970">Q681/Q684</f>
        <v>0</v>
      </c>
      <c r="BZ681" s="125">
        <f t="shared" ref="BZ681" si="12971">R681/R684</f>
        <v>0</v>
      </c>
      <c r="CA681" s="126">
        <f t="shared" ref="CA681" si="12972">S681/S684</f>
        <v>0</v>
      </c>
      <c r="CB681" s="123">
        <f t="shared" ref="CB681" si="12973">T681/T684</f>
        <v>0</v>
      </c>
      <c r="CC681" s="124">
        <f t="shared" ref="CC681" si="12974">U681/U684</f>
        <v>0</v>
      </c>
      <c r="CD681" s="125">
        <f t="shared" ref="CD681" si="12975">V681/V684</f>
        <v>0</v>
      </c>
      <c r="CE681" s="126">
        <f t="shared" ref="CE681" si="12976">W681/W684</f>
        <v>0</v>
      </c>
      <c r="CF681" s="123">
        <f t="shared" ref="CF681" si="12977">X681/X684</f>
        <v>0</v>
      </c>
      <c r="CG681" s="124">
        <f t="shared" ref="CG681" si="12978">Y681/Y684</f>
        <v>0</v>
      </c>
      <c r="CH681" s="125">
        <f t="shared" ref="CH681" si="12979">Z681/Z684</f>
        <v>0</v>
      </c>
      <c r="CI681" s="123">
        <f t="shared" ref="CI681" si="12980">AA681/AA684</f>
        <v>0</v>
      </c>
      <c r="CJ681" s="129">
        <f t="shared" ref="CJ681" si="12981">AB681/AB684</f>
        <v>0</v>
      </c>
      <c r="CK681" s="130">
        <f t="shared" ref="CK681" si="12982">AC681/AC684</f>
        <v>0</v>
      </c>
    </row>
    <row r="682" spans="1:89" x14ac:dyDescent="0.25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2">
        <f t="shared" si="12379"/>
        <v>0</v>
      </c>
      <c r="AC682" s="165">
        <f t="shared" si="12410"/>
        <v>0</v>
      </c>
      <c r="BI682" s="139" t="s">
        <v>38</v>
      </c>
      <c r="BJ682" s="123">
        <f>B682/B684</f>
        <v>0</v>
      </c>
      <c r="BK682" s="124">
        <f t="shared" ref="BK682" si="12983">C682/C684</f>
        <v>0</v>
      </c>
      <c r="BL682" s="125">
        <f t="shared" ref="BL682" si="12984">D682/D684</f>
        <v>0</v>
      </c>
      <c r="BM682" s="126">
        <f t="shared" ref="BM682" si="12985">E682/E684</f>
        <v>0</v>
      </c>
      <c r="BN682" s="123">
        <f t="shared" ref="BN682" si="12986">F682/F684</f>
        <v>0</v>
      </c>
      <c r="BO682" s="124">
        <f t="shared" ref="BO682" si="12987">G682/G684</f>
        <v>0</v>
      </c>
      <c r="BP682" s="125">
        <f t="shared" ref="BP682" si="12988">H682/H684</f>
        <v>0</v>
      </c>
      <c r="BQ682" s="126">
        <f t="shared" ref="BQ682" si="12989">I682/I684</f>
        <v>0</v>
      </c>
      <c r="BR682" s="123">
        <f t="shared" ref="BR682" si="12990">J682/J684</f>
        <v>0</v>
      </c>
      <c r="BS682" s="124">
        <f t="shared" ref="BS682" si="12991">K682/K684</f>
        <v>0</v>
      </c>
      <c r="BT682" s="125">
        <f t="shared" ref="BT682" si="12992">L682/L684</f>
        <v>0</v>
      </c>
      <c r="BU682" s="123">
        <f t="shared" ref="BU682" si="12993">M682/M684</f>
        <v>0</v>
      </c>
      <c r="BV682" s="127">
        <f t="shared" ref="BV682" si="12994">N682/N684</f>
        <v>0</v>
      </c>
      <c r="BW682" s="128">
        <f t="shared" ref="BW682" si="12995">O682/O684</f>
        <v>0</v>
      </c>
      <c r="BX682" s="123">
        <f t="shared" ref="BX682" si="12996">P682/P684</f>
        <v>0</v>
      </c>
      <c r="BY682" s="124">
        <f t="shared" ref="BY682" si="12997">Q682/Q684</f>
        <v>0</v>
      </c>
      <c r="BZ682" s="125">
        <f t="shared" ref="BZ682" si="12998">R682/R684</f>
        <v>0</v>
      </c>
      <c r="CA682" s="126">
        <f t="shared" ref="CA682" si="12999">S682/S684</f>
        <v>0</v>
      </c>
      <c r="CB682" s="123">
        <f t="shared" ref="CB682" si="13000">T682/T684</f>
        <v>0</v>
      </c>
      <c r="CC682" s="124">
        <f t="shared" ref="CC682" si="13001">U682/U684</f>
        <v>0</v>
      </c>
      <c r="CD682" s="125">
        <f t="shared" ref="CD682" si="13002">V682/V684</f>
        <v>0</v>
      </c>
      <c r="CE682" s="126">
        <f t="shared" ref="CE682" si="13003">W682/W684</f>
        <v>0</v>
      </c>
      <c r="CF682" s="123">
        <f t="shared" ref="CF682" si="13004">X682/X684</f>
        <v>0</v>
      </c>
      <c r="CG682" s="124">
        <f t="shared" ref="CG682" si="13005">Y682/Y684</f>
        <v>0</v>
      </c>
      <c r="CH682" s="125">
        <f t="shared" ref="CH682" si="13006">Z682/Z684</f>
        <v>0</v>
      </c>
      <c r="CI682" s="123">
        <f t="shared" ref="CI682" si="13007">AA682/AA684</f>
        <v>0</v>
      </c>
      <c r="CJ682" s="129">
        <f t="shared" ref="CJ682" si="13008">AB682/AB684</f>
        <v>0</v>
      </c>
      <c r="CK682" s="130">
        <f t="shared" ref="CK682" si="13009">AC682/AC684</f>
        <v>0</v>
      </c>
    </row>
    <row r="683" spans="1:89" ht="13.8" thickBot="1" x14ac:dyDescent="0.3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2">
        <f t="shared" si="12379"/>
        <v>0</v>
      </c>
      <c r="AC683" s="165">
        <f t="shared" si="12410"/>
        <v>0</v>
      </c>
      <c r="BI683" s="131" t="s">
        <v>39</v>
      </c>
      <c r="BJ683" s="123">
        <f>B683/B684</f>
        <v>0</v>
      </c>
      <c r="BK683" s="124">
        <f t="shared" ref="BK683" si="13010">C683/C684</f>
        <v>0</v>
      </c>
      <c r="BL683" s="125">
        <f t="shared" ref="BL683" si="13011">D683/D684</f>
        <v>0</v>
      </c>
      <c r="BM683" s="126">
        <f t="shared" ref="BM683" si="13012">E683/E684</f>
        <v>0</v>
      </c>
      <c r="BN683" s="123">
        <f t="shared" ref="BN683" si="13013">F683/F684</f>
        <v>0</v>
      </c>
      <c r="BO683" s="124">
        <f t="shared" ref="BO683" si="13014">G683/G684</f>
        <v>0</v>
      </c>
      <c r="BP683" s="125">
        <f t="shared" ref="BP683" si="13015">H683/H684</f>
        <v>0</v>
      </c>
      <c r="BQ683" s="126">
        <f t="shared" ref="BQ683" si="13016">I683/I684</f>
        <v>0</v>
      </c>
      <c r="BR683" s="123">
        <f t="shared" ref="BR683" si="13017">J683/J684</f>
        <v>0</v>
      </c>
      <c r="BS683" s="124">
        <f t="shared" ref="BS683" si="13018">K683/K684</f>
        <v>0</v>
      </c>
      <c r="BT683" s="125">
        <f t="shared" ref="BT683" si="13019">L683/L684</f>
        <v>0</v>
      </c>
      <c r="BU683" s="123">
        <f t="shared" ref="BU683" si="13020">M683/M684</f>
        <v>0</v>
      </c>
      <c r="BV683" s="127">
        <f t="shared" ref="BV683" si="13021">N683/N684</f>
        <v>0</v>
      </c>
      <c r="BW683" s="128">
        <f t="shared" ref="BW683" si="13022">O683/O684</f>
        <v>0</v>
      </c>
      <c r="BX683" s="123">
        <f t="shared" ref="BX683" si="13023">P683/P684</f>
        <v>0</v>
      </c>
      <c r="BY683" s="124">
        <f t="shared" ref="BY683" si="13024">Q683/Q684</f>
        <v>0</v>
      </c>
      <c r="BZ683" s="125">
        <f t="shared" ref="BZ683" si="13025">R683/R684</f>
        <v>0</v>
      </c>
      <c r="CA683" s="126">
        <f t="shared" ref="CA683" si="13026">S683/S684</f>
        <v>0</v>
      </c>
      <c r="CB683" s="123">
        <f t="shared" ref="CB683" si="13027">T683/T684</f>
        <v>0</v>
      </c>
      <c r="CC683" s="124">
        <f t="shared" ref="CC683" si="13028">U683/U684</f>
        <v>0</v>
      </c>
      <c r="CD683" s="125">
        <f t="shared" ref="CD683" si="13029">V683/V684</f>
        <v>0</v>
      </c>
      <c r="CE683" s="126">
        <f t="shared" ref="CE683" si="13030">W683/W684</f>
        <v>0</v>
      </c>
      <c r="CF683" s="123">
        <f t="shared" ref="CF683" si="13031">X683/X684</f>
        <v>0</v>
      </c>
      <c r="CG683" s="124">
        <f t="shared" ref="CG683" si="13032">Y683/Y684</f>
        <v>0</v>
      </c>
      <c r="CH683" s="125">
        <f t="shared" ref="CH683" si="13033">Z683/Z684</f>
        <v>0</v>
      </c>
      <c r="CI683" s="123">
        <f t="shared" ref="CI683" si="13034">AA683/AA684</f>
        <v>0</v>
      </c>
      <c r="CJ683" s="129">
        <f t="shared" ref="CJ683" si="13035">AB683/AB684</f>
        <v>0</v>
      </c>
      <c r="CK683" s="130">
        <f t="shared" ref="CK683" si="13036">AC683/AC684</f>
        <v>0</v>
      </c>
    </row>
    <row r="684" spans="1:89" ht="14.4" thickTop="1" thickBot="1" x14ac:dyDescent="0.3">
      <c r="A684" s="251" t="s">
        <v>13</v>
      </c>
      <c r="B684" s="14">
        <f t="shared" ref="B684:AA684" si="13037">SUM(B661:B683)</f>
        <v>42523</v>
      </c>
      <c r="C684" s="1">
        <f t="shared" si="13037"/>
        <v>41708</v>
      </c>
      <c r="D684" s="14">
        <f t="shared" si="13037"/>
        <v>22794</v>
      </c>
      <c r="E684" s="1">
        <f t="shared" si="13037"/>
        <v>21005</v>
      </c>
      <c r="F684" s="14">
        <f t="shared" si="13037"/>
        <v>26759</v>
      </c>
      <c r="G684" s="1">
        <f t="shared" si="13037"/>
        <v>26362</v>
      </c>
      <c r="H684" s="14">
        <f t="shared" si="13037"/>
        <v>47351</v>
      </c>
      <c r="I684" s="1">
        <f t="shared" si="13037"/>
        <v>54355</v>
      </c>
      <c r="J684" s="14">
        <f t="shared" si="13037"/>
        <v>8280</v>
      </c>
      <c r="K684" s="1">
        <f t="shared" si="13037"/>
        <v>8496</v>
      </c>
      <c r="L684" s="14">
        <f t="shared" si="13037"/>
        <v>28347</v>
      </c>
      <c r="M684" s="1">
        <f t="shared" si="13037"/>
        <v>30841</v>
      </c>
      <c r="N684" s="14">
        <f t="shared" si="13037"/>
        <v>48644</v>
      </c>
      <c r="O684" s="1">
        <f t="shared" si="13037"/>
        <v>48200</v>
      </c>
      <c r="P684" s="14">
        <f t="shared" si="13037"/>
        <v>28946</v>
      </c>
      <c r="Q684" s="1">
        <f t="shared" si="13037"/>
        <v>27108</v>
      </c>
      <c r="R684" s="14">
        <f t="shared" si="13037"/>
        <v>35122</v>
      </c>
      <c r="S684" s="1">
        <f t="shared" si="13037"/>
        <v>33886</v>
      </c>
      <c r="T684" s="14">
        <f t="shared" si="13037"/>
        <v>10804</v>
      </c>
      <c r="U684" s="1">
        <f t="shared" si="13037"/>
        <v>10768</v>
      </c>
      <c r="V684" s="14">
        <f t="shared" si="13037"/>
        <v>33171</v>
      </c>
      <c r="W684" s="1">
        <f t="shared" si="13037"/>
        <v>39878</v>
      </c>
      <c r="X684" s="14">
        <f t="shared" si="13037"/>
        <v>28364</v>
      </c>
      <c r="Y684" s="1">
        <f t="shared" si="13037"/>
        <v>16288</v>
      </c>
      <c r="Z684" s="14">
        <f t="shared" si="13037"/>
        <v>58307</v>
      </c>
      <c r="AA684" s="1">
        <f t="shared" si="13037"/>
        <v>59365</v>
      </c>
      <c r="AB684" s="166">
        <f t="shared" ref="AB684:AC684" si="13038">SUM(AB660:AB683)</f>
        <v>419412</v>
      </c>
      <c r="AC684" s="167">
        <f t="shared" si="13038"/>
        <v>418260</v>
      </c>
      <c r="BI684" s="251" t="s">
        <v>13</v>
      </c>
      <c r="BJ684" s="147">
        <f>SUM(BJ660:BJ683)</f>
        <v>1</v>
      </c>
      <c r="BK684" s="148">
        <f t="shared" ref="BK684:CK684" si="13039">SUM(BK660:BK683)</f>
        <v>1</v>
      </c>
      <c r="BL684" s="147">
        <f t="shared" si="13039"/>
        <v>0.99999999999999989</v>
      </c>
      <c r="BM684" s="148">
        <f t="shared" si="13039"/>
        <v>0.99999999999999989</v>
      </c>
      <c r="BN684" s="147">
        <f t="shared" si="13039"/>
        <v>1</v>
      </c>
      <c r="BO684" s="148">
        <f t="shared" si="13039"/>
        <v>1</v>
      </c>
      <c r="BP684" s="147">
        <f t="shared" si="13039"/>
        <v>1</v>
      </c>
      <c r="BQ684" s="148">
        <f t="shared" si="13039"/>
        <v>0.99999999999999989</v>
      </c>
      <c r="BR684" s="147">
        <f t="shared" si="13039"/>
        <v>0.99999999999999978</v>
      </c>
      <c r="BS684" s="148">
        <f t="shared" si="13039"/>
        <v>1</v>
      </c>
      <c r="BT684" s="147">
        <f t="shared" si="13039"/>
        <v>1</v>
      </c>
      <c r="BU684" s="148">
        <f t="shared" si="13039"/>
        <v>0.99999999999999989</v>
      </c>
      <c r="BV684" s="147">
        <f t="shared" si="13039"/>
        <v>1</v>
      </c>
      <c r="BW684" s="148">
        <f t="shared" si="13039"/>
        <v>1.0000000000000002</v>
      </c>
      <c r="BX684" s="147">
        <f t="shared" si="13039"/>
        <v>1</v>
      </c>
      <c r="BY684" s="148">
        <f t="shared" si="13039"/>
        <v>1</v>
      </c>
      <c r="BZ684" s="147">
        <f t="shared" si="13039"/>
        <v>1.0000000000000002</v>
      </c>
      <c r="CA684" s="148">
        <f t="shared" si="13039"/>
        <v>0.99999999999999989</v>
      </c>
      <c r="CB684" s="147">
        <f t="shared" si="13039"/>
        <v>1</v>
      </c>
      <c r="CC684" s="148">
        <f t="shared" si="13039"/>
        <v>0.99999999999999989</v>
      </c>
      <c r="CD684" s="147">
        <f t="shared" si="13039"/>
        <v>1</v>
      </c>
      <c r="CE684" s="148">
        <f t="shared" si="13039"/>
        <v>1</v>
      </c>
      <c r="CF684" s="147">
        <f t="shared" si="13039"/>
        <v>1.0000000000000002</v>
      </c>
      <c r="CG684" s="148">
        <f t="shared" si="13039"/>
        <v>1</v>
      </c>
      <c r="CH684" s="147">
        <f t="shared" si="13039"/>
        <v>0.99999999999999989</v>
      </c>
      <c r="CI684" s="148">
        <f t="shared" si="13039"/>
        <v>1</v>
      </c>
      <c r="CJ684" s="147">
        <f t="shared" si="13039"/>
        <v>1.0000000000000002</v>
      </c>
      <c r="CK684" s="148">
        <f t="shared" si="13039"/>
        <v>0.99999999999999989</v>
      </c>
    </row>
    <row r="685" spans="1:89" ht="13.8" thickTop="1" x14ac:dyDescent="0.25">
      <c r="A685" s="178"/>
    </row>
    <row r="687" spans="1:89" x14ac:dyDescent="0.25">
      <c r="A687" s="294">
        <f>+A656+1</f>
        <v>45192</v>
      </c>
      <c r="B687" s="294"/>
      <c r="C687" s="294"/>
      <c r="D687" s="294"/>
      <c r="BI687" s="299">
        <f>+BI625+2</f>
        <v>45192</v>
      </c>
      <c r="BJ687" s="299"/>
      <c r="BK687" s="299"/>
      <c r="BL687" s="299"/>
    </row>
    <row r="688" spans="1:89" ht="13.8" thickBot="1" x14ac:dyDescent="0.3">
      <c r="AE688" t="s">
        <v>84</v>
      </c>
    </row>
    <row r="689" spans="1:89" ht="14.4" thickTop="1" thickBot="1" x14ac:dyDescent="0.3">
      <c r="A689" s="292" t="s">
        <v>0</v>
      </c>
      <c r="B689" s="290" t="s">
        <v>1</v>
      </c>
      <c r="C689" s="291"/>
      <c r="D689" s="290" t="s">
        <v>2</v>
      </c>
      <c r="E689" s="291"/>
      <c r="F689" s="290" t="s">
        <v>3</v>
      </c>
      <c r="G689" s="291"/>
      <c r="H689" s="290" t="s">
        <v>4</v>
      </c>
      <c r="I689" s="291"/>
      <c r="J689" s="290" t="s">
        <v>5</v>
      </c>
      <c r="K689" s="291"/>
      <c r="L689" s="290" t="s">
        <v>6</v>
      </c>
      <c r="M689" s="291"/>
      <c r="N689" s="290" t="s">
        <v>7</v>
      </c>
      <c r="O689" s="291"/>
      <c r="P689" s="290" t="s">
        <v>8</v>
      </c>
      <c r="Q689" s="291"/>
      <c r="R689" s="290" t="s">
        <v>9</v>
      </c>
      <c r="S689" s="291"/>
      <c r="T689" s="290" t="s">
        <v>10</v>
      </c>
      <c r="U689" s="291"/>
      <c r="V689" s="290" t="s">
        <v>11</v>
      </c>
      <c r="W689" s="291"/>
      <c r="X689" s="290" t="s">
        <v>12</v>
      </c>
      <c r="Y689" s="291"/>
      <c r="Z689" s="297" t="s">
        <v>40</v>
      </c>
      <c r="AA689" s="298"/>
      <c r="AB689" s="295" t="s">
        <v>41</v>
      </c>
      <c r="AC689" s="296"/>
      <c r="AE689" s="292" t="s">
        <v>0</v>
      </c>
      <c r="AF689" s="290" t="s">
        <v>1</v>
      </c>
      <c r="AG689" s="291"/>
      <c r="AH689" s="290" t="s">
        <v>2</v>
      </c>
      <c r="AI689" s="291"/>
      <c r="AJ689" s="290" t="s">
        <v>3</v>
      </c>
      <c r="AK689" s="291"/>
      <c r="AL689" s="290" t="s">
        <v>4</v>
      </c>
      <c r="AM689" s="291"/>
      <c r="AN689" s="290" t="s">
        <v>5</v>
      </c>
      <c r="AO689" s="291"/>
      <c r="AP689" s="290" t="s">
        <v>6</v>
      </c>
      <c r="AQ689" s="291"/>
      <c r="AR689" s="290" t="s">
        <v>7</v>
      </c>
      <c r="AS689" s="291"/>
      <c r="AT689" s="290" t="s">
        <v>8</v>
      </c>
      <c r="AU689" s="291"/>
      <c r="AV689" s="290" t="s">
        <v>9</v>
      </c>
      <c r="AW689" s="291"/>
      <c r="AX689" s="290" t="s">
        <v>10</v>
      </c>
      <c r="AY689" s="291"/>
      <c r="AZ689" s="290" t="s">
        <v>11</v>
      </c>
      <c r="BA689" s="291"/>
      <c r="BB689" s="290" t="s">
        <v>12</v>
      </c>
      <c r="BC689" s="291"/>
      <c r="BD689" s="297" t="s">
        <v>40</v>
      </c>
      <c r="BE689" s="298"/>
      <c r="BF689" s="295" t="s">
        <v>41</v>
      </c>
      <c r="BG689" s="296"/>
      <c r="BI689" s="292" t="s">
        <v>0</v>
      </c>
      <c r="BJ689" s="290" t="s">
        <v>1</v>
      </c>
      <c r="BK689" s="291"/>
      <c r="BL689" s="290" t="s">
        <v>2</v>
      </c>
      <c r="BM689" s="291"/>
      <c r="BN689" s="290" t="s">
        <v>3</v>
      </c>
      <c r="BO689" s="291"/>
      <c r="BP689" s="290" t="s">
        <v>4</v>
      </c>
      <c r="BQ689" s="291"/>
      <c r="BR689" s="290" t="s">
        <v>5</v>
      </c>
      <c r="BS689" s="291"/>
      <c r="BT689" s="290" t="s">
        <v>6</v>
      </c>
      <c r="BU689" s="291"/>
      <c r="BV689" s="290" t="s">
        <v>7</v>
      </c>
      <c r="BW689" s="291"/>
      <c r="BX689" s="290" t="s">
        <v>8</v>
      </c>
      <c r="BY689" s="291"/>
      <c r="BZ689" s="290" t="s">
        <v>9</v>
      </c>
      <c r="CA689" s="291"/>
      <c r="CB689" s="290" t="s">
        <v>10</v>
      </c>
      <c r="CC689" s="291"/>
      <c r="CD689" s="290" t="s">
        <v>11</v>
      </c>
      <c r="CE689" s="291"/>
      <c r="CF689" s="290" t="s">
        <v>12</v>
      </c>
      <c r="CG689" s="291"/>
      <c r="CH689" s="297" t="s">
        <v>40</v>
      </c>
      <c r="CI689" s="298"/>
      <c r="CJ689" s="290" t="s">
        <v>41</v>
      </c>
      <c r="CK689" s="291"/>
    </row>
    <row r="690" spans="1:89" ht="15" thickTop="1" thickBot="1" x14ac:dyDescent="0.35">
      <c r="A690" s="293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68" t="s">
        <v>14</v>
      </c>
      <c r="AC690" s="169" t="s">
        <v>15</v>
      </c>
      <c r="AE690" s="293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68" t="s">
        <v>14</v>
      </c>
      <c r="BG690" s="169" t="s">
        <v>15</v>
      </c>
      <c r="BI690" s="293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8" thickTop="1" x14ac:dyDescent="0.25">
      <c r="A691" s="119" t="s">
        <v>16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1"/>
      <c r="AA691" s="176"/>
      <c r="AB691" s="162">
        <f t="shared" ref="AB691:AB714" si="13040"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4" t="str">
        <f>$AE$9</f>
        <v>07:00 - 07:59</v>
      </c>
      <c r="AF691" s="120">
        <f t="shared" ref="AF691:AO693" si="13041">SUMIF($A$9:$A$32,$AE691,B$691:B$714)</f>
        <v>1970</v>
      </c>
      <c r="AG691" s="177">
        <f t="shared" si="13041"/>
        <v>1477</v>
      </c>
      <c r="AH691" s="121">
        <f t="shared" si="13041"/>
        <v>1089</v>
      </c>
      <c r="AI691" s="172">
        <f t="shared" si="13041"/>
        <v>1034</v>
      </c>
      <c r="AJ691" s="120">
        <f t="shared" si="13041"/>
        <v>1716</v>
      </c>
      <c r="AK691" s="122">
        <f t="shared" si="13041"/>
        <v>1188</v>
      </c>
      <c r="AL691" s="121">
        <f t="shared" si="13041"/>
        <v>2386</v>
      </c>
      <c r="AM691" s="172">
        <f t="shared" si="13041"/>
        <v>2389</v>
      </c>
      <c r="AN691" s="120">
        <f t="shared" si="13041"/>
        <v>203</v>
      </c>
      <c r="AO691" s="122">
        <f t="shared" si="13041"/>
        <v>695</v>
      </c>
      <c r="AP691" s="121">
        <f t="shared" ref="AP691:AY693" si="13042">SUMIF($A$9:$A$32,$AE691,L$691:L$714)</f>
        <v>884</v>
      </c>
      <c r="AQ691" s="120">
        <f t="shared" si="13042"/>
        <v>1604</v>
      </c>
      <c r="AR691" s="171">
        <f t="shared" si="13042"/>
        <v>2484</v>
      </c>
      <c r="AS691" s="173">
        <f t="shared" si="13042"/>
        <v>2702</v>
      </c>
      <c r="AT691" s="120">
        <f t="shared" si="13042"/>
        <v>1330</v>
      </c>
      <c r="AU691" s="122">
        <f t="shared" si="13042"/>
        <v>1371</v>
      </c>
      <c r="AV691" s="121">
        <f t="shared" si="13042"/>
        <v>2247</v>
      </c>
      <c r="AW691" s="172">
        <f t="shared" si="13042"/>
        <v>1527</v>
      </c>
      <c r="AX691" s="120">
        <f t="shared" si="13042"/>
        <v>344</v>
      </c>
      <c r="AY691" s="122">
        <f t="shared" si="13042"/>
        <v>727</v>
      </c>
      <c r="AZ691" s="121">
        <f t="shared" ref="AZ691:BE693" si="13043">SUMIF($A$9:$A$32,$AE691,V$691:V$714)</f>
        <v>1160</v>
      </c>
      <c r="BA691" s="172">
        <f t="shared" si="13043"/>
        <v>1950</v>
      </c>
      <c r="BB691" s="120">
        <f t="shared" si="13043"/>
        <v>1258</v>
      </c>
      <c r="BC691" s="122">
        <f t="shared" si="13043"/>
        <v>1052</v>
      </c>
      <c r="BD691" s="21">
        <f t="shared" si="13043"/>
        <v>2931</v>
      </c>
      <c r="BE691" s="176">
        <f t="shared" si="13043"/>
        <v>2701</v>
      </c>
      <c r="BF691" s="162">
        <f>AF691+AH691+AJ691+AL691+AN691+AP691+AR691+AT691+AV691+AX691+AZ691+BB691+BD691</f>
        <v>20002</v>
      </c>
      <c r="BG691" s="163">
        <f>AG691+AI691+AK691+AM691+AO691+AQ691+AS691+AU691+AW691+AY691+BA691+BC691+BE691</f>
        <v>20417</v>
      </c>
      <c r="BH691" s="218"/>
      <c r="BI691" s="119" t="s">
        <v>16</v>
      </c>
      <c r="BJ691" s="123">
        <f>B691/B715</f>
        <v>0</v>
      </c>
      <c r="BK691" s="124">
        <f t="shared" ref="BK691" si="13044">C691/C715</f>
        <v>0</v>
      </c>
      <c r="BL691" s="125">
        <f t="shared" ref="BL691" si="13045">D691/D715</f>
        <v>0</v>
      </c>
      <c r="BM691" s="126">
        <f t="shared" ref="BM691" si="13046">E691/E715</f>
        <v>0</v>
      </c>
      <c r="BN691" s="123">
        <f t="shared" ref="BN691" si="13047">F691/F715</f>
        <v>0</v>
      </c>
      <c r="BO691" s="124">
        <f t="shared" ref="BO691" si="13048">G691/G715</f>
        <v>0</v>
      </c>
      <c r="BP691" s="125">
        <f t="shared" ref="BP691" si="13049">H691/H715</f>
        <v>0</v>
      </c>
      <c r="BQ691" s="126">
        <f t="shared" ref="BQ691" si="13050">I691/I715</f>
        <v>0</v>
      </c>
      <c r="BR691" s="123">
        <f t="shared" ref="BR691" si="13051">J691/J715</f>
        <v>0</v>
      </c>
      <c r="BS691" s="124">
        <f t="shared" ref="BS691" si="13052">K691/K715</f>
        <v>0</v>
      </c>
      <c r="BT691" s="125">
        <f t="shared" ref="BT691" si="13053">L691/L715</f>
        <v>0</v>
      </c>
      <c r="BU691" s="123">
        <f t="shared" ref="BU691" si="13054">M691/M715</f>
        <v>0</v>
      </c>
      <c r="BV691" s="127">
        <f t="shared" ref="BV691" si="13055">N691/N715</f>
        <v>0</v>
      </c>
      <c r="BW691" s="128">
        <f t="shared" ref="BW691" si="13056">O691/O715</f>
        <v>0</v>
      </c>
      <c r="BX691" s="123">
        <f t="shared" ref="BX691" si="13057">P691/P715</f>
        <v>0</v>
      </c>
      <c r="BY691" s="124">
        <f t="shared" ref="BY691" si="13058">Q691/Q715</f>
        <v>0</v>
      </c>
      <c r="BZ691" s="125">
        <f t="shared" ref="BZ691" si="13059">R691/R715</f>
        <v>0</v>
      </c>
      <c r="CA691" s="126">
        <f t="shared" ref="CA691" si="13060">S691/S715</f>
        <v>0</v>
      </c>
      <c r="CB691" s="123">
        <f t="shared" ref="CB691" si="13061">T691/T715</f>
        <v>0</v>
      </c>
      <c r="CC691" s="124">
        <f t="shared" ref="CC691" si="13062">U691/U715</f>
        <v>0</v>
      </c>
      <c r="CD691" s="125">
        <f t="shared" ref="CD691" si="13063">V691/V715</f>
        <v>0</v>
      </c>
      <c r="CE691" s="126">
        <f t="shared" ref="CE691" si="13064">W691/W715</f>
        <v>0</v>
      </c>
      <c r="CF691" s="123">
        <f t="shared" ref="CF691" si="13065">X691/X715</f>
        <v>0</v>
      </c>
      <c r="CG691" s="124">
        <f t="shared" ref="CG691" si="13066">Y691/Y715</f>
        <v>0</v>
      </c>
      <c r="CH691" s="125">
        <f t="shared" ref="CH691" si="13067">Z691/Z715</f>
        <v>0</v>
      </c>
      <c r="CI691" s="123">
        <f t="shared" ref="CI691" si="13068">AA691/AA715</f>
        <v>0</v>
      </c>
      <c r="CJ691" s="129">
        <f t="shared" ref="CJ691" si="13069">AB691/AB715</f>
        <v>0</v>
      </c>
      <c r="CK691" s="130">
        <f t="shared" ref="CK691" si="13070">AC691/AC715</f>
        <v>0</v>
      </c>
    </row>
    <row r="692" spans="1:89" x14ac:dyDescent="0.25">
      <c r="A692" s="131" t="s">
        <v>17</v>
      </c>
      <c r="B692" s="180">
        <v>255</v>
      </c>
      <c r="C692" s="181">
        <v>0</v>
      </c>
      <c r="D692" s="182">
        <v>228</v>
      </c>
      <c r="E692" s="183">
        <v>0</v>
      </c>
      <c r="F692" s="180">
        <v>385</v>
      </c>
      <c r="G692" s="184">
        <v>3</v>
      </c>
      <c r="H692" s="182">
        <v>322</v>
      </c>
      <c r="I692" s="183">
        <v>26</v>
      </c>
      <c r="J692" s="180">
        <v>1</v>
      </c>
      <c r="K692" s="184">
        <v>27</v>
      </c>
      <c r="L692" s="182">
        <v>38</v>
      </c>
      <c r="M692" s="180">
        <v>60</v>
      </c>
      <c r="N692" s="185">
        <v>187</v>
      </c>
      <c r="O692" s="186">
        <v>100</v>
      </c>
      <c r="P692" s="180">
        <v>78</v>
      </c>
      <c r="Q692" s="184">
        <v>54</v>
      </c>
      <c r="R692" s="182">
        <v>42</v>
      </c>
      <c r="S692" s="183">
        <v>66</v>
      </c>
      <c r="T692" s="180">
        <v>1</v>
      </c>
      <c r="U692" s="184">
        <v>27</v>
      </c>
      <c r="V692" s="182">
        <v>24</v>
      </c>
      <c r="W692" s="183">
        <v>0</v>
      </c>
      <c r="X692" s="180">
        <v>2</v>
      </c>
      <c r="Y692" s="184">
        <v>0</v>
      </c>
      <c r="Z692" s="182">
        <v>0</v>
      </c>
      <c r="AA692" s="180">
        <v>0</v>
      </c>
      <c r="AB692" s="162">
        <f t="shared" si="13040"/>
        <v>1563</v>
      </c>
      <c r="AC692" s="165">
        <f t="shared" ref="AC692:AC714" si="13071">SUM(C692,E692,G692,I692,K692,M692,O692,Q692,S692,U692,W692,Y692,AA692)</f>
        <v>363</v>
      </c>
      <c r="AD692" s="218"/>
      <c r="AE692" s="256" t="str">
        <f>$AE$10</f>
        <v>08:00 - 08:59</v>
      </c>
      <c r="AF692" s="120">
        <f t="shared" si="13041"/>
        <v>1944</v>
      </c>
      <c r="AG692" s="181">
        <f t="shared" si="13041"/>
        <v>1585</v>
      </c>
      <c r="AH692" s="182">
        <f t="shared" si="13041"/>
        <v>1090</v>
      </c>
      <c r="AI692" s="183">
        <f t="shared" si="13041"/>
        <v>745</v>
      </c>
      <c r="AJ692" s="180">
        <f t="shared" si="13041"/>
        <v>1431</v>
      </c>
      <c r="AK692" s="184">
        <f t="shared" si="13041"/>
        <v>866</v>
      </c>
      <c r="AL692" s="182">
        <f t="shared" si="13041"/>
        <v>2374</v>
      </c>
      <c r="AM692" s="183">
        <f t="shared" si="13041"/>
        <v>2207</v>
      </c>
      <c r="AN692" s="180">
        <f t="shared" si="13041"/>
        <v>139</v>
      </c>
      <c r="AO692" s="184">
        <f t="shared" si="13041"/>
        <v>539</v>
      </c>
      <c r="AP692" s="182">
        <f t="shared" si="13042"/>
        <v>773</v>
      </c>
      <c r="AQ692" s="180">
        <f t="shared" si="13042"/>
        <v>1592</v>
      </c>
      <c r="AR692" s="185">
        <f t="shared" si="13042"/>
        <v>2026</v>
      </c>
      <c r="AS692" s="186">
        <f t="shared" si="13042"/>
        <v>2379</v>
      </c>
      <c r="AT692" s="180">
        <f t="shared" si="13042"/>
        <v>1178</v>
      </c>
      <c r="AU692" s="184">
        <f t="shared" si="13042"/>
        <v>1143</v>
      </c>
      <c r="AV692" s="182">
        <f t="shared" si="13042"/>
        <v>1915</v>
      </c>
      <c r="AW692" s="183">
        <f t="shared" si="13042"/>
        <v>1412</v>
      </c>
      <c r="AX692" s="180">
        <f t="shared" si="13042"/>
        <v>277</v>
      </c>
      <c r="AY692" s="184">
        <f t="shared" si="13042"/>
        <v>470</v>
      </c>
      <c r="AZ692" s="182">
        <f t="shared" si="13043"/>
        <v>885</v>
      </c>
      <c r="BA692" s="183">
        <f t="shared" si="13043"/>
        <v>1843</v>
      </c>
      <c r="BB692" s="180">
        <f t="shared" si="13043"/>
        <v>1127</v>
      </c>
      <c r="BC692" s="184">
        <f t="shared" si="13043"/>
        <v>831</v>
      </c>
      <c r="BD692" s="182">
        <f t="shared" si="13043"/>
        <v>2720</v>
      </c>
      <c r="BE692" s="180">
        <f t="shared" si="13043"/>
        <v>2543</v>
      </c>
      <c r="BF692" s="164">
        <f>SUM(AF692,AH692,AJ692,AL692,AN692,AP692,AR692,AT692,AV692,AX692,AZ692,BB692,BD692)</f>
        <v>17879</v>
      </c>
      <c r="BG692" s="165">
        <f>SUM(AG692,AI692,AK692,AM692,AO692,AQ692,AS692,AU692,AW692,AY692,BA692,BC692,BE692)</f>
        <v>18155</v>
      </c>
      <c r="BH692" s="218"/>
      <c r="BI692" s="131" t="s">
        <v>17</v>
      </c>
      <c r="BJ692" s="123">
        <f>B692/B715</f>
        <v>8.828722778104767E-3</v>
      </c>
      <c r="BK692" s="124">
        <f t="shared" ref="BK692" si="13072">C692/C715</f>
        <v>0</v>
      </c>
      <c r="BL692" s="125">
        <f t="shared" ref="BL692" si="13073">D692/D715</f>
        <v>1.507338357794526E-2</v>
      </c>
      <c r="BM692" s="126">
        <f t="shared" ref="BM692" si="13074">E692/E715</f>
        <v>0</v>
      </c>
      <c r="BN692" s="123">
        <f t="shared" ref="BN692" si="13075">F692/F715</f>
        <v>2.0554161550371042E-2</v>
      </c>
      <c r="BO692" s="124">
        <f t="shared" ref="BO692" si="13076">G692/G715</f>
        <v>1.2261914493582932E-4</v>
      </c>
      <c r="BP692" s="125">
        <f t="shared" ref="BP692" si="13077">H692/H715</f>
        <v>8.4897700906981649E-3</v>
      </c>
      <c r="BQ692" s="126">
        <f t="shared" ref="BQ692" si="13078">I692/I715</f>
        <v>5.7407816294987853E-4</v>
      </c>
      <c r="BR692" s="123">
        <f t="shared" ref="BR692" si="13079">J692/J715</f>
        <v>1.5956598053295037E-4</v>
      </c>
      <c r="BS692" s="124">
        <f t="shared" ref="BS692" si="13080">K692/K715</f>
        <v>4.574720433751271E-3</v>
      </c>
      <c r="BT692" s="125">
        <f t="shared" ref="BT692" si="13081">L692/L715</f>
        <v>2.0619675511422213E-3</v>
      </c>
      <c r="BU692" s="123">
        <f t="shared" ref="BU692" si="13082">M692/M715</f>
        <v>3.2976092333058533E-3</v>
      </c>
      <c r="BV692" s="127">
        <f t="shared" ref="BV692" si="13083">N692/N715</f>
        <v>4.760813666335701E-3</v>
      </c>
      <c r="BW692" s="128">
        <f t="shared" ref="BW692" si="13084">O692/O715</f>
        <v>2.816028836135282E-3</v>
      </c>
      <c r="BX692" s="123">
        <f t="shared" ref="BX692" si="13085">P692/P715</f>
        <v>3.635516196690748E-3</v>
      </c>
      <c r="BY692" s="124">
        <f t="shared" ref="BY692" si="13086">Q692/Q715</f>
        <v>3.165484494987983E-3</v>
      </c>
      <c r="BZ692" s="125">
        <f t="shared" ref="BZ692" si="13087">R692/R715</f>
        <v>1.4181523500810373E-3</v>
      </c>
      <c r="CA692" s="126">
        <f t="shared" ref="CA692" si="13088">S692/S715</f>
        <v>2.5727985030990527E-3</v>
      </c>
      <c r="CB692" s="123">
        <f t="shared" ref="CB692" si="13089">T692/T715</f>
        <v>1.670564650851988E-4</v>
      </c>
      <c r="CC692" s="124">
        <f t="shared" ref="CC692" si="13090">U692/U715</f>
        <v>4.9504950495049506E-3</v>
      </c>
      <c r="CD692" s="125">
        <f t="shared" ref="CD692" si="13091">V692/V715</f>
        <v>9.972161050400964E-4</v>
      </c>
      <c r="CE692" s="126">
        <f t="shared" ref="CE692" si="13092">W692/W715</f>
        <v>0</v>
      </c>
      <c r="CF692" s="123">
        <f t="shared" ref="CF692" si="13093">X692/X715</f>
        <v>9.4755294452077504E-5</v>
      </c>
      <c r="CG692" s="124">
        <f t="shared" ref="CG692" si="13094">Y692/Y715</f>
        <v>0</v>
      </c>
      <c r="CH692" s="125">
        <f t="shared" ref="CH692" si="13095">Z692/Z715</f>
        <v>0</v>
      </c>
      <c r="CI692" s="123">
        <f t="shared" ref="CI692" si="13096">AA692/AA715</f>
        <v>0</v>
      </c>
      <c r="CJ692" s="129">
        <f t="shared" ref="CJ692" si="13097">AB692/AB715</f>
        <v>5.0122178823619953E-3</v>
      </c>
      <c r="CK692" s="130">
        <f t="shared" ref="CK692" si="13098">AC692/AC715</f>
        <v>1.167728237791932E-3</v>
      </c>
    </row>
    <row r="693" spans="1:89" ht="13.8" thickBot="1" x14ac:dyDescent="0.3">
      <c r="A693" s="139" t="s">
        <v>18</v>
      </c>
      <c r="B693" s="187">
        <v>1105</v>
      </c>
      <c r="C693" s="188">
        <v>481</v>
      </c>
      <c r="D693" s="189">
        <v>1078</v>
      </c>
      <c r="E693" s="190">
        <v>365</v>
      </c>
      <c r="F693" s="187">
        <v>1400</v>
      </c>
      <c r="G693" s="191">
        <v>403</v>
      </c>
      <c r="H693" s="189">
        <v>1724</v>
      </c>
      <c r="I693" s="190">
        <v>813</v>
      </c>
      <c r="J693" s="187">
        <v>74</v>
      </c>
      <c r="K693" s="191">
        <v>247</v>
      </c>
      <c r="L693" s="189">
        <v>568</v>
      </c>
      <c r="M693" s="187">
        <v>713</v>
      </c>
      <c r="N693" s="192">
        <v>1670</v>
      </c>
      <c r="O693" s="193">
        <v>1459</v>
      </c>
      <c r="P693" s="187">
        <v>940</v>
      </c>
      <c r="Q693" s="191">
        <v>755</v>
      </c>
      <c r="R693" s="189">
        <v>1237</v>
      </c>
      <c r="S693" s="190">
        <v>915</v>
      </c>
      <c r="T693" s="187">
        <v>173</v>
      </c>
      <c r="U693" s="191">
        <v>397</v>
      </c>
      <c r="V693" s="189">
        <v>712</v>
      </c>
      <c r="W693" s="190">
        <v>934</v>
      </c>
      <c r="X693" s="187">
        <v>784</v>
      </c>
      <c r="Y693" s="191">
        <v>646</v>
      </c>
      <c r="Z693" s="189">
        <v>1902</v>
      </c>
      <c r="AA693" s="187">
        <v>1447</v>
      </c>
      <c r="AB693" s="162">
        <f t="shared" si="13040"/>
        <v>13367</v>
      </c>
      <c r="AC693" s="165">
        <f t="shared" si="13071"/>
        <v>9575</v>
      </c>
      <c r="AD693" s="218"/>
      <c r="AE693" s="254">
        <f>$AE$11</f>
        <v>0</v>
      </c>
      <c r="AF693" s="120">
        <f t="shared" si="13041"/>
        <v>0</v>
      </c>
      <c r="AG693" s="188">
        <f t="shared" si="13041"/>
        <v>0</v>
      </c>
      <c r="AH693" s="189">
        <f t="shared" si="13041"/>
        <v>0</v>
      </c>
      <c r="AI693" s="190">
        <f t="shared" si="13041"/>
        <v>0</v>
      </c>
      <c r="AJ693" s="187">
        <f t="shared" si="13041"/>
        <v>0</v>
      </c>
      <c r="AK693" s="191">
        <f t="shared" si="13041"/>
        <v>0</v>
      </c>
      <c r="AL693" s="189">
        <f t="shared" si="13041"/>
        <v>0</v>
      </c>
      <c r="AM693" s="190">
        <f t="shared" si="13041"/>
        <v>0</v>
      </c>
      <c r="AN693" s="187">
        <f t="shared" si="13041"/>
        <v>0</v>
      </c>
      <c r="AO693" s="191">
        <f t="shared" si="13041"/>
        <v>0</v>
      </c>
      <c r="AP693" s="189">
        <f t="shared" si="13042"/>
        <v>0</v>
      </c>
      <c r="AQ693" s="187">
        <f t="shared" si="13042"/>
        <v>0</v>
      </c>
      <c r="AR693" s="192">
        <f t="shared" si="13042"/>
        <v>0</v>
      </c>
      <c r="AS693" s="193">
        <f t="shared" si="13042"/>
        <v>0</v>
      </c>
      <c r="AT693" s="187">
        <f t="shared" si="13042"/>
        <v>0</v>
      </c>
      <c r="AU693" s="191">
        <f t="shared" si="13042"/>
        <v>0</v>
      </c>
      <c r="AV693" s="189">
        <f t="shared" si="13042"/>
        <v>0</v>
      </c>
      <c r="AW693" s="190">
        <f t="shared" si="13042"/>
        <v>0</v>
      </c>
      <c r="AX693" s="187">
        <f t="shared" si="13042"/>
        <v>0</v>
      </c>
      <c r="AY693" s="191">
        <f t="shared" si="13042"/>
        <v>0</v>
      </c>
      <c r="AZ693" s="189">
        <f t="shared" si="13043"/>
        <v>0</v>
      </c>
      <c r="BA693" s="190">
        <f t="shared" si="13043"/>
        <v>0</v>
      </c>
      <c r="BB693" s="187">
        <f t="shared" si="13043"/>
        <v>0</v>
      </c>
      <c r="BC693" s="191">
        <f t="shared" si="13043"/>
        <v>0</v>
      </c>
      <c r="BD693" s="189">
        <f t="shared" si="13043"/>
        <v>0</v>
      </c>
      <c r="BE693" s="187">
        <f t="shared" si="13043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18</v>
      </c>
      <c r="BJ693" s="123">
        <f>B693/B715</f>
        <v>3.8257798705120659E-2</v>
      </c>
      <c r="BK693" s="124">
        <f t="shared" ref="BK693" si="13099">C693/C715</f>
        <v>1.4397318087940375E-2</v>
      </c>
      <c r="BL693" s="125">
        <f t="shared" ref="BL693" si="13100">D693/D715</f>
        <v>7.1268015337828908E-2</v>
      </c>
      <c r="BM693" s="126">
        <f t="shared" ref="BM693" si="13101">E693/E715</f>
        <v>2.4021059559065482E-2</v>
      </c>
      <c r="BN693" s="123">
        <f t="shared" ref="BN693" si="13102">F693/F715</f>
        <v>7.474240563771288E-2</v>
      </c>
      <c r="BO693" s="124">
        <f t="shared" ref="BO693" si="13103">G693/G715</f>
        <v>1.647183846971307E-2</v>
      </c>
      <c r="BP693" s="125">
        <f t="shared" ref="BP693" si="13104">H693/H715</f>
        <v>4.5454545454545456E-2</v>
      </c>
      <c r="BQ693" s="126">
        <f t="shared" ref="BQ693" si="13105">I693/I715</f>
        <v>1.7950982556855819E-2</v>
      </c>
      <c r="BR693" s="123">
        <f t="shared" ref="BR693" si="13106">J693/J715</f>
        <v>1.1807882559438328E-2</v>
      </c>
      <c r="BS693" s="124">
        <f t="shared" ref="BS693" si="13107">K693/K715</f>
        <v>4.185022026431718E-2</v>
      </c>
      <c r="BT693" s="125">
        <f t="shared" ref="BT693" si="13108">L693/L715</f>
        <v>3.0820988659178469E-2</v>
      </c>
      <c r="BU693" s="123">
        <f t="shared" ref="BU693" si="13109">M693/M715</f>
        <v>3.9186589722451225E-2</v>
      </c>
      <c r="BV693" s="127">
        <f t="shared" ref="BV693" si="13110">N693/N715</f>
        <v>4.2516357341072841E-2</v>
      </c>
      <c r="BW693" s="128">
        <f t="shared" ref="BW693" si="13111">O693/O715</f>
        <v>4.1085860719213767E-2</v>
      </c>
      <c r="BX693" s="123">
        <f t="shared" ref="BX693" si="13112">P693/P715</f>
        <v>4.3812631088324401E-2</v>
      </c>
      <c r="BY693" s="124">
        <f t="shared" ref="BY693" si="13113">Q693/Q715</f>
        <v>4.4258162846591245E-2</v>
      </c>
      <c r="BZ693" s="125">
        <f t="shared" ref="BZ693" si="13114">R693/R715</f>
        <v>4.1767963263101025E-2</v>
      </c>
      <c r="CA693" s="126">
        <f t="shared" ref="CA693" si="13115">S693/S715</f>
        <v>3.566834288387323E-2</v>
      </c>
      <c r="CB693" s="123">
        <f t="shared" ref="CB693" si="13116">T693/T715</f>
        <v>2.8900768459739393E-2</v>
      </c>
      <c r="CC693" s="124">
        <f t="shared" ref="CC693" si="13117">U693/U715</f>
        <v>7.2790612394572796E-2</v>
      </c>
      <c r="CD693" s="125">
        <f t="shared" ref="CD693" si="13118">V693/V715</f>
        <v>2.9584077782856193E-2</v>
      </c>
      <c r="CE693" s="126">
        <f t="shared" ref="CE693" si="13119">W693/W715</f>
        <v>3.3535600157983556E-2</v>
      </c>
      <c r="CF693" s="123">
        <f t="shared" ref="CF693" si="13120">X693/X715</f>
        <v>3.7144075425214383E-2</v>
      </c>
      <c r="CG693" s="124">
        <f t="shared" ref="CG693" si="13121">Y693/Y715</f>
        <v>6.8136272545090179E-2</v>
      </c>
      <c r="CH693" s="125">
        <f t="shared" ref="CH693" si="13122">Z693/Z715</f>
        <v>4.2300507072324529E-2</v>
      </c>
      <c r="CI693" s="123">
        <f t="shared" ref="CI693" si="13123">AA693/AA715</f>
        <v>3.0531290880702198E-2</v>
      </c>
      <c r="CJ693" s="129">
        <f t="shared" ref="CJ693" si="13124">AB693/AB715</f>
        <v>4.2865205651652458E-2</v>
      </c>
      <c r="CK693" s="130">
        <f t="shared" ref="CK693" si="13125">AC693/AC715</f>
        <v>3.0801647043685262E-2</v>
      </c>
    </row>
    <row r="694" spans="1:89" ht="14.4" thickTop="1" thickBot="1" x14ac:dyDescent="0.3">
      <c r="A694" s="131" t="s">
        <v>19</v>
      </c>
      <c r="B694" s="180">
        <v>1905</v>
      </c>
      <c r="C694" s="181">
        <v>1792</v>
      </c>
      <c r="D694" s="182">
        <v>1153</v>
      </c>
      <c r="E694" s="183">
        <v>895</v>
      </c>
      <c r="F694" s="180">
        <v>1999</v>
      </c>
      <c r="G694" s="184">
        <v>1176</v>
      </c>
      <c r="H694" s="182">
        <v>2484</v>
      </c>
      <c r="I694" s="183">
        <v>2177</v>
      </c>
      <c r="J694" s="180">
        <v>134</v>
      </c>
      <c r="K694" s="184">
        <v>641</v>
      </c>
      <c r="L694" s="182">
        <v>954</v>
      </c>
      <c r="M694" s="180">
        <v>1505</v>
      </c>
      <c r="N694" s="185">
        <v>2545</v>
      </c>
      <c r="O694" s="186">
        <v>2457</v>
      </c>
      <c r="P694" s="180">
        <v>1421</v>
      </c>
      <c r="Q694" s="184">
        <v>1439</v>
      </c>
      <c r="R694" s="182">
        <v>2142</v>
      </c>
      <c r="S694" s="183">
        <v>1580</v>
      </c>
      <c r="T694" s="180">
        <v>359</v>
      </c>
      <c r="U694" s="184">
        <v>751</v>
      </c>
      <c r="V694" s="182">
        <v>1322</v>
      </c>
      <c r="W694" s="183">
        <v>1866</v>
      </c>
      <c r="X694" s="180">
        <v>1365</v>
      </c>
      <c r="Y694" s="184">
        <v>911</v>
      </c>
      <c r="Z694" s="182">
        <v>2797</v>
      </c>
      <c r="AA694" s="180">
        <v>2515</v>
      </c>
      <c r="AB694" s="162">
        <f t="shared" si="13040"/>
        <v>20580</v>
      </c>
      <c r="AC694" s="165">
        <f t="shared" si="13071"/>
        <v>19705</v>
      </c>
      <c r="AD694" s="218"/>
      <c r="AE694" s="251" t="s">
        <v>13</v>
      </c>
      <c r="AF694" s="14">
        <f t="shared" ref="AF694:BG694" si="13126">SUM(AF691:AF693)</f>
        <v>3914</v>
      </c>
      <c r="AG694" s="1">
        <f t="shared" si="13126"/>
        <v>3062</v>
      </c>
      <c r="AH694" s="14">
        <f t="shared" si="13126"/>
        <v>2179</v>
      </c>
      <c r="AI694" s="1">
        <f t="shared" si="13126"/>
        <v>1779</v>
      </c>
      <c r="AJ694" s="14">
        <f t="shared" si="13126"/>
        <v>3147</v>
      </c>
      <c r="AK694" s="1">
        <f t="shared" si="13126"/>
        <v>2054</v>
      </c>
      <c r="AL694" s="14">
        <f t="shared" si="13126"/>
        <v>4760</v>
      </c>
      <c r="AM694" s="1">
        <f t="shared" si="13126"/>
        <v>4596</v>
      </c>
      <c r="AN694" s="14">
        <f t="shared" si="13126"/>
        <v>342</v>
      </c>
      <c r="AO694" s="1">
        <f t="shared" si="13126"/>
        <v>1234</v>
      </c>
      <c r="AP694" s="14">
        <f t="shared" si="13126"/>
        <v>1657</v>
      </c>
      <c r="AQ694" s="1">
        <f t="shared" si="13126"/>
        <v>3196</v>
      </c>
      <c r="AR694" s="14">
        <f t="shared" si="13126"/>
        <v>4510</v>
      </c>
      <c r="AS694" s="1">
        <f t="shared" si="13126"/>
        <v>5081</v>
      </c>
      <c r="AT694" s="14">
        <f t="shared" si="13126"/>
        <v>2508</v>
      </c>
      <c r="AU694" s="1">
        <f t="shared" si="13126"/>
        <v>2514</v>
      </c>
      <c r="AV694" s="14">
        <f t="shared" si="13126"/>
        <v>4162</v>
      </c>
      <c r="AW694" s="1">
        <f t="shared" si="13126"/>
        <v>2939</v>
      </c>
      <c r="AX694" s="14">
        <f t="shared" si="13126"/>
        <v>621</v>
      </c>
      <c r="AY694" s="1">
        <f t="shared" si="13126"/>
        <v>1197</v>
      </c>
      <c r="AZ694" s="14">
        <f t="shared" si="13126"/>
        <v>2045</v>
      </c>
      <c r="BA694" s="1">
        <f t="shared" si="13126"/>
        <v>3793</v>
      </c>
      <c r="BB694" s="14">
        <f t="shared" si="13126"/>
        <v>2385</v>
      </c>
      <c r="BC694" s="1">
        <f t="shared" si="13126"/>
        <v>1883</v>
      </c>
      <c r="BD694" s="14">
        <f t="shared" si="13126"/>
        <v>5651</v>
      </c>
      <c r="BE694" s="1">
        <f t="shared" si="13126"/>
        <v>5244</v>
      </c>
      <c r="BF694" s="166">
        <f t="shared" si="13126"/>
        <v>37881</v>
      </c>
      <c r="BG694" s="167">
        <f t="shared" si="13126"/>
        <v>38572</v>
      </c>
      <c r="BH694" s="218"/>
      <c r="BI694" s="131" t="s">
        <v>19</v>
      </c>
      <c r="BJ694" s="123">
        <f>B694/B715</f>
        <v>6.5955752518782676E-2</v>
      </c>
      <c r="BK694" s="124">
        <f t="shared" ref="BK694" si="13127">C694/C715</f>
        <v>5.3638241192493039E-2</v>
      </c>
      <c r="BL694" s="125">
        <f t="shared" ref="BL694" si="13128">D694/D715</f>
        <v>7.6226365198995102E-2</v>
      </c>
      <c r="BM694" s="126">
        <f t="shared" ref="BM694" si="13129">E694/E715</f>
        <v>5.8900954261270157E-2</v>
      </c>
      <c r="BN694" s="123">
        <f t="shared" ref="BN694" si="13130">F694/F715</f>
        <v>0.10672147776413432</v>
      </c>
      <c r="BO694" s="124">
        <f t="shared" ref="BO694" si="13131">G694/G715</f>
        <v>4.8066704814845089E-2</v>
      </c>
      <c r="BP694" s="125">
        <f t="shared" ref="BP694" si="13132">H694/H715</f>
        <v>6.5492512128242988E-2</v>
      </c>
      <c r="BQ694" s="126">
        <f t="shared" ref="BQ694" si="13133">I694/I715</f>
        <v>4.8068006182380218E-2</v>
      </c>
      <c r="BR694" s="123">
        <f t="shared" ref="BR694" si="13134">J694/J715</f>
        <v>2.138184139141535E-2</v>
      </c>
      <c r="BS694" s="124">
        <f t="shared" ref="BS694" si="13135">K694/K715</f>
        <v>0.10860725177905795</v>
      </c>
      <c r="BT694" s="125">
        <f t="shared" ref="BT694" si="13136">L694/L715</f>
        <v>5.1766237994465246E-2</v>
      </c>
      <c r="BU694" s="123">
        <f t="shared" ref="BU694" si="13137">M694/M715</f>
        <v>8.2715031602088485E-2</v>
      </c>
      <c r="BV694" s="127">
        <f t="shared" ref="BV694" si="13138">N694/N715</f>
        <v>6.4792891876066086E-2</v>
      </c>
      <c r="BW694" s="128">
        <f t="shared" ref="BW694" si="13139">O694/O715</f>
        <v>6.9189828503843878E-2</v>
      </c>
      <c r="BX694" s="123">
        <f t="shared" ref="BX694" si="13140">P694/P715</f>
        <v>6.6231647634584015E-2</v>
      </c>
      <c r="BY694" s="124">
        <f t="shared" ref="BY694" si="13141">Q694/Q715</f>
        <v>8.4354299783105685E-2</v>
      </c>
      <c r="BZ694" s="125">
        <f t="shared" ref="BZ694" si="13142">R694/R715</f>
        <v>7.2325769854132901E-2</v>
      </c>
      <c r="CA694" s="126">
        <f t="shared" ref="CA694" si="13143">S694/S715</f>
        <v>6.1591236892371261E-2</v>
      </c>
      <c r="CB694" s="123">
        <f t="shared" ref="CB694" si="13144">T694/T715</f>
        <v>5.997327096558637E-2</v>
      </c>
      <c r="CC694" s="124">
        <f t="shared" ref="CC694" si="13145">U694/U715</f>
        <v>0.13769710304363769</v>
      </c>
      <c r="CD694" s="125">
        <f t="shared" ref="CD694" si="13146">V694/V715</f>
        <v>5.4929987119291979E-2</v>
      </c>
      <c r="CE694" s="126">
        <f t="shared" ref="CE694" si="13147">W694/W715</f>
        <v>6.6999389608990698E-2</v>
      </c>
      <c r="CF694" s="123">
        <f t="shared" ref="CF694" si="13148">X694/X715</f>
        <v>6.4670488463542897E-2</v>
      </c>
      <c r="CG694" s="124">
        <f t="shared" ref="CG694" si="13149">Y694/Y715</f>
        <v>9.6086910663432126E-2</v>
      </c>
      <c r="CH694" s="125">
        <f t="shared" ref="CH694" si="13150">Z694/Z715</f>
        <v>6.2205319811404682E-2</v>
      </c>
      <c r="CI694" s="123">
        <f t="shared" ref="CI694" si="13151">AA694/AA715</f>
        <v>5.3065788918428496E-2</v>
      </c>
      <c r="CJ694" s="129">
        <f t="shared" ref="CJ694" si="13152">AB694/AB715</f>
        <v>6.5995805514401706E-2</v>
      </c>
      <c r="CK694" s="130">
        <f t="shared" ref="CK694" si="13153">AC694/AC715</f>
        <v>6.3388663707135043E-2</v>
      </c>
    </row>
    <row r="695" spans="1:89" ht="13.8" thickTop="1" x14ac:dyDescent="0.25">
      <c r="A695" s="139" t="s">
        <v>20</v>
      </c>
      <c r="B695" s="266">
        <v>1970</v>
      </c>
      <c r="C695" s="267">
        <v>1477</v>
      </c>
      <c r="D695" s="268">
        <v>1089</v>
      </c>
      <c r="E695" s="269">
        <v>1034</v>
      </c>
      <c r="F695" s="266">
        <v>1716</v>
      </c>
      <c r="G695" s="270">
        <v>1188</v>
      </c>
      <c r="H695" s="268">
        <v>2386</v>
      </c>
      <c r="I695" s="269">
        <v>2389</v>
      </c>
      <c r="J695" s="266">
        <v>203</v>
      </c>
      <c r="K695" s="270">
        <v>695</v>
      </c>
      <c r="L695" s="268">
        <v>884</v>
      </c>
      <c r="M695" s="266">
        <v>1604</v>
      </c>
      <c r="N695" s="271">
        <v>2484</v>
      </c>
      <c r="O695" s="272">
        <v>2702</v>
      </c>
      <c r="P695" s="266">
        <v>1330</v>
      </c>
      <c r="Q695" s="270">
        <v>1371</v>
      </c>
      <c r="R695" s="268">
        <v>2247</v>
      </c>
      <c r="S695" s="269">
        <v>1527</v>
      </c>
      <c r="T695" s="266">
        <v>344</v>
      </c>
      <c r="U695" s="270">
        <v>727</v>
      </c>
      <c r="V695" s="268">
        <v>1160</v>
      </c>
      <c r="W695" s="269">
        <v>1950</v>
      </c>
      <c r="X695" s="266">
        <v>1258</v>
      </c>
      <c r="Y695" s="270">
        <v>1052</v>
      </c>
      <c r="Z695" s="268">
        <v>2931</v>
      </c>
      <c r="AA695" s="266">
        <v>2701</v>
      </c>
      <c r="AB695" s="162">
        <f t="shared" si="13040"/>
        <v>20002</v>
      </c>
      <c r="AC695" s="165">
        <f t="shared" si="13071"/>
        <v>20417</v>
      </c>
      <c r="AD695" s="218"/>
      <c r="BH695" s="218"/>
      <c r="BI695" s="139" t="s">
        <v>20</v>
      </c>
      <c r="BJ695" s="123">
        <f>B695/B715</f>
        <v>6.8206211266142708E-2</v>
      </c>
      <c r="BK695" s="124">
        <f t="shared" ref="BK695" si="13154">C695/C715</f>
        <v>4.4209644107875125E-2</v>
      </c>
      <c r="BL695" s="125">
        <f t="shared" ref="BL695" si="13155">D695/D715</f>
        <v>7.1995239984133277E-2</v>
      </c>
      <c r="BM695" s="126">
        <f t="shared" ref="BM695" si="13156">E695/E715</f>
        <v>6.8048700230338932E-2</v>
      </c>
      <c r="BN695" s="123">
        <f t="shared" ref="BN695" si="13157">F695/F715</f>
        <v>9.1612834338796648E-2</v>
      </c>
      <c r="BO695" s="124">
        <f t="shared" ref="BO695" si="13158">G695/G715</f>
        <v>4.8557181394588408E-2</v>
      </c>
      <c r="BP695" s="125">
        <f t="shared" ref="BP695" si="13159">H695/H715</f>
        <v>6.2908669057160943E-2</v>
      </c>
      <c r="BQ695" s="126">
        <f t="shared" ref="BQ695" si="13160">I695/I715</f>
        <v>5.2748951203356147E-2</v>
      </c>
      <c r="BR695" s="123">
        <f t="shared" ref="BR695" si="13161">J695/J715</f>
        <v>3.2391894048188929E-2</v>
      </c>
      <c r="BS695" s="124">
        <f t="shared" ref="BS695" si="13162">K695/K715</f>
        <v>0.11775669264656048</v>
      </c>
      <c r="BT695" s="125">
        <f t="shared" ref="BT695" si="13163">L695/L715</f>
        <v>4.7967876716045361E-2</v>
      </c>
      <c r="BU695" s="123">
        <f t="shared" ref="BU695" si="13164">M695/M715</f>
        <v>8.8156086837043138E-2</v>
      </c>
      <c r="BV695" s="127">
        <f t="shared" ref="BV695" si="13165">N695/N715</f>
        <v>6.3239899182769413E-2</v>
      </c>
      <c r="BW695" s="128">
        <f t="shared" ref="BW695" si="13166">O695/O715</f>
        <v>7.6089099152375314E-2</v>
      </c>
      <c r="BX695" s="123">
        <f t="shared" ref="BX695" si="13167">P695/P715</f>
        <v>6.1990212071778142E-2</v>
      </c>
      <c r="BY695" s="124">
        <f t="shared" ref="BY695" si="13168">Q695/Q715</f>
        <v>8.0368134122750456E-2</v>
      </c>
      <c r="BZ695" s="125">
        <f t="shared" ref="BZ695" si="13169">R695/R715</f>
        <v>7.5871150729335493E-2</v>
      </c>
      <c r="CA695" s="126">
        <f t="shared" ref="CA695" si="13170">S695/S715</f>
        <v>5.9525201730791719E-2</v>
      </c>
      <c r="CB695" s="123">
        <f t="shared" ref="CB695" si="13171">T695/T715</f>
        <v>5.7467423989308389E-2</v>
      </c>
      <c r="CC695" s="124">
        <f t="shared" ref="CC695" si="13172">U695/U715</f>
        <v>0.1332966629996333</v>
      </c>
      <c r="CD695" s="125">
        <f t="shared" ref="CD695" si="13173">V695/V715</f>
        <v>4.8198778410271328E-2</v>
      </c>
      <c r="CE695" s="126">
        <f t="shared" ref="CE695" si="13174">W695/W715</f>
        <v>7.0015439301999924E-2</v>
      </c>
      <c r="CF695" s="123">
        <f t="shared" ref="CF695" si="13175">X695/X715</f>
        <v>5.9601080210356754E-2</v>
      </c>
      <c r="CG695" s="124">
        <f t="shared" ref="CG695" si="13176">Y695/Y715</f>
        <v>0.11095875962451218</v>
      </c>
      <c r="CH695" s="125">
        <f t="shared" ref="CH695" si="13177">Z695/Z715</f>
        <v>6.5185481718708305E-2</v>
      </c>
      <c r="CI695" s="123">
        <f t="shared" ref="CI695" si="13178">AA695/AA715</f>
        <v>5.6990336329493185E-2</v>
      </c>
      <c r="CJ695" s="129">
        <f t="shared" ref="CJ695" si="13179">AB695/AB715</f>
        <v>6.4142279003841743E-2</v>
      </c>
      <c r="CK695" s="130">
        <f t="shared" ref="CK695" si="13180">AC695/AC715</f>
        <v>6.5679083831950077E-2</v>
      </c>
    </row>
    <row r="696" spans="1:89" ht="13.8" thickBot="1" x14ac:dyDescent="0.3">
      <c r="A696" s="131" t="s">
        <v>21</v>
      </c>
      <c r="B696" s="273">
        <v>1944</v>
      </c>
      <c r="C696" s="274">
        <v>1585</v>
      </c>
      <c r="D696" s="275">
        <v>1090</v>
      </c>
      <c r="E696" s="276">
        <v>745</v>
      </c>
      <c r="F696" s="273">
        <v>1431</v>
      </c>
      <c r="G696" s="277">
        <v>866</v>
      </c>
      <c r="H696" s="275">
        <v>2374</v>
      </c>
      <c r="I696" s="276">
        <v>2207</v>
      </c>
      <c r="J696" s="273">
        <v>139</v>
      </c>
      <c r="K696" s="277">
        <v>539</v>
      </c>
      <c r="L696" s="275">
        <v>773</v>
      </c>
      <c r="M696" s="273">
        <v>1592</v>
      </c>
      <c r="N696" s="278">
        <v>2026</v>
      </c>
      <c r="O696" s="279">
        <v>2379</v>
      </c>
      <c r="P696" s="273">
        <v>1178</v>
      </c>
      <c r="Q696" s="277">
        <v>1143</v>
      </c>
      <c r="R696" s="275">
        <v>1915</v>
      </c>
      <c r="S696" s="276">
        <v>1412</v>
      </c>
      <c r="T696" s="273">
        <v>277</v>
      </c>
      <c r="U696" s="277">
        <v>470</v>
      </c>
      <c r="V696" s="275">
        <v>885</v>
      </c>
      <c r="W696" s="276">
        <v>1843</v>
      </c>
      <c r="X696" s="273">
        <v>1127</v>
      </c>
      <c r="Y696" s="277">
        <v>831</v>
      </c>
      <c r="Z696" s="275">
        <v>2720</v>
      </c>
      <c r="AA696" s="273">
        <v>2543</v>
      </c>
      <c r="AB696" s="162">
        <f t="shared" si="13040"/>
        <v>17879</v>
      </c>
      <c r="AC696" s="165">
        <f t="shared" si="13071"/>
        <v>18155</v>
      </c>
      <c r="AD696" s="218"/>
      <c r="AE696" t="s">
        <v>85</v>
      </c>
      <c r="BH696" s="218"/>
      <c r="BI696" s="131" t="s">
        <v>21</v>
      </c>
      <c r="BJ696" s="123">
        <f>B696/B715</f>
        <v>6.7306027767198698E-2</v>
      </c>
      <c r="BK696" s="124">
        <f t="shared" ref="BK696" si="13181">C696/C715</f>
        <v>4.7442305965458412E-2</v>
      </c>
      <c r="BL696" s="125">
        <f t="shared" ref="BL696" si="13182">D696/D715</f>
        <v>7.2061351315615502E-2</v>
      </c>
      <c r="BM696" s="126">
        <f t="shared" ref="BM696" si="13183">E696/E715</f>
        <v>4.9029285949325437E-2</v>
      </c>
      <c r="BN696" s="123">
        <f t="shared" ref="BN696" si="13184">F696/F715</f>
        <v>7.6397416048262237E-2</v>
      </c>
      <c r="BO696" s="124">
        <f t="shared" ref="BO696" si="13185">G696/G715</f>
        <v>3.5396059838142729E-2</v>
      </c>
      <c r="BP696" s="125">
        <f t="shared" ref="BP696" si="13186">H696/H715</f>
        <v>6.25922801096815E-2</v>
      </c>
      <c r="BQ696" s="126">
        <f t="shared" ref="BQ696" si="13187">I696/I715</f>
        <v>4.8730404062706997E-2</v>
      </c>
      <c r="BR696" s="123">
        <f t="shared" ref="BR696" si="13188">J696/J715</f>
        <v>2.2179671294080102E-2</v>
      </c>
      <c r="BS696" s="124">
        <f t="shared" ref="BS696" si="13189">K696/K715</f>
        <v>9.1324974584886476E-2</v>
      </c>
      <c r="BT696" s="125">
        <f t="shared" ref="BT696" si="13190">L696/L715</f>
        <v>4.1944760974550979E-2</v>
      </c>
      <c r="BU696" s="123">
        <f t="shared" ref="BU696" si="13191">M696/M715</f>
        <v>8.749656499038197E-2</v>
      </c>
      <c r="BV696" s="127">
        <f t="shared" ref="BV696" si="13192">N696/N715</f>
        <v>5.1579724534738663E-2</v>
      </c>
      <c r="BW696" s="128">
        <f t="shared" ref="BW696" si="13193">O696/O715</f>
        <v>6.6993326011658361E-2</v>
      </c>
      <c r="BX696" s="123">
        <f t="shared" ref="BX696" si="13194">P696/P715</f>
        <v>5.4905616406432066E-2</v>
      </c>
      <c r="BY696" s="124">
        <f t="shared" ref="BY696" si="13195">Q696/Q715</f>
        <v>6.700275514391231E-2</v>
      </c>
      <c r="BZ696" s="125">
        <f t="shared" ref="BZ696" si="13196">R696/R715</f>
        <v>6.4660994057266344E-2</v>
      </c>
      <c r="CA696" s="126">
        <f t="shared" ref="CA696" si="13197">S696/S715</f>
        <v>5.5042295248119127E-2</v>
      </c>
      <c r="CB696" s="123">
        <f t="shared" ref="CB696" si="13198">T696/T715</f>
        <v>4.6274640828600069E-2</v>
      </c>
      <c r="CC696" s="124">
        <f t="shared" ref="CC696" si="13199">U696/U715</f>
        <v>8.6175284195086174E-2</v>
      </c>
      <c r="CD696" s="125">
        <f t="shared" ref="CD696" si="13200">V696/V715</f>
        <v>3.6772343873353555E-2</v>
      </c>
      <c r="CE696" s="126">
        <f t="shared" ref="CE696" si="13201">W696/W715</f>
        <v>6.6173566478761978E-2</v>
      </c>
      <c r="CF696" s="123">
        <f t="shared" ref="CF696" si="13202">X696/X715</f>
        <v>5.3394608423745674E-2</v>
      </c>
      <c r="CG696" s="124">
        <f t="shared" ref="CG696" si="13203">Y696/Y715</f>
        <v>8.7648982174876072E-2</v>
      </c>
      <c r="CH696" s="125">
        <f t="shared" ref="CH696" si="13204">Z696/Z715</f>
        <v>6.0492838715416775E-2</v>
      </c>
      <c r="CI696" s="123">
        <f t="shared" ref="CI696" si="13205">AA696/AA715</f>
        <v>5.3656581001814578E-2</v>
      </c>
      <c r="CJ696" s="129">
        <f t="shared" ref="CJ696" si="13206">AB696/AB715</f>
        <v>5.7334256889795342E-2</v>
      </c>
      <c r="CK696" s="130">
        <f t="shared" ref="CK696" si="13207">AC696/AC715</f>
        <v>5.8402496300585471E-2</v>
      </c>
    </row>
    <row r="697" spans="1:89" ht="14.4" thickTop="1" thickBot="1" x14ac:dyDescent="0.3">
      <c r="A697" s="139" t="s">
        <v>22</v>
      </c>
      <c r="B697" s="187">
        <v>1989</v>
      </c>
      <c r="C697" s="188">
        <v>1414</v>
      </c>
      <c r="D697" s="189">
        <v>999</v>
      </c>
      <c r="E697" s="190">
        <v>676</v>
      </c>
      <c r="F697" s="187">
        <v>1275</v>
      </c>
      <c r="G697" s="191">
        <v>715</v>
      </c>
      <c r="H697" s="189">
        <v>2426</v>
      </c>
      <c r="I697" s="190">
        <v>2063</v>
      </c>
      <c r="J697" s="187">
        <v>207</v>
      </c>
      <c r="K697" s="191">
        <v>646</v>
      </c>
      <c r="L697" s="189">
        <v>509</v>
      </c>
      <c r="M697" s="187">
        <v>1587</v>
      </c>
      <c r="N697" s="192">
        <v>1743</v>
      </c>
      <c r="O697" s="193">
        <v>2621</v>
      </c>
      <c r="P697" s="187">
        <v>1112</v>
      </c>
      <c r="Q697" s="191">
        <v>961</v>
      </c>
      <c r="R697" s="189">
        <v>1992</v>
      </c>
      <c r="S697" s="190">
        <v>1183</v>
      </c>
      <c r="T697" s="187">
        <v>172</v>
      </c>
      <c r="U697" s="191">
        <v>375</v>
      </c>
      <c r="V697" s="189">
        <v>793</v>
      </c>
      <c r="W697" s="190">
        <v>2371</v>
      </c>
      <c r="X697" s="187">
        <v>1036</v>
      </c>
      <c r="Y697" s="191">
        <v>619</v>
      </c>
      <c r="Z697" s="189">
        <v>2550</v>
      </c>
      <c r="AA697" s="187">
        <v>2160</v>
      </c>
      <c r="AB697" s="162">
        <f t="shared" si="13040"/>
        <v>16803</v>
      </c>
      <c r="AC697" s="165">
        <f t="shared" si="13071"/>
        <v>17391</v>
      </c>
      <c r="AD697" s="218"/>
      <c r="AE697" s="292" t="s">
        <v>0</v>
      </c>
      <c r="AF697" s="290" t="s">
        <v>1</v>
      </c>
      <c r="AG697" s="291"/>
      <c r="AH697" s="290" t="s">
        <v>2</v>
      </c>
      <c r="AI697" s="291"/>
      <c r="AJ697" s="290" t="s">
        <v>3</v>
      </c>
      <c r="AK697" s="291"/>
      <c r="AL697" s="290" t="s">
        <v>4</v>
      </c>
      <c r="AM697" s="291"/>
      <c r="AN697" s="290" t="s">
        <v>5</v>
      </c>
      <c r="AO697" s="291"/>
      <c r="AP697" s="290" t="s">
        <v>6</v>
      </c>
      <c r="AQ697" s="291"/>
      <c r="AR697" s="290" t="s">
        <v>7</v>
      </c>
      <c r="AS697" s="291"/>
      <c r="AT697" s="290" t="s">
        <v>8</v>
      </c>
      <c r="AU697" s="291"/>
      <c r="AV697" s="290" t="s">
        <v>9</v>
      </c>
      <c r="AW697" s="291"/>
      <c r="AX697" s="290" t="s">
        <v>10</v>
      </c>
      <c r="AY697" s="291"/>
      <c r="AZ697" s="290" t="s">
        <v>11</v>
      </c>
      <c r="BA697" s="291"/>
      <c r="BB697" s="290" t="s">
        <v>12</v>
      </c>
      <c r="BC697" s="291"/>
      <c r="BD697" s="297" t="s">
        <v>40</v>
      </c>
      <c r="BE697" s="298"/>
      <c r="BF697" s="295" t="s">
        <v>41</v>
      </c>
      <c r="BG697" s="296"/>
      <c r="BH697" s="218"/>
      <c r="BI697" s="139" t="s">
        <v>22</v>
      </c>
      <c r="BJ697" s="123">
        <f>B697/B715</f>
        <v>6.8864037669217185E-2</v>
      </c>
      <c r="BK697" s="124">
        <f t="shared" ref="BK697" si="13208">C697/C715</f>
        <v>4.2323924690951538E-2</v>
      </c>
      <c r="BL697" s="125">
        <f t="shared" ref="BL697" si="13209">D697/D715</f>
        <v>6.604522015073383E-2</v>
      </c>
      <c r="BM697" s="126">
        <f t="shared" ref="BM697" si="13210">E697/E715</f>
        <v>4.4488318525830864E-2</v>
      </c>
      <c r="BN697" s="123">
        <f t="shared" ref="BN697" si="13211">F697/F715</f>
        <v>6.8068976562917091E-2</v>
      </c>
      <c r="BO697" s="124">
        <f t="shared" ref="BO697" si="13212">G697/G715</f>
        <v>2.9224229543039319E-2</v>
      </c>
      <c r="BP697" s="125">
        <f t="shared" ref="BP697" si="13213">H697/H715</f>
        <v>6.3963298882092387E-2</v>
      </c>
      <c r="BQ697" s="126">
        <f t="shared" ref="BQ697" si="13214">I697/I715</f>
        <v>4.5550894237138442E-2</v>
      </c>
      <c r="BR697" s="123">
        <f t="shared" ref="BR697" si="13215">J697/J715</f>
        <v>3.3030157970320731E-2</v>
      </c>
      <c r="BS697" s="124">
        <f t="shared" ref="BS697" si="13216">K697/K715</f>
        <v>0.10945442222975263</v>
      </c>
      <c r="BT697" s="125">
        <f t="shared" ref="BT697" si="13217">L697/L715</f>
        <v>2.7619512724510284E-2</v>
      </c>
      <c r="BU697" s="123">
        <f t="shared" ref="BU697" si="13218">M697/M715</f>
        <v>8.7221764220939815E-2</v>
      </c>
      <c r="BV697" s="127">
        <f t="shared" ref="BV697" si="13219">N697/N715</f>
        <v>4.4374856793706563E-2</v>
      </c>
      <c r="BW697" s="128">
        <f t="shared" ref="BW697" si="13220">O697/O715</f>
        <v>7.3808115795105739E-2</v>
      </c>
      <c r="BX697" s="123">
        <f t="shared" ref="BX697" si="13221">P697/P715</f>
        <v>5.1829410393847586E-2</v>
      </c>
      <c r="BY697" s="124">
        <f t="shared" ref="BY697" si="13222">Q697/Q715</f>
        <v>5.6333899994137994E-2</v>
      </c>
      <c r="BZ697" s="125">
        <f t="shared" ref="BZ697" si="13223">R697/R715</f>
        <v>6.7260940032414909E-2</v>
      </c>
      <c r="CA697" s="126">
        <f t="shared" ref="CA697" si="13224">S697/S715</f>
        <v>4.6115464078275444E-2</v>
      </c>
      <c r="CB697" s="123">
        <f t="shared" ref="CB697" si="13225">T697/T715</f>
        <v>2.8733711994654194E-2</v>
      </c>
      <c r="CC697" s="124">
        <f t="shared" ref="CC697" si="13226">U697/U715</f>
        <v>6.8756875687568761E-2</v>
      </c>
      <c r="CD697" s="125">
        <f t="shared" ref="CD697" si="13227">V697/V715</f>
        <v>3.2949682137366522E-2</v>
      </c>
      <c r="CE697" s="126">
        <f t="shared" ref="CE697" si="13228">W697/W715</f>
        <v>8.5131593120534269E-2</v>
      </c>
      <c r="CF697" s="123">
        <f t="shared" ref="CF697" si="13229">X697/X715</f>
        <v>4.908324252617615E-2</v>
      </c>
      <c r="CG697" s="124">
        <f t="shared" ref="CG697" si="13230">Y697/Y715</f>
        <v>6.5288471680202506E-2</v>
      </c>
      <c r="CH697" s="125">
        <f t="shared" ref="CH697" si="13231">Z697/Z715</f>
        <v>5.6712036295703226E-2</v>
      </c>
      <c r="CI697" s="123">
        <f t="shared" ref="CI697" si="13232">AA697/AA715</f>
        <v>4.5575389289783517E-2</v>
      </c>
      <c r="CJ697" s="129">
        <f t="shared" ref="CJ697" si="13233">AB697/AB715</f>
        <v>5.3883747330344602E-2</v>
      </c>
      <c r="CK697" s="130">
        <f t="shared" ref="CK697" si="13234">AC697/AC715</f>
        <v>5.5944798301486201E-2</v>
      </c>
    </row>
    <row r="698" spans="1:89" ht="15" thickTop="1" thickBot="1" x14ac:dyDescent="0.35">
      <c r="A698" s="131" t="s">
        <v>23</v>
      </c>
      <c r="B698" s="180">
        <v>1587</v>
      </c>
      <c r="C698" s="181">
        <v>1540</v>
      </c>
      <c r="D698" s="182">
        <v>836</v>
      </c>
      <c r="E698" s="183">
        <v>646</v>
      </c>
      <c r="F698" s="180">
        <v>1090</v>
      </c>
      <c r="G698" s="184">
        <v>699</v>
      </c>
      <c r="H698" s="182">
        <v>2075</v>
      </c>
      <c r="I698" s="183">
        <v>1713</v>
      </c>
      <c r="J698" s="180">
        <v>160</v>
      </c>
      <c r="K698" s="184">
        <v>486</v>
      </c>
      <c r="L698" s="182">
        <v>441</v>
      </c>
      <c r="M698" s="180">
        <v>1252</v>
      </c>
      <c r="N698" s="185">
        <v>1427</v>
      </c>
      <c r="O698" s="186">
        <v>1965</v>
      </c>
      <c r="P698" s="180">
        <v>1128</v>
      </c>
      <c r="Q698" s="184">
        <v>792</v>
      </c>
      <c r="R698" s="182">
        <v>1629</v>
      </c>
      <c r="S698" s="183">
        <v>1054</v>
      </c>
      <c r="T698" s="180">
        <v>210</v>
      </c>
      <c r="U698" s="184">
        <v>236</v>
      </c>
      <c r="V698" s="182">
        <v>764</v>
      </c>
      <c r="W698" s="183">
        <v>1771</v>
      </c>
      <c r="X698" s="180">
        <v>868</v>
      </c>
      <c r="Y698" s="184">
        <v>379</v>
      </c>
      <c r="Z698" s="182">
        <v>2359</v>
      </c>
      <c r="AA698" s="180">
        <v>2079</v>
      </c>
      <c r="AB698" s="162">
        <f t="shared" si="13040"/>
        <v>14574</v>
      </c>
      <c r="AC698" s="165">
        <f t="shared" si="13071"/>
        <v>14612</v>
      </c>
      <c r="AD698" s="218"/>
      <c r="AE698" s="293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68" t="s">
        <v>14</v>
      </c>
      <c r="BG698" s="169" t="s">
        <v>15</v>
      </c>
      <c r="BH698" s="218"/>
      <c r="BI698" s="131" t="s">
        <v>23</v>
      </c>
      <c r="BJ698" s="123">
        <f>B698/B715</f>
        <v>5.4945815877852022E-2</v>
      </c>
      <c r="BK698" s="124">
        <f t="shared" ref="BK698" si="13235">C698/C715</f>
        <v>4.6095363524798705E-2</v>
      </c>
      <c r="BL698" s="125">
        <f t="shared" ref="BL698" si="13236">D698/D715</f>
        <v>5.5269073119132622E-2</v>
      </c>
      <c r="BM698" s="126">
        <f t="shared" ref="BM698" si="13237">E698/E715</f>
        <v>4.251398486344192E-2</v>
      </c>
      <c r="BN698" s="123">
        <f t="shared" ref="BN698" si="13238">F698/F715</f>
        <v>5.8192301532219312E-2</v>
      </c>
      <c r="BO698" s="124">
        <f t="shared" ref="BO698" si="13239">G698/G715</f>
        <v>2.857026077004823E-2</v>
      </c>
      <c r="BP698" s="125">
        <f t="shared" ref="BP698" si="13240">H698/H715</f>
        <v>5.4708922168318921E-2</v>
      </c>
      <c r="BQ698" s="126">
        <f t="shared" ref="BQ698" si="13241">I698/I715</f>
        <v>3.7822918966659305E-2</v>
      </c>
      <c r="BR698" s="123">
        <f t="shared" ref="BR698" si="13242">J698/J715</f>
        <v>2.553055688527206E-2</v>
      </c>
      <c r="BS698" s="124">
        <f t="shared" ref="BS698" si="13243">K698/K715</f>
        <v>8.2344967807522873E-2</v>
      </c>
      <c r="BT698" s="125">
        <f t="shared" ref="BT698" si="13244">L698/L715</f>
        <v>2.3929676054045255E-2</v>
      </c>
      <c r="BU698" s="123">
        <f t="shared" ref="BU698" si="13245">M698/M715</f>
        <v>6.8810112668315465E-2</v>
      </c>
      <c r="BV698" s="127">
        <f t="shared" ref="BV698" si="13246">N698/N715</f>
        <v>3.6329845464497572E-2</v>
      </c>
      <c r="BW698" s="128">
        <f t="shared" ref="BW698" si="13247">O698/O715</f>
        <v>5.533496663005829E-2</v>
      </c>
      <c r="BX698" s="123">
        <f t="shared" ref="BX698" si="13248">P698/P715</f>
        <v>5.257515730598928E-2</v>
      </c>
      <c r="BY698" s="124">
        <f t="shared" ref="BY698" si="13249">Q698/Q715</f>
        <v>4.6427105926490415E-2</v>
      </c>
      <c r="BZ698" s="125">
        <f t="shared" ref="BZ698" si="13250">R698/R715</f>
        <v>5.5004051863857373E-2</v>
      </c>
      <c r="CA698" s="126">
        <f t="shared" ref="CA698" si="13251">S698/S715</f>
        <v>4.108681245858184E-2</v>
      </c>
      <c r="CB698" s="123">
        <f t="shared" ref="CB698" si="13252">T698/T715</f>
        <v>3.508185766789175E-2</v>
      </c>
      <c r="CC698" s="124">
        <f t="shared" ref="CC698" si="13253">U698/U715</f>
        <v>4.3270993766043271E-2</v>
      </c>
      <c r="CD698" s="125">
        <f t="shared" ref="CD698" si="13254">V698/V715</f>
        <v>3.1744712677109738E-2</v>
      </c>
      <c r="CE698" s="126">
        <f t="shared" ref="CE698" si="13255">W698/W715</f>
        <v>6.3588381027611218E-2</v>
      </c>
      <c r="CF698" s="123">
        <f t="shared" ref="CF698" si="13256">X698/X715</f>
        <v>4.1123797792201641E-2</v>
      </c>
      <c r="CG698" s="124">
        <f t="shared" ref="CG698" si="13257">Y698/Y715</f>
        <v>3.997468621453433E-2</v>
      </c>
      <c r="CH698" s="125">
        <f t="shared" ref="CH698" si="13258">Z698/Z715</f>
        <v>5.2464193577083887E-2</v>
      </c>
      <c r="CI698" s="123">
        <f t="shared" ref="CI698" si="13259">AA698/AA715</f>
        <v>4.3866312191416637E-2</v>
      </c>
      <c r="CJ698" s="129">
        <f t="shared" ref="CJ698" si="13260">AB698/AB715</f>
        <v>4.6735805129586513E-2</v>
      </c>
      <c r="CK698" s="130">
        <f t="shared" ref="CK698" si="13261">AC698/AC715</f>
        <v>4.7005082673872482E-2</v>
      </c>
    </row>
    <row r="699" spans="1:89" ht="13.8" thickTop="1" x14ac:dyDescent="0.25">
      <c r="A699" s="139" t="s">
        <v>24</v>
      </c>
      <c r="B699" s="194">
        <v>1519</v>
      </c>
      <c r="C699" s="188">
        <v>1487</v>
      </c>
      <c r="D699" s="189">
        <v>726</v>
      </c>
      <c r="E699" s="190">
        <v>609</v>
      </c>
      <c r="F699" s="187">
        <v>855</v>
      </c>
      <c r="G699" s="191">
        <v>596</v>
      </c>
      <c r="H699" s="189">
        <v>2059</v>
      </c>
      <c r="I699" s="190">
        <v>1911</v>
      </c>
      <c r="J699" s="187">
        <v>175</v>
      </c>
      <c r="K699" s="191">
        <v>352</v>
      </c>
      <c r="L699" s="189">
        <v>412</v>
      </c>
      <c r="M699" s="187">
        <v>1314</v>
      </c>
      <c r="N699" s="192">
        <v>1489</v>
      </c>
      <c r="O699" s="195">
        <v>2098</v>
      </c>
      <c r="P699" s="187">
        <v>1144</v>
      </c>
      <c r="Q699" s="191">
        <v>669</v>
      </c>
      <c r="R699" s="189">
        <v>1654</v>
      </c>
      <c r="S699" s="190">
        <v>1020</v>
      </c>
      <c r="T699" s="187">
        <v>194</v>
      </c>
      <c r="U699" s="191">
        <v>189</v>
      </c>
      <c r="V699" s="189">
        <v>924</v>
      </c>
      <c r="W699" s="196">
        <v>1955</v>
      </c>
      <c r="X699" s="187">
        <v>1008</v>
      </c>
      <c r="Y699" s="191">
        <v>405</v>
      </c>
      <c r="Z699" s="189">
        <v>2636</v>
      </c>
      <c r="AA699" s="187">
        <v>2137</v>
      </c>
      <c r="AB699" s="162">
        <f t="shared" si="13040"/>
        <v>14795</v>
      </c>
      <c r="AC699" s="165">
        <f t="shared" si="13071"/>
        <v>14742</v>
      </c>
      <c r="AD699" s="218"/>
      <c r="AE699" s="254" t="str">
        <f>$AE$17</f>
        <v>17:00 - 17:59</v>
      </c>
      <c r="AF699" s="120">
        <f t="shared" ref="AF699:AO701" si="13262">SUMIF($A$9:$A$32,$AE699,B$691:B$714)</f>
        <v>2215</v>
      </c>
      <c r="AG699" s="177">
        <f t="shared" si="13262"/>
        <v>3272</v>
      </c>
      <c r="AH699" s="121">
        <f t="shared" si="13262"/>
        <v>1071</v>
      </c>
      <c r="AI699" s="172">
        <f t="shared" si="13262"/>
        <v>1554</v>
      </c>
      <c r="AJ699" s="120">
        <f t="shared" si="13262"/>
        <v>1100</v>
      </c>
      <c r="AK699" s="122">
        <f t="shared" si="13262"/>
        <v>3120</v>
      </c>
      <c r="AL699" s="121">
        <f t="shared" si="13262"/>
        <v>2747</v>
      </c>
      <c r="AM699" s="172">
        <f t="shared" si="13262"/>
        <v>4463</v>
      </c>
      <c r="AN699" s="120">
        <f t="shared" si="13262"/>
        <v>847</v>
      </c>
      <c r="AO699" s="122">
        <f t="shared" si="13262"/>
        <v>292</v>
      </c>
      <c r="AP699" s="121">
        <f t="shared" ref="AP699:AY701" si="13263">SUMIF($A$9:$A$32,$AE699,L$691:L$714)</f>
        <v>1993</v>
      </c>
      <c r="AQ699" s="120">
        <f t="shared" si="13263"/>
        <v>928</v>
      </c>
      <c r="AR699" s="171">
        <f t="shared" si="13263"/>
        <v>3617</v>
      </c>
      <c r="AS699" s="173">
        <f t="shared" si="13263"/>
        <v>2508</v>
      </c>
      <c r="AT699" s="120">
        <f t="shared" si="13263"/>
        <v>1713</v>
      </c>
      <c r="AU699" s="122">
        <f t="shared" si="13263"/>
        <v>1248</v>
      </c>
      <c r="AV699" s="121">
        <f t="shared" si="13263"/>
        <v>2289</v>
      </c>
      <c r="AW699" s="172">
        <f t="shared" si="13263"/>
        <v>2494</v>
      </c>
      <c r="AX699" s="120">
        <f t="shared" si="13263"/>
        <v>756</v>
      </c>
      <c r="AY699" s="122">
        <f t="shared" si="13263"/>
        <v>307</v>
      </c>
      <c r="AZ699" s="121">
        <f t="shared" ref="AZ699:BE701" si="13264">SUMIF($A$9:$A$32,$AE699,V$691:V$714)</f>
        <v>2238</v>
      </c>
      <c r="BA699" s="172">
        <f t="shared" si="13264"/>
        <v>1865</v>
      </c>
      <c r="BB699" s="120">
        <f t="shared" si="13264"/>
        <v>2303</v>
      </c>
      <c r="BC699" s="122">
        <f t="shared" si="13264"/>
        <v>702</v>
      </c>
      <c r="BD699" s="21">
        <f t="shared" si="13264"/>
        <v>3540</v>
      </c>
      <c r="BE699" s="176">
        <f t="shared" si="13264"/>
        <v>4715</v>
      </c>
      <c r="BF699" s="162">
        <f>AF699+AH699+AJ699+AL699+AN699+AP699+AR699+AT699+AV699+AX699+AZ699+BB699+BD699</f>
        <v>26429</v>
      </c>
      <c r="BG699" s="163">
        <f>AG699+AI699+AK699+AM699+AO699+AQ699+AS699+AU699+AW699+AY699+BA699+BC699+BE699</f>
        <v>27468</v>
      </c>
      <c r="BH699" s="218"/>
      <c r="BI699" s="139" t="s">
        <v>24</v>
      </c>
      <c r="BJ699" s="123">
        <f>B699/B715</f>
        <v>5.2591489803690751E-2</v>
      </c>
      <c r="BK699" s="124">
        <f t="shared" ref="BK699" si="13265">C699/C715</f>
        <v>4.4508964650243947E-2</v>
      </c>
      <c r="BL699" s="125">
        <f t="shared" ref="BL699" si="13266">D699/D715</f>
        <v>4.7996826656088856E-2</v>
      </c>
      <c r="BM699" s="126">
        <f t="shared" ref="BM699" si="13267">E699/E715</f>
        <v>4.0078973346495558E-2</v>
      </c>
      <c r="BN699" s="123">
        <f t="shared" ref="BN699" si="13268">F699/F715</f>
        <v>4.5646254871603224E-2</v>
      </c>
      <c r="BO699" s="124">
        <f t="shared" ref="BO699" si="13269">G699/G715</f>
        <v>2.4360336793918091E-2</v>
      </c>
      <c r="BP699" s="125">
        <f t="shared" ref="BP699" si="13270">H699/H715</f>
        <v>5.4287070238346342E-2</v>
      </c>
      <c r="BQ699" s="126">
        <f t="shared" ref="BQ699" si="13271">I699/I715</f>
        <v>4.2194744976816072E-2</v>
      </c>
      <c r="BR699" s="123">
        <f t="shared" ref="BR699" si="13272">J699/J715</f>
        <v>2.7924046593266316E-2</v>
      </c>
      <c r="BS699" s="124">
        <f t="shared" ref="BS699" si="13273">K699/K715</f>
        <v>5.9640799728905458E-2</v>
      </c>
      <c r="BT699" s="125">
        <f t="shared" ref="BT699" si="13274">L699/L715</f>
        <v>2.2356069238699875E-2</v>
      </c>
      <c r="BU699" s="123">
        <f t="shared" ref="BU699" si="13275">M699/M715</f>
        <v>7.2217642209398192E-2</v>
      </c>
      <c r="BV699" s="127">
        <f t="shared" ref="BV699" si="13276">N699/N715</f>
        <v>3.7908297054405661E-2</v>
      </c>
      <c r="BW699" s="128">
        <f t="shared" ref="BW699" si="13277">O699/O715</f>
        <v>5.9080284982118217E-2</v>
      </c>
      <c r="BX699" s="123">
        <f t="shared" ref="BX699" si="13278">P699/P715</f>
        <v>5.3320904218130974E-2</v>
      </c>
      <c r="BY699" s="124">
        <f t="shared" ref="BY699" si="13279">Q699/Q715</f>
        <v>3.9216835687906675E-2</v>
      </c>
      <c r="BZ699" s="125">
        <f t="shared" ref="BZ699" si="13280">R699/R715</f>
        <v>5.5848190167477038E-2</v>
      </c>
      <c r="CA699" s="126">
        <f t="shared" ref="CA699" si="13281">S699/S715</f>
        <v>3.9761431411530816E-2</v>
      </c>
      <c r="CB699" s="123">
        <f t="shared" ref="CB699" si="13282">T699/T715</f>
        <v>3.2408954226528564E-2</v>
      </c>
      <c r="CC699" s="124">
        <f t="shared" ref="CC699" si="13283">U699/U715</f>
        <v>3.4653465346534656E-2</v>
      </c>
      <c r="CD699" s="125">
        <f t="shared" ref="CD699" si="13284">V699/V715</f>
        <v>3.8392820044043714E-2</v>
      </c>
      <c r="CE699" s="126">
        <f t="shared" ref="CE699" si="13285">W699/W715</f>
        <v>7.0194966069440951E-2</v>
      </c>
      <c r="CF699" s="123">
        <f t="shared" ref="CF699" si="13286">X699/X715</f>
        <v>4.7756668403847062E-2</v>
      </c>
      <c r="CG699" s="124">
        <f t="shared" ref="CG699" si="13287">Y699/Y715</f>
        <v>4.2717012973315052E-2</v>
      </c>
      <c r="CH699" s="125">
        <f t="shared" ref="CH699" si="13288">Z699/Z715</f>
        <v>5.8624677519793611E-2</v>
      </c>
      <c r="CI699" s="123">
        <f t="shared" ref="CI699" si="13289">AA699/AA715</f>
        <v>4.5090095792716375E-2</v>
      </c>
      <c r="CJ699" s="129">
        <f t="shared" ref="CJ699" si="13290">AB699/AB715</f>
        <v>4.744450644244768E-2</v>
      </c>
      <c r="CK699" s="130">
        <f t="shared" ref="CK699" si="13291">AC699/AC715</f>
        <v>4.7423277359583092E-2</v>
      </c>
    </row>
    <row r="700" spans="1:89" x14ac:dyDescent="0.25">
      <c r="A700" s="131" t="s">
        <v>25</v>
      </c>
      <c r="B700" s="197">
        <v>1433</v>
      </c>
      <c r="C700" s="181">
        <v>1610</v>
      </c>
      <c r="D700" s="182">
        <v>712</v>
      </c>
      <c r="E700" s="183">
        <v>598</v>
      </c>
      <c r="F700" s="180">
        <v>808</v>
      </c>
      <c r="G700" s="184">
        <v>826</v>
      </c>
      <c r="H700" s="182">
        <v>1707</v>
      </c>
      <c r="I700" s="183">
        <v>2020</v>
      </c>
      <c r="J700" s="180">
        <v>247</v>
      </c>
      <c r="K700" s="181">
        <v>253</v>
      </c>
      <c r="L700" s="182">
        <v>567</v>
      </c>
      <c r="M700" s="180">
        <v>1157</v>
      </c>
      <c r="N700" s="185">
        <v>1455</v>
      </c>
      <c r="O700" s="198">
        <v>1827</v>
      </c>
      <c r="P700" s="180">
        <v>1078</v>
      </c>
      <c r="Q700" s="181">
        <v>694</v>
      </c>
      <c r="R700" s="182">
        <v>1418</v>
      </c>
      <c r="S700" s="183">
        <v>1056</v>
      </c>
      <c r="T700" s="189">
        <v>195</v>
      </c>
      <c r="U700" s="180">
        <v>192</v>
      </c>
      <c r="V700" s="182">
        <v>948</v>
      </c>
      <c r="W700" s="199">
        <v>1852</v>
      </c>
      <c r="X700" s="180">
        <v>1039</v>
      </c>
      <c r="Y700" s="184">
        <v>347</v>
      </c>
      <c r="Z700" s="182">
        <v>2744</v>
      </c>
      <c r="AA700" s="180">
        <v>1929</v>
      </c>
      <c r="AB700" s="162">
        <f t="shared" si="13040"/>
        <v>14351</v>
      </c>
      <c r="AC700" s="165">
        <f t="shared" si="13071"/>
        <v>14361</v>
      </c>
      <c r="AD700" s="218"/>
      <c r="AE700" s="256" t="str">
        <f>$AE$18</f>
        <v>18:00 - 18:59</v>
      </c>
      <c r="AF700" s="120">
        <f t="shared" si="13262"/>
        <v>2007</v>
      </c>
      <c r="AG700" s="181">
        <f t="shared" si="13262"/>
        <v>2955</v>
      </c>
      <c r="AH700" s="182">
        <f t="shared" si="13262"/>
        <v>796</v>
      </c>
      <c r="AI700" s="183">
        <f t="shared" si="13262"/>
        <v>1191</v>
      </c>
      <c r="AJ700" s="180">
        <f t="shared" si="13262"/>
        <v>1044</v>
      </c>
      <c r="AK700" s="184">
        <f t="shared" si="13262"/>
        <v>2761</v>
      </c>
      <c r="AL700" s="182">
        <f t="shared" si="13262"/>
        <v>2693</v>
      </c>
      <c r="AM700" s="183">
        <f t="shared" si="13262"/>
        <v>4251</v>
      </c>
      <c r="AN700" s="180">
        <f t="shared" si="13262"/>
        <v>610</v>
      </c>
      <c r="AO700" s="184">
        <f t="shared" si="13262"/>
        <v>206</v>
      </c>
      <c r="AP700" s="182">
        <f t="shared" si="13263"/>
        <v>1718</v>
      </c>
      <c r="AQ700" s="180">
        <f t="shared" si="13263"/>
        <v>797</v>
      </c>
      <c r="AR700" s="185">
        <f t="shared" si="13263"/>
        <v>3216</v>
      </c>
      <c r="AS700" s="186">
        <f t="shared" si="13263"/>
        <v>2321</v>
      </c>
      <c r="AT700" s="180">
        <f t="shared" si="13263"/>
        <v>1505</v>
      </c>
      <c r="AU700" s="184">
        <f t="shared" si="13263"/>
        <v>1155</v>
      </c>
      <c r="AV700" s="182">
        <f t="shared" si="13263"/>
        <v>1904</v>
      </c>
      <c r="AW700" s="183">
        <f t="shared" si="13263"/>
        <v>1998</v>
      </c>
      <c r="AX700" s="180">
        <f t="shared" si="13263"/>
        <v>512</v>
      </c>
      <c r="AY700" s="184">
        <f t="shared" si="13263"/>
        <v>251</v>
      </c>
      <c r="AZ700" s="182">
        <f t="shared" si="13264"/>
        <v>2088</v>
      </c>
      <c r="BA700" s="183">
        <f t="shared" si="13264"/>
        <v>1468</v>
      </c>
      <c r="BB700" s="180">
        <f t="shared" si="13264"/>
        <v>2023</v>
      </c>
      <c r="BC700" s="184">
        <f t="shared" si="13264"/>
        <v>518</v>
      </c>
      <c r="BD700" s="182">
        <f t="shared" si="13264"/>
        <v>3233</v>
      </c>
      <c r="BE700" s="180">
        <f t="shared" si="13264"/>
        <v>3757</v>
      </c>
      <c r="BF700" s="164">
        <f>SUM(AF700,AH700,AJ700,AL700,AN700,AP700,AR700,AT700,AV700,AX700,AZ700,BB700,BD700)</f>
        <v>23349</v>
      </c>
      <c r="BG700" s="165">
        <f>SUM(AG700,AI700,AK700,AM700,AO700,AQ700,AS700,AU700,AW700,AY700,BA700,BC700,BE700)</f>
        <v>23629</v>
      </c>
      <c r="BH700" s="218"/>
      <c r="BI700" s="131" t="s">
        <v>25</v>
      </c>
      <c r="BJ700" s="123">
        <f>B700/B715</f>
        <v>4.9613959768722085E-2</v>
      </c>
      <c r="BK700" s="124">
        <f t="shared" ref="BK700" si="13292">C700/C715</f>
        <v>4.8190607321380467E-2</v>
      </c>
      <c r="BL700" s="125">
        <f t="shared" ref="BL700" si="13293">D700/D715</f>
        <v>4.7071268015337828E-2</v>
      </c>
      <c r="BM700" s="126">
        <f t="shared" ref="BM700" si="13294">E700/E715</f>
        <v>3.9355051003619614E-2</v>
      </c>
      <c r="BN700" s="123">
        <f t="shared" ref="BN700" si="13295">F700/F715</f>
        <v>4.3137045539480008E-2</v>
      </c>
      <c r="BO700" s="124">
        <f t="shared" ref="BO700" si="13296">G700/G715</f>
        <v>3.3761137905665005E-2</v>
      </c>
      <c r="BP700" s="125">
        <f t="shared" ref="BP700" si="13297">H700/H715</f>
        <v>4.5006327778949591E-2</v>
      </c>
      <c r="BQ700" s="126">
        <f t="shared" ref="BQ700" si="13298">I700/I715</f>
        <v>4.4601457275336716E-2</v>
      </c>
      <c r="BR700" s="123">
        <f t="shared" ref="BR700" si="13299">J700/J715</f>
        <v>3.9412797191638746E-2</v>
      </c>
      <c r="BS700" s="124">
        <f t="shared" ref="BS700" si="13300">K700/K715</f>
        <v>4.2866824805150798E-2</v>
      </c>
      <c r="BT700" s="125">
        <f t="shared" ref="BT700" si="13301">L700/L715</f>
        <v>3.0766726355201043E-2</v>
      </c>
      <c r="BU700" s="123">
        <f t="shared" ref="BU700" si="13302">M700/M715</f>
        <v>6.3588898048914544E-2</v>
      </c>
      <c r="BV700" s="127">
        <f t="shared" ref="BV700" si="13303">N700/N715</f>
        <v>3.7042694569617354E-2</v>
      </c>
      <c r="BW700" s="128">
        <f t="shared" ref="BW700" si="13304">O700/O715</f>
        <v>5.1448846836191602E-2</v>
      </c>
      <c r="BX700" s="123">
        <f t="shared" ref="BX700" si="13305">P700/P715</f>
        <v>5.0244698205546494E-2</v>
      </c>
      <c r="BY700" s="124">
        <f t="shared" ref="BY700" si="13306">Q700/Q715</f>
        <v>4.0682337768919635E-2</v>
      </c>
      <c r="BZ700" s="125">
        <f t="shared" ref="BZ700" si="13307">R700/R715</f>
        <v>4.7879524581307405E-2</v>
      </c>
      <c r="CA700" s="126">
        <f t="shared" ref="CA700" si="13308">S700/S715</f>
        <v>4.1164776049584843E-2</v>
      </c>
      <c r="CB700" s="123">
        <f t="shared" ref="CB700" si="13309">T700/T715</f>
        <v>3.2576010691613769E-2</v>
      </c>
      <c r="CC700" s="124">
        <f t="shared" ref="CC700" si="13310">U700/U715</f>
        <v>3.5203520352035202E-2</v>
      </c>
      <c r="CD700" s="125">
        <f t="shared" ref="CD700" si="13311">V700/V715</f>
        <v>3.9390036149083811E-2</v>
      </c>
      <c r="CE700" s="126">
        <f t="shared" ref="CE700" si="13312">W700/W715</f>
        <v>6.6496714660155831E-2</v>
      </c>
      <c r="CF700" s="123">
        <f t="shared" ref="CF700" si="13313">X700/X715</f>
        <v>4.9225375467854264E-2</v>
      </c>
      <c r="CG700" s="124">
        <f t="shared" ref="CG700" si="13314">Y700/Y715</f>
        <v>3.659951481911191E-2</v>
      </c>
      <c r="CH700" s="125">
        <f t="shared" ref="CH700" si="13315">Z700/Z715</f>
        <v>6.1026599057023394E-2</v>
      </c>
      <c r="CI700" s="123">
        <f t="shared" ref="CI700" si="13316">AA700/AA715</f>
        <v>4.0701354601848337E-2</v>
      </c>
      <c r="CJ700" s="129">
        <f t="shared" ref="CJ700" si="13317">AB700/AB715</f>
        <v>4.6020690230183618E-2</v>
      </c>
      <c r="CK700" s="130">
        <f t="shared" ref="CK700" si="13318">AC700/AC715</f>
        <v>4.6197645242231231E-2</v>
      </c>
    </row>
    <row r="701" spans="1:89" ht="13.8" thickBot="1" x14ac:dyDescent="0.3">
      <c r="A701" s="139" t="s">
        <v>26</v>
      </c>
      <c r="B701" s="194">
        <v>1528</v>
      </c>
      <c r="C701" s="188">
        <v>2225</v>
      </c>
      <c r="D701" s="189">
        <v>1048</v>
      </c>
      <c r="E701" s="190">
        <v>645</v>
      </c>
      <c r="F701" s="187">
        <v>1008</v>
      </c>
      <c r="G701" s="191">
        <v>968</v>
      </c>
      <c r="H701" s="189">
        <v>2015</v>
      </c>
      <c r="I701" s="190">
        <v>2189</v>
      </c>
      <c r="J701" s="187">
        <v>520</v>
      </c>
      <c r="K701" s="188">
        <v>235</v>
      </c>
      <c r="L701" s="189">
        <v>905</v>
      </c>
      <c r="M701" s="187">
        <v>1114</v>
      </c>
      <c r="N701" s="192">
        <v>1743</v>
      </c>
      <c r="O701" s="195">
        <v>1811</v>
      </c>
      <c r="P701" s="187">
        <v>1321</v>
      </c>
      <c r="Q701" s="188">
        <v>706</v>
      </c>
      <c r="R701" s="189">
        <v>1503</v>
      </c>
      <c r="S701" s="190">
        <v>1150</v>
      </c>
      <c r="T701" s="187">
        <v>255</v>
      </c>
      <c r="U701" s="191">
        <v>208</v>
      </c>
      <c r="V701" s="189">
        <v>993</v>
      </c>
      <c r="W701" s="196">
        <v>1532</v>
      </c>
      <c r="X701" s="187">
        <v>1028</v>
      </c>
      <c r="Y701" s="191">
        <v>396</v>
      </c>
      <c r="Z701" s="189">
        <v>2419</v>
      </c>
      <c r="AA701" s="187">
        <v>2162</v>
      </c>
      <c r="AB701" s="162">
        <f t="shared" si="13040"/>
        <v>16286</v>
      </c>
      <c r="AC701" s="165">
        <f t="shared" si="13071"/>
        <v>15341</v>
      </c>
      <c r="AD701" s="218"/>
      <c r="AE701" s="254">
        <f>$AE$19</f>
        <v>0</v>
      </c>
      <c r="AF701" s="120">
        <f t="shared" si="13262"/>
        <v>0</v>
      </c>
      <c r="AG701" s="188">
        <f t="shared" si="13262"/>
        <v>0</v>
      </c>
      <c r="AH701" s="189">
        <f t="shared" si="13262"/>
        <v>0</v>
      </c>
      <c r="AI701" s="190">
        <f t="shared" si="13262"/>
        <v>0</v>
      </c>
      <c r="AJ701" s="187">
        <f t="shared" si="13262"/>
        <v>0</v>
      </c>
      <c r="AK701" s="191">
        <f t="shared" si="13262"/>
        <v>0</v>
      </c>
      <c r="AL701" s="189">
        <f t="shared" si="13262"/>
        <v>0</v>
      </c>
      <c r="AM701" s="190">
        <f t="shared" si="13262"/>
        <v>0</v>
      </c>
      <c r="AN701" s="187">
        <f t="shared" si="13262"/>
        <v>0</v>
      </c>
      <c r="AO701" s="191">
        <f t="shared" si="13262"/>
        <v>0</v>
      </c>
      <c r="AP701" s="189">
        <f t="shared" si="13263"/>
        <v>0</v>
      </c>
      <c r="AQ701" s="187">
        <f t="shared" si="13263"/>
        <v>0</v>
      </c>
      <c r="AR701" s="192">
        <f t="shared" si="13263"/>
        <v>0</v>
      </c>
      <c r="AS701" s="193">
        <f t="shared" si="13263"/>
        <v>0</v>
      </c>
      <c r="AT701" s="187">
        <f t="shared" si="13263"/>
        <v>0</v>
      </c>
      <c r="AU701" s="191">
        <f t="shared" si="13263"/>
        <v>0</v>
      </c>
      <c r="AV701" s="189">
        <f t="shared" si="13263"/>
        <v>0</v>
      </c>
      <c r="AW701" s="190">
        <f t="shared" si="13263"/>
        <v>0</v>
      </c>
      <c r="AX701" s="187">
        <f t="shared" si="13263"/>
        <v>0</v>
      </c>
      <c r="AY701" s="191">
        <f t="shared" si="13263"/>
        <v>0</v>
      </c>
      <c r="AZ701" s="189">
        <f t="shared" si="13264"/>
        <v>0</v>
      </c>
      <c r="BA701" s="190">
        <f t="shared" si="13264"/>
        <v>0</v>
      </c>
      <c r="BB701" s="187">
        <f t="shared" si="13264"/>
        <v>0</v>
      </c>
      <c r="BC701" s="191">
        <f t="shared" si="13264"/>
        <v>0</v>
      </c>
      <c r="BD701" s="189">
        <f t="shared" si="13264"/>
        <v>0</v>
      </c>
      <c r="BE701" s="187">
        <f t="shared" si="13264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26</v>
      </c>
      <c r="BJ701" s="123">
        <f>B701/B715</f>
        <v>5.2903091784094448E-2</v>
      </c>
      <c r="BK701" s="124">
        <f t="shared" ref="BK701" si="13319">C701/C715</f>
        <v>6.6598820677063061E-2</v>
      </c>
      <c r="BL701" s="125">
        <f t="shared" ref="BL701" si="13320">D701/D715</f>
        <v>6.9284675393362416E-2</v>
      </c>
      <c r="BM701" s="126">
        <f t="shared" ref="BM701" si="13321">E701/E715</f>
        <v>4.244817374136229E-2</v>
      </c>
      <c r="BN701" s="123">
        <f t="shared" ref="BN701" si="13322">F701/F715</f>
        <v>5.3814532059153278E-2</v>
      </c>
      <c r="BO701" s="124">
        <f t="shared" ref="BO701" si="13323">G701/G715</f>
        <v>3.9565110765960927E-2</v>
      </c>
      <c r="BP701" s="125">
        <f t="shared" ref="BP701" si="13324">H701/H715</f>
        <v>5.3126977430921749E-2</v>
      </c>
      <c r="BQ701" s="126">
        <f t="shared" ref="BQ701" si="13325">I701/I715</f>
        <v>4.8332965334510931E-2</v>
      </c>
      <c r="BR701" s="123">
        <f t="shared" ref="BR701" si="13326">J701/J715</f>
        <v>8.2974309877134195E-2</v>
      </c>
      <c r="BS701" s="124">
        <f t="shared" ref="BS701" si="13327">K701/K715</f>
        <v>3.981701118264995E-2</v>
      </c>
      <c r="BT701" s="125">
        <f t="shared" ref="BT701" si="13328">L701/L715</f>
        <v>4.9107385099571327E-2</v>
      </c>
      <c r="BU701" s="123">
        <f t="shared" ref="BU701" si="13329">M701/M715</f>
        <v>6.1225611431712006E-2</v>
      </c>
      <c r="BV701" s="127">
        <f t="shared" ref="BV701" si="13330">N701/N715</f>
        <v>4.4374856793706563E-2</v>
      </c>
      <c r="BW701" s="128">
        <f t="shared" ref="BW701" si="13331">O701/O715</f>
        <v>5.0998282222409957E-2</v>
      </c>
      <c r="BX701" s="123">
        <f t="shared" ref="BX701" si="13332">P701/P715</f>
        <v>6.1570729433698436E-2</v>
      </c>
      <c r="BY701" s="124">
        <f t="shared" ref="BY701" si="13333">Q701/Q715</f>
        <v>4.1385778767805852E-2</v>
      </c>
      <c r="BZ701" s="125">
        <f t="shared" ref="BZ701" si="13334">R701/R715</f>
        <v>5.0749594813614261E-2</v>
      </c>
      <c r="CA701" s="126">
        <f t="shared" ref="CA701" si="13335">S701/S715</f>
        <v>4.4829064826725919E-2</v>
      </c>
      <c r="CB701" s="123">
        <f t="shared" ref="CB701" si="13336">T701/T715</f>
        <v>4.2599398596725693E-2</v>
      </c>
      <c r="CC701" s="124">
        <f t="shared" ref="CC701" si="13337">U701/U715</f>
        <v>3.8137147048038139E-2</v>
      </c>
      <c r="CD701" s="125">
        <f t="shared" ref="CD701" si="13338">V701/V715</f>
        <v>4.1259816346033991E-2</v>
      </c>
      <c r="CE701" s="126">
        <f t="shared" ref="CE701" si="13339">W701/W715</f>
        <v>5.5007001543930199E-2</v>
      </c>
      <c r="CF701" s="123">
        <f t="shared" ref="CF701" si="13340">X701/X715</f>
        <v>4.870422134836784E-2</v>
      </c>
      <c r="CG701" s="124">
        <f t="shared" ref="CG701" si="13341">Y701/Y715</f>
        <v>4.1767746018352495E-2</v>
      </c>
      <c r="CH701" s="125">
        <f t="shared" ref="CH701" si="13342">Z701/Z715</f>
        <v>5.3798594431100438E-2</v>
      </c>
      <c r="CI701" s="123">
        <f t="shared" ref="CI701" si="13343">AA701/AA715</f>
        <v>4.5617588724311091E-2</v>
      </c>
      <c r="CJ701" s="129">
        <f t="shared" ref="CJ701" si="13344">AB701/AB715</f>
        <v>5.2225835209307396E-2</v>
      </c>
      <c r="CK701" s="130">
        <f t="shared" ref="CK701" si="13345">AC701/AC715</f>
        <v>4.9350189796049666E-2</v>
      </c>
    </row>
    <row r="702" spans="1:89" ht="14.4" thickTop="1" thickBot="1" x14ac:dyDescent="0.3">
      <c r="A702" s="131" t="s">
        <v>27</v>
      </c>
      <c r="B702" s="197">
        <v>1540</v>
      </c>
      <c r="C702" s="181">
        <v>2277</v>
      </c>
      <c r="D702" s="182">
        <v>930</v>
      </c>
      <c r="E702" s="183">
        <v>858</v>
      </c>
      <c r="F702" s="180">
        <v>871</v>
      </c>
      <c r="G702" s="184">
        <v>1234</v>
      </c>
      <c r="H702" s="182">
        <v>2390</v>
      </c>
      <c r="I702" s="183">
        <v>2877</v>
      </c>
      <c r="J702" s="180">
        <v>521</v>
      </c>
      <c r="K702" s="181">
        <v>302</v>
      </c>
      <c r="L702" s="182">
        <v>1211</v>
      </c>
      <c r="M702" s="180">
        <v>1085</v>
      </c>
      <c r="N702" s="185">
        <v>2267</v>
      </c>
      <c r="O702" s="198">
        <v>1958</v>
      </c>
      <c r="P702" s="180">
        <v>1498</v>
      </c>
      <c r="Q702" s="181">
        <v>835</v>
      </c>
      <c r="R702" s="182">
        <v>1755</v>
      </c>
      <c r="S702" s="183">
        <v>1456</v>
      </c>
      <c r="T702" s="180">
        <v>385</v>
      </c>
      <c r="U702" s="184">
        <v>234</v>
      </c>
      <c r="V702" s="182">
        <v>1355</v>
      </c>
      <c r="W702" s="199">
        <v>1585</v>
      </c>
      <c r="X702" s="180">
        <v>1248</v>
      </c>
      <c r="Y702" s="184">
        <v>451</v>
      </c>
      <c r="Z702" s="182">
        <v>2803</v>
      </c>
      <c r="AA702" s="180">
        <v>2686</v>
      </c>
      <c r="AB702" s="162">
        <f t="shared" si="13040"/>
        <v>18774</v>
      </c>
      <c r="AC702" s="165">
        <f t="shared" si="13071"/>
        <v>17838</v>
      </c>
      <c r="AD702" s="218"/>
      <c r="AE702" s="251" t="s">
        <v>13</v>
      </c>
      <c r="AF702" s="14">
        <f t="shared" ref="AF702:BG702" si="13346">SUM(AF699:AF701)</f>
        <v>4222</v>
      </c>
      <c r="AG702" s="1">
        <f t="shared" si="13346"/>
        <v>6227</v>
      </c>
      <c r="AH702" s="14">
        <f t="shared" si="13346"/>
        <v>1867</v>
      </c>
      <c r="AI702" s="1">
        <f t="shared" si="13346"/>
        <v>2745</v>
      </c>
      <c r="AJ702" s="14">
        <f t="shared" si="13346"/>
        <v>2144</v>
      </c>
      <c r="AK702" s="1">
        <f t="shared" si="13346"/>
        <v>5881</v>
      </c>
      <c r="AL702" s="14">
        <f t="shared" si="13346"/>
        <v>5440</v>
      </c>
      <c r="AM702" s="1">
        <f t="shared" si="13346"/>
        <v>8714</v>
      </c>
      <c r="AN702" s="14">
        <f t="shared" si="13346"/>
        <v>1457</v>
      </c>
      <c r="AO702" s="1">
        <f t="shared" si="13346"/>
        <v>498</v>
      </c>
      <c r="AP702" s="14">
        <f t="shared" si="13346"/>
        <v>3711</v>
      </c>
      <c r="AQ702" s="1">
        <f t="shared" si="13346"/>
        <v>1725</v>
      </c>
      <c r="AR702" s="14">
        <f t="shared" si="13346"/>
        <v>6833</v>
      </c>
      <c r="AS702" s="1">
        <f t="shared" si="13346"/>
        <v>4829</v>
      </c>
      <c r="AT702" s="14">
        <f t="shared" si="13346"/>
        <v>3218</v>
      </c>
      <c r="AU702" s="1">
        <f t="shared" si="13346"/>
        <v>2403</v>
      </c>
      <c r="AV702" s="14">
        <f t="shared" si="13346"/>
        <v>4193</v>
      </c>
      <c r="AW702" s="1">
        <f t="shared" si="13346"/>
        <v>4492</v>
      </c>
      <c r="AX702" s="14">
        <f t="shared" si="13346"/>
        <v>1268</v>
      </c>
      <c r="AY702" s="1">
        <f t="shared" si="13346"/>
        <v>558</v>
      </c>
      <c r="AZ702" s="14">
        <f t="shared" si="13346"/>
        <v>4326</v>
      </c>
      <c r="BA702" s="1">
        <f t="shared" si="13346"/>
        <v>3333</v>
      </c>
      <c r="BB702" s="14">
        <f t="shared" si="13346"/>
        <v>4326</v>
      </c>
      <c r="BC702" s="1">
        <f t="shared" si="13346"/>
        <v>1220</v>
      </c>
      <c r="BD702" s="14">
        <f t="shared" si="13346"/>
        <v>6773</v>
      </c>
      <c r="BE702" s="1">
        <f t="shared" si="13346"/>
        <v>8472</v>
      </c>
      <c r="BF702" s="166">
        <f t="shared" si="13346"/>
        <v>49778</v>
      </c>
      <c r="BG702" s="167">
        <f t="shared" si="13346"/>
        <v>51097</v>
      </c>
      <c r="BH702" s="218"/>
      <c r="BI702" s="131" t="s">
        <v>27</v>
      </c>
      <c r="BJ702" s="123">
        <f>B702/B715</f>
        <v>5.3318561091299378E-2</v>
      </c>
      <c r="BK702" s="124">
        <f t="shared" ref="BK702" si="13347">C702/C715</f>
        <v>6.8155287497380951E-2</v>
      </c>
      <c r="BL702" s="125">
        <f t="shared" ref="BL702" si="13348">D702/D715</f>
        <v>6.1483538278460925E-2</v>
      </c>
      <c r="BM702" s="126">
        <f t="shared" ref="BM702" si="13349">E702/E715</f>
        <v>5.6465942744323788E-2</v>
      </c>
      <c r="BN702" s="123">
        <f t="shared" ref="BN702" si="13350">F702/F715</f>
        <v>4.6500453793177084E-2</v>
      </c>
      <c r="BO702" s="124">
        <f t="shared" ref="BO702" si="13351">G702/G715</f>
        <v>5.0437341616937789E-2</v>
      </c>
      <c r="BP702" s="125">
        <f t="shared" ref="BP702" si="13352">H702/H715</f>
        <v>6.3014132039654086E-2</v>
      </c>
      <c r="BQ702" s="126">
        <f t="shared" ref="BQ702" si="13353">I702/I715</f>
        <v>6.3523956723338479E-2</v>
      </c>
      <c r="BR702" s="123">
        <f t="shared" ref="BR702" si="13354">J702/J715</f>
        <v>8.3133875857667142E-2</v>
      </c>
      <c r="BS702" s="124">
        <f t="shared" ref="BS702" si="13355">K702/K715</f>
        <v>5.1169095221958658E-2</v>
      </c>
      <c r="BT702" s="125">
        <f t="shared" ref="BT702" si="13356">L702/L715</f>
        <v>6.5711650116663953E-2</v>
      </c>
      <c r="BU702" s="123">
        <f t="shared" ref="BU702" si="13357">M702/M715</f>
        <v>5.9631766968947515E-2</v>
      </c>
      <c r="BV702" s="127">
        <f t="shared" ref="BV702" si="13358">N702/N715</f>
        <v>5.7715318618091094E-2</v>
      </c>
      <c r="BW702" s="128">
        <f t="shared" ref="BW702" si="13359">O702/O715</f>
        <v>5.5137844611528819E-2</v>
      </c>
      <c r="BX702" s="123">
        <f t="shared" ref="BX702" si="13360">P702/P715</f>
        <v>6.9820554649265912E-2</v>
      </c>
      <c r="BY702" s="124">
        <f t="shared" ref="BY702" si="13361">Q702/Q715</f>
        <v>4.8947769505832697E-2</v>
      </c>
      <c r="BZ702" s="125">
        <f t="shared" ref="BZ702" si="13362">R702/R715</f>
        <v>5.9258508914100484E-2</v>
      </c>
      <c r="CA702" s="126">
        <f t="shared" ref="CA702" si="13363">S702/S715</f>
        <v>5.6757494250185163E-2</v>
      </c>
      <c r="CB702" s="123">
        <f t="shared" ref="CB702" si="13364">T702/T715</f>
        <v>6.4316739057801539E-2</v>
      </c>
      <c r="CC702" s="124">
        <f t="shared" ref="CC702" si="13365">U702/U715</f>
        <v>4.2904290429042903E-2</v>
      </c>
      <c r="CD702" s="125">
        <f t="shared" ref="CD702" si="13366">V702/V715</f>
        <v>5.630115926372211E-2</v>
      </c>
      <c r="CE702" s="126">
        <f t="shared" ref="CE702" si="13367">W702/W715</f>
        <v>5.6909985278805073E-2</v>
      </c>
      <c r="CF702" s="123">
        <f t="shared" ref="CF702" si="13368">X702/X715</f>
        <v>5.9127303738096368E-2</v>
      </c>
      <c r="CG702" s="124">
        <f t="shared" ref="CG702" si="13369">Y702/Y715</f>
        <v>4.7568821854234784E-2</v>
      </c>
      <c r="CH702" s="125">
        <f t="shared" ref="CH702" si="13370">Z702/Z715</f>
        <v>6.2338759896806331E-2</v>
      </c>
      <c r="CI702" s="123">
        <f t="shared" ref="CI702" si="13371">AA702/AA715</f>
        <v>5.6673840570536357E-2</v>
      </c>
      <c r="CJ702" s="129">
        <f t="shared" ref="CJ702" si="13372">AB702/AB715</f>
        <v>6.0204336867219516E-2</v>
      </c>
      <c r="CK702" s="130">
        <f t="shared" ref="CK702" si="13373">AC702/AC715</f>
        <v>5.7382744643891141E-2</v>
      </c>
    </row>
    <row r="703" spans="1:89" ht="13.8" thickTop="1" x14ac:dyDescent="0.25">
      <c r="A703" s="139" t="s">
        <v>28</v>
      </c>
      <c r="B703" s="194">
        <v>1763</v>
      </c>
      <c r="C703" s="188">
        <v>2662</v>
      </c>
      <c r="D703" s="189">
        <v>797</v>
      </c>
      <c r="E703" s="190">
        <v>1044</v>
      </c>
      <c r="F703" s="187">
        <v>1037</v>
      </c>
      <c r="G703" s="191">
        <v>1747</v>
      </c>
      <c r="H703" s="189">
        <v>2652</v>
      </c>
      <c r="I703" s="190">
        <v>3534</v>
      </c>
      <c r="J703" s="187">
        <v>500</v>
      </c>
      <c r="K703" s="188">
        <v>272</v>
      </c>
      <c r="L703" s="189">
        <v>1352</v>
      </c>
      <c r="M703" s="187">
        <v>981</v>
      </c>
      <c r="N703" s="192">
        <v>2799</v>
      </c>
      <c r="O703" s="195">
        <v>1994</v>
      </c>
      <c r="P703" s="187">
        <v>1804</v>
      </c>
      <c r="Q703" s="188">
        <v>891</v>
      </c>
      <c r="R703" s="189">
        <v>1880</v>
      </c>
      <c r="S703" s="190">
        <v>1550</v>
      </c>
      <c r="T703" s="187">
        <v>506</v>
      </c>
      <c r="U703" s="191">
        <v>194</v>
      </c>
      <c r="V703" s="189">
        <v>1764</v>
      </c>
      <c r="W703" s="196">
        <v>1708</v>
      </c>
      <c r="X703" s="187">
        <v>1392</v>
      </c>
      <c r="Y703" s="191">
        <v>522</v>
      </c>
      <c r="Z703" s="189">
        <v>2725</v>
      </c>
      <c r="AA703" s="187">
        <v>3658</v>
      </c>
      <c r="AB703" s="162">
        <f t="shared" si="13040"/>
        <v>20971</v>
      </c>
      <c r="AC703" s="165">
        <f t="shared" si="13071"/>
        <v>20757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28</v>
      </c>
      <c r="BJ703" s="123">
        <f>B703/B715</f>
        <v>6.1039365716857669E-2</v>
      </c>
      <c r="BK703" s="124">
        <f t="shared" ref="BK703" si="13374">C703/C715</f>
        <v>7.9679128378580627E-2</v>
      </c>
      <c r="BL703" s="125">
        <f t="shared" ref="BL703" si="13375">D703/D715</f>
        <v>5.2690731191326196E-2</v>
      </c>
      <c r="BM703" s="126">
        <f t="shared" ref="BM703" si="13376">E703/E715</f>
        <v>6.8706811451135247E-2</v>
      </c>
      <c r="BN703" s="123">
        <f t="shared" ref="BN703" si="13377">F703/F715</f>
        <v>5.5362767604505897E-2</v>
      </c>
      <c r="BO703" s="124">
        <f t="shared" ref="BO703" si="13378">G703/G715</f>
        <v>7.1405215400964603E-2</v>
      </c>
      <c r="BP703" s="125">
        <f t="shared" ref="BP703" si="13379">H703/H715</f>
        <v>6.9921957392955078E-2</v>
      </c>
      <c r="BQ703" s="126">
        <f t="shared" ref="BQ703" si="13380">I703/I715</f>
        <v>7.8030470302495034E-2</v>
      </c>
      <c r="BR703" s="123">
        <f t="shared" ref="BR703" si="13381">J703/J715</f>
        <v>7.9782990266475187E-2</v>
      </c>
      <c r="BS703" s="124">
        <f t="shared" ref="BS703" si="13382">K703/K715</f>
        <v>4.608607251779058E-2</v>
      </c>
      <c r="BT703" s="125">
        <f t="shared" ref="BT703" si="13383">L703/L715</f>
        <v>7.3362634977481148E-2</v>
      </c>
      <c r="BU703" s="123">
        <f t="shared" ref="BU703" si="13384">M703/M715</f>
        <v>5.3915910964550701E-2</v>
      </c>
      <c r="BV703" s="127">
        <f t="shared" ref="BV703" si="13385">N703/N715</f>
        <v>7.1259451615366995E-2</v>
      </c>
      <c r="BW703" s="128">
        <f t="shared" ref="BW703" si="13386">O703/O715</f>
        <v>5.6151614992537527E-2</v>
      </c>
      <c r="BX703" s="123">
        <f t="shared" ref="BX703" si="13387">P703/P715</f>
        <v>8.4082964343975761E-2</v>
      </c>
      <c r="BY703" s="124">
        <f t="shared" ref="BY703" si="13388">Q703/Q715</f>
        <v>5.2230494167301716E-2</v>
      </c>
      <c r="BZ703" s="125">
        <f t="shared" ref="BZ703" si="13389">R703/R715</f>
        <v>6.3479200432198818E-2</v>
      </c>
      <c r="CA703" s="126">
        <f t="shared" ref="CA703" si="13390">S703/S715</f>
        <v>6.0421783027326238E-2</v>
      </c>
      <c r="CB703" s="123">
        <f t="shared" ref="CB703" si="13391">T703/T715</f>
        <v>8.4530571333110593E-2</v>
      </c>
      <c r="CC703" s="124">
        <f t="shared" ref="CC703" si="13392">U703/U715</f>
        <v>3.557022368903557E-2</v>
      </c>
      <c r="CD703" s="125">
        <f t="shared" ref="CD703" si="13393">V703/V715</f>
        <v>7.3295383720447083E-2</v>
      </c>
      <c r="CE703" s="126">
        <f t="shared" ref="CE703" si="13394">W703/W715</f>
        <v>6.1326343757854299E-2</v>
      </c>
      <c r="CF703" s="123">
        <f t="shared" ref="CF703" si="13395">X703/X715</f>
        <v>6.5949684938645947E-2</v>
      </c>
      <c r="CG703" s="124">
        <f t="shared" ref="CG703" si="13396">Y703/Y715</f>
        <v>5.5057483387828288E-2</v>
      </c>
      <c r="CH703" s="125">
        <f t="shared" ref="CH703" si="13397">Z703/Z715</f>
        <v>6.0604038786584824E-2</v>
      </c>
      <c r="CI703" s="123">
        <f t="shared" ref="CI703" si="13398">AA703/AA715</f>
        <v>7.7182765750938936E-2</v>
      </c>
      <c r="CJ703" s="129">
        <f t="shared" ref="CJ703" si="13399">AB703/AB715</f>
        <v>6.7249661683309925E-2</v>
      </c>
      <c r="CK703" s="130">
        <f t="shared" ref="CK703" si="13400">AC703/AC715</f>
        <v>6.6772823779193205E-2</v>
      </c>
    </row>
    <row r="704" spans="1:89" x14ac:dyDescent="0.25">
      <c r="A704" s="131" t="s">
        <v>29</v>
      </c>
      <c r="B704" s="197">
        <v>2154</v>
      </c>
      <c r="C704" s="181">
        <v>2372</v>
      </c>
      <c r="D704" s="182">
        <v>1038</v>
      </c>
      <c r="E704" s="183">
        <v>1136</v>
      </c>
      <c r="F704" s="180">
        <v>1154</v>
      </c>
      <c r="G704" s="184">
        <v>2420</v>
      </c>
      <c r="H704" s="182">
        <v>2637</v>
      </c>
      <c r="I704" s="183">
        <v>3619</v>
      </c>
      <c r="J704" s="180">
        <v>731</v>
      </c>
      <c r="K704" s="181">
        <v>270</v>
      </c>
      <c r="L704" s="182">
        <v>1873</v>
      </c>
      <c r="M704" s="180">
        <v>934</v>
      </c>
      <c r="N704" s="185">
        <v>3720</v>
      </c>
      <c r="O704" s="198">
        <v>2295</v>
      </c>
      <c r="P704" s="180">
        <v>2188</v>
      </c>
      <c r="Q704" s="181">
        <v>1080</v>
      </c>
      <c r="R704" s="182">
        <v>2353</v>
      </c>
      <c r="S704" s="183">
        <v>2202</v>
      </c>
      <c r="T704" s="180">
        <v>866</v>
      </c>
      <c r="U704" s="184">
        <v>220</v>
      </c>
      <c r="V704" s="182">
        <v>2393</v>
      </c>
      <c r="W704" s="199">
        <v>1830</v>
      </c>
      <c r="X704" s="180">
        <v>2105</v>
      </c>
      <c r="Y704" s="184">
        <v>530</v>
      </c>
      <c r="Z704" s="182">
        <v>3423</v>
      </c>
      <c r="AA704" s="180">
        <v>3978</v>
      </c>
      <c r="AB704" s="162">
        <f t="shared" si="13040"/>
        <v>26635</v>
      </c>
      <c r="AC704" s="165">
        <f t="shared" si="13071"/>
        <v>22886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29</v>
      </c>
      <c r="BJ704" s="123">
        <f>B704/B715</f>
        <v>7.4576740643284983E-2</v>
      </c>
      <c r="BK704" s="124">
        <f t="shared" ref="BK704" si="13401">C704/C715</f>
        <v>7.0998832649884755E-2</v>
      </c>
      <c r="BL704" s="125">
        <f t="shared" ref="BL704" si="13402">D704/D715</f>
        <v>6.8623562078540257E-2</v>
      </c>
      <c r="BM704" s="126">
        <f t="shared" ref="BM704" si="13403">E704/E715</f>
        <v>7.4761434682461339E-2</v>
      </c>
      <c r="BN704" s="123">
        <f t="shared" ref="BN704" si="13404">F704/F715</f>
        <v>6.1609097218514763E-2</v>
      </c>
      <c r="BO704" s="124">
        <f t="shared" ref="BO704" si="13405">G704/G715</f>
        <v>9.8912776914902314E-2</v>
      </c>
      <c r="BP704" s="125">
        <f t="shared" ref="BP704" si="13406">H704/H715</f>
        <v>6.9526471208605778E-2</v>
      </c>
      <c r="BQ704" s="126">
        <f t="shared" ref="BQ704" si="13407">I704/I715</f>
        <v>7.9907264296754252E-2</v>
      </c>
      <c r="BR704" s="123">
        <f t="shared" ref="BR704" si="13408">J704/J715</f>
        <v>0.11664273176958673</v>
      </c>
      <c r="BS704" s="124">
        <f t="shared" ref="BS704" si="13409">K704/K715</f>
        <v>4.5747204337512705E-2</v>
      </c>
      <c r="BT704" s="125">
        <f t="shared" ref="BT704" si="13410">L704/L715</f>
        <v>0.10163329534972054</v>
      </c>
      <c r="BU704" s="123">
        <f t="shared" ref="BU704" si="13411">M704/M715</f>
        <v>5.1332783731794451E-2</v>
      </c>
      <c r="BV704" s="127">
        <f t="shared" ref="BV704" si="13412">N704/N715</f>
        <v>9.4707095394485602E-2</v>
      </c>
      <c r="BW704" s="128">
        <f t="shared" ref="BW704" si="13413">O704/O715</f>
        <v>6.4627861789304727E-2</v>
      </c>
      <c r="BX704" s="123">
        <f t="shared" ref="BX704" si="13414">P704/P715</f>
        <v>0.10198089023537638</v>
      </c>
      <c r="BY704" s="124">
        <f t="shared" ref="BY704" si="13415">Q704/Q715</f>
        <v>6.3309689899759658E-2</v>
      </c>
      <c r="BZ704" s="125">
        <f t="shared" ref="BZ704" si="13416">R704/R715</f>
        <v>7.9450297136682876E-2</v>
      </c>
      <c r="CA704" s="126">
        <f t="shared" ref="CA704" si="13417">S704/S715</f>
        <v>8.5837913694304754E-2</v>
      </c>
      <c r="CB704" s="123">
        <f t="shared" ref="CB704" si="13418">T704/T715</f>
        <v>0.14467089876378217</v>
      </c>
      <c r="CC704" s="124">
        <f t="shared" ref="CC704" si="13419">U704/U715</f>
        <v>4.0337367070040341E-2</v>
      </c>
      <c r="CD704" s="125">
        <f t="shared" ref="CD704" si="13420">V704/V715</f>
        <v>9.9430755806706281E-2</v>
      </c>
      <c r="CE704" s="126">
        <f t="shared" ref="CE704" si="13421">W704/W715</f>
        <v>6.5706796883415311E-2</v>
      </c>
      <c r="CF704" s="123">
        <f t="shared" ref="CF704" si="13422">X704/X715</f>
        <v>9.9729947410811579E-2</v>
      </c>
      <c r="CG704" s="124">
        <f t="shared" ref="CG704" si="13423">Y704/Y715</f>
        <v>5.5901276236683894E-2</v>
      </c>
      <c r="CH704" s="125">
        <f t="shared" ref="CH704" si="13424">Z704/Z715</f>
        <v>7.6127568721643987E-2</v>
      </c>
      <c r="CI704" s="123">
        <f t="shared" ref="CI704" si="13425">AA704/AA715</f>
        <v>8.3934675275351311E-2</v>
      </c>
      <c r="CJ704" s="129">
        <f t="shared" ref="CJ704" si="13426">AB704/AB715</f>
        <v>8.5412938769489286E-2</v>
      </c>
      <c r="CK704" s="130">
        <f t="shared" ref="CK704" si="13427">AC704/AC715</f>
        <v>7.3621565978253881E-2</v>
      </c>
    </row>
    <row r="705" spans="1:89" x14ac:dyDescent="0.25">
      <c r="A705" s="139" t="s">
        <v>30</v>
      </c>
      <c r="B705" s="280">
        <v>2215</v>
      </c>
      <c r="C705" s="267">
        <v>3272</v>
      </c>
      <c r="D705" s="268">
        <v>1071</v>
      </c>
      <c r="E705" s="269">
        <v>1554</v>
      </c>
      <c r="F705" s="266">
        <v>1100</v>
      </c>
      <c r="G705" s="270">
        <v>3120</v>
      </c>
      <c r="H705" s="268">
        <v>2747</v>
      </c>
      <c r="I705" s="269">
        <v>4463</v>
      </c>
      <c r="J705" s="266">
        <v>847</v>
      </c>
      <c r="K705" s="267">
        <v>292</v>
      </c>
      <c r="L705" s="268">
        <v>1993</v>
      </c>
      <c r="M705" s="266">
        <v>928</v>
      </c>
      <c r="N705" s="271">
        <v>3617</v>
      </c>
      <c r="O705" s="281">
        <v>2508</v>
      </c>
      <c r="P705" s="266">
        <v>1713</v>
      </c>
      <c r="Q705" s="267">
        <v>1248</v>
      </c>
      <c r="R705" s="268">
        <v>2289</v>
      </c>
      <c r="S705" s="269">
        <v>2494</v>
      </c>
      <c r="T705" s="266">
        <v>756</v>
      </c>
      <c r="U705" s="270">
        <v>307</v>
      </c>
      <c r="V705" s="268">
        <v>2238</v>
      </c>
      <c r="W705" s="282">
        <v>1865</v>
      </c>
      <c r="X705" s="266">
        <v>2303</v>
      </c>
      <c r="Y705" s="270">
        <v>702</v>
      </c>
      <c r="Z705" s="268">
        <v>3540</v>
      </c>
      <c r="AA705" s="266">
        <v>4715</v>
      </c>
      <c r="AB705" s="162">
        <f t="shared" si="13040"/>
        <v>26429</v>
      </c>
      <c r="AC705" s="165">
        <f t="shared" si="13071"/>
        <v>27468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>B705/B715</f>
        <v>7.6688709621576701E-2</v>
      </c>
      <c r="BK705" s="124">
        <f t="shared" ref="BK705" si="13428">C705/C715</f>
        <v>9.793768146307881E-2</v>
      </c>
      <c r="BL705" s="125">
        <f t="shared" ref="BL705" si="13429">D705/D715</f>
        <v>7.0805236017453393E-2</v>
      </c>
      <c r="BM705" s="126">
        <f t="shared" ref="BM705" si="13430">E705/E715</f>
        <v>0.10227048371174728</v>
      </c>
      <c r="BN705" s="123">
        <f t="shared" ref="BN705" si="13431">F705/F715</f>
        <v>5.8726175858202979E-2</v>
      </c>
      <c r="BO705" s="124">
        <f t="shared" ref="BO705" si="13432">G705/G715</f>
        <v>0.1275239107332625</v>
      </c>
      <c r="BP705" s="125">
        <f t="shared" ref="BP705" si="13433">H705/H715</f>
        <v>7.2426703227167266E-2</v>
      </c>
      <c r="BQ705" s="126">
        <f t="shared" ref="BQ705" si="13434">I705/I715</f>
        <v>9.8542724663281081E-2</v>
      </c>
      <c r="BR705" s="123">
        <f t="shared" ref="BR705" si="13435">J705/J715</f>
        <v>0.13515238551140896</v>
      </c>
      <c r="BS705" s="124">
        <f t="shared" ref="BS705" si="13436">K705/K715</f>
        <v>4.9474754320569296E-2</v>
      </c>
      <c r="BT705" s="125">
        <f t="shared" ref="BT705" si="13437">L705/L715</f>
        <v>0.10814477182701178</v>
      </c>
      <c r="BU705" s="123">
        <f t="shared" ref="BU705" si="13438">M705/M715</f>
        <v>5.100302280846386E-2</v>
      </c>
      <c r="BV705" s="127">
        <f t="shared" ref="BV705" si="13439">N705/N715</f>
        <v>9.2084829043509259E-2</v>
      </c>
      <c r="BW705" s="128">
        <f t="shared" ref="BW705" si="13440">O705/O715</f>
        <v>7.0626003210272875E-2</v>
      </c>
      <c r="BX705" s="123">
        <f t="shared" ref="BX705" si="13441">P705/P715</f>
        <v>7.9841528781169888E-2</v>
      </c>
      <c r="BY705" s="124">
        <f t="shared" ref="BY705" si="13442">Q705/Q715</f>
        <v>7.3157863884166716E-2</v>
      </c>
      <c r="BZ705" s="125">
        <f t="shared" ref="BZ705" si="13443">R705/R715</f>
        <v>7.7289303079416533E-2</v>
      </c>
      <c r="CA705" s="126">
        <f t="shared" ref="CA705" si="13444">S705/S715</f>
        <v>9.7220597980742993E-2</v>
      </c>
      <c r="CB705" s="123">
        <f t="shared" ref="CB705" si="13445">T705/T715</f>
        <v>0.12629468760441029</v>
      </c>
      <c r="CC705" s="124">
        <f t="shared" ref="CC705" si="13446">U705/U715</f>
        <v>5.6288962229556289E-2</v>
      </c>
      <c r="CD705" s="125">
        <f t="shared" ref="CD705" si="13447">V705/V715</f>
        <v>9.2990401794988992E-2</v>
      </c>
      <c r="CE705" s="126">
        <f t="shared" ref="CE705" si="13448">W705/W715</f>
        <v>6.6963484255502498E-2</v>
      </c>
      <c r="CF705" s="123">
        <f t="shared" ref="CF705" si="13449">X705/X715</f>
        <v>0.10911072156156726</v>
      </c>
      <c r="CG705" s="124">
        <f t="shared" ref="CG705" si="13450">Y705/Y715</f>
        <v>7.4042822487079427E-2</v>
      </c>
      <c r="CH705" s="125">
        <f t="shared" ref="CH705" si="13451">Z705/Z715</f>
        <v>7.8729650386976241E-2</v>
      </c>
      <c r="CI705" s="123">
        <f t="shared" ref="CI705" si="13452">AA705/AA715</f>
        <v>9.9485166898763563E-2</v>
      </c>
      <c r="CJ705" s="129">
        <f t="shared" ref="CJ705" si="13453">AB705/AB715</f>
        <v>8.4752339355691098E-2</v>
      </c>
      <c r="CK705" s="130">
        <f t="shared" ref="CK705" si="13454">AC705/AC715</f>
        <v>8.836132020845397E-2</v>
      </c>
    </row>
    <row r="706" spans="1:89" x14ac:dyDescent="0.25">
      <c r="A706" s="131" t="s">
        <v>31</v>
      </c>
      <c r="B706" s="283">
        <v>2007</v>
      </c>
      <c r="C706" s="274">
        <v>2955</v>
      </c>
      <c r="D706" s="275">
        <v>796</v>
      </c>
      <c r="E706" s="276">
        <v>1191</v>
      </c>
      <c r="F706" s="273">
        <v>1044</v>
      </c>
      <c r="G706" s="277">
        <v>2761</v>
      </c>
      <c r="H706" s="275">
        <v>2693</v>
      </c>
      <c r="I706" s="276">
        <v>4251</v>
      </c>
      <c r="J706" s="273">
        <v>610</v>
      </c>
      <c r="K706" s="274">
        <v>206</v>
      </c>
      <c r="L706" s="275">
        <v>1718</v>
      </c>
      <c r="M706" s="273">
        <v>797</v>
      </c>
      <c r="N706" s="278">
        <v>3216</v>
      </c>
      <c r="O706" s="284">
        <v>2321</v>
      </c>
      <c r="P706" s="273">
        <v>1505</v>
      </c>
      <c r="Q706" s="274">
        <v>1155</v>
      </c>
      <c r="R706" s="275">
        <v>1904</v>
      </c>
      <c r="S706" s="276">
        <v>1998</v>
      </c>
      <c r="T706" s="273">
        <v>512</v>
      </c>
      <c r="U706" s="277">
        <v>251</v>
      </c>
      <c r="V706" s="275">
        <v>2088</v>
      </c>
      <c r="W706" s="285">
        <v>1468</v>
      </c>
      <c r="X706" s="273">
        <v>2023</v>
      </c>
      <c r="Y706" s="277">
        <v>518</v>
      </c>
      <c r="Z706" s="275">
        <v>3233</v>
      </c>
      <c r="AA706" s="273">
        <v>3757</v>
      </c>
      <c r="AB706" s="162">
        <f t="shared" si="13040"/>
        <v>23349</v>
      </c>
      <c r="AC706" s="165">
        <f t="shared" si="13071"/>
        <v>23629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31</v>
      </c>
      <c r="BJ706" s="123">
        <f>B706/B715</f>
        <v>6.9487241630024579E-2</v>
      </c>
      <c r="BK706" s="124">
        <f t="shared" ref="BK706" si="13455">C706/C715</f>
        <v>8.8449220269987125E-2</v>
      </c>
      <c r="BL706" s="125">
        <f t="shared" ref="BL706" si="13456">D706/D715</f>
        <v>5.2624619859843978E-2</v>
      </c>
      <c r="BM706" s="126">
        <f t="shared" ref="BM706" si="13457">E706/E715</f>
        <v>7.838104639684107E-2</v>
      </c>
      <c r="BN706" s="123">
        <f t="shared" ref="BN706" si="13458">F706/F715</f>
        <v>5.5736479632694465E-2</v>
      </c>
      <c r="BO706" s="124">
        <f t="shared" ref="BO706" si="13459">G706/G715</f>
        <v>0.11285048638927492</v>
      </c>
      <c r="BP706" s="125">
        <f t="shared" ref="BP706" si="13460">H706/H715</f>
        <v>7.1002952963509808E-2</v>
      </c>
      <c r="BQ706" s="126">
        <f t="shared" ref="BQ706" si="13461">I706/I715</f>
        <v>9.3861779642305146E-2</v>
      </c>
      <c r="BR706" s="123">
        <f t="shared" ref="BR706" si="13462">J706/J715</f>
        <v>9.7335248125099735E-2</v>
      </c>
      <c r="BS706" s="124">
        <f t="shared" ref="BS706" si="13463">K706/K715</f>
        <v>3.4903422568620807E-2</v>
      </c>
      <c r="BT706" s="125">
        <f t="shared" ref="BT706" si="13464">L706/L715</f>
        <v>9.3222638233219385E-2</v>
      </c>
      <c r="BU706" s="123">
        <f t="shared" ref="BU706" si="13465">M706/M715</f>
        <v>4.3803242649079414E-2</v>
      </c>
      <c r="BV706" s="127">
        <f t="shared" ref="BV706" si="13466">N706/N715</f>
        <v>8.187581150232949E-2</v>
      </c>
      <c r="BW706" s="128">
        <f t="shared" ref="BW706" si="13467">O706/O715</f>
        <v>6.53600292866999E-2</v>
      </c>
      <c r="BX706" s="123">
        <f t="shared" ref="BX706" si="13468">P706/P715</f>
        <v>7.01468189233279E-2</v>
      </c>
      <c r="BY706" s="124">
        <f t="shared" ref="BY706" si="13469">Q706/Q715</f>
        <v>6.7706196142798519E-2</v>
      </c>
      <c r="BZ706" s="125">
        <f t="shared" ref="BZ706" si="13470">R706/R715</f>
        <v>6.4289573203673692E-2</v>
      </c>
      <c r="CA706" s="126">
        <f t="shared" ref="CA706" si="13471">S706/S715</f>
        <v>7.7885627411998601E-2</v>
      </c>
      <c r="CB706" s="123">
        <f t="shared" ref="CB706" si="13472">T706/T715</f>
        <v>8.5532910123621783E-2</v>
      </c>
      <c r="CC706" s="124">
        <f t="shared" ref="CC706" si="13473">U706/U715</f>
        <v>4.6021268793546025E-2</v>
      </c>
      <c r="CD706" s="125">
        <f t="shared" ref="CD706" si="13474">V706/V715</f>
        <v>8.6757801138488383E-2</v>
      </c>
      <c r="CE706" s="126">
        <f t="shared" ref="CE706" si="13475">W706/W715</f>
        <v>5.2709058920685073E-2</v>
      </c>
      <c r="CF706" s="123">
        <f t="shared" ref="CF706" si="13476">X706/X715</f>
        <v>9.5844980338276403E-2</v>
      </c>
      <c r="CG706" s="124">
        <f t="shared" ref="CG706" si="13477">Y706/Y715</f>
        <v>5.4635586963400484E-2</v>
      </c>
      <c r="CH706" s="125">
        <f t="shared" ref="CH706" si="13478">Z706/Z715</f>
        <v>7.1901966017258248E-2</v>
      </c>
      <c r="CI706" s="123">
        <f t="shared" ref="CI706" si="13479">AA706/AA715</f>
        <v>7.9271637760054012E-2</v>
      </c>
      <c r="CJ706" s="129">
        <f t="shared" ref="CJ706" si="13480">AB706/AB715</f>
        <v>7.4875416081426893E-2</v>
      </c>
      <c r="CK706" s="130">
        <f t="shared" ref="CK706" si="13481">AC706/AC715</f>
        <v>7.6011709451199894E-2</v>
      </c>
    </row>
    <row r="707" spans="1:89" x14ac:dyDescent="0.25">
      <c r="A707" s="139" t="s">
        <v>32</v>
      </c>
      <c r="B707" s="194">
        <v>1778</v>
      </c>
      <c r="C707" s="188">
        <v>2453</v>
      </c>
      <c r="D707" s="189">
        <v>641</v>
      </c>
      <c r="E707" s="190">
        <v>1123</v>
      </c>
      <c r="F707" s="187">
        <v>680</v>
      </c>
      <c r="G707" s="191">
        <v>2130</v>
      </c>
      <c r="H707" s="189">
        <v>2320</v>
      </c>
      <c r="I707" s="190">
        <v>3161</v>
      </c>
      <c r="J707" s="187">
        <v>431</v>
      </c>
      <c r="K707" s="188">
        <v>177</v>
      </c>
      <c r="L707" s="189">
        <v>1534</v>
      </c>
      <c r="M707" s="187">
        <v>612</v>
      </c>
      <c r="N707" s="192">
        <v>2613</v>
      </c>
      <c r="O707" s="195">
        <v>1923</v>
      </c>
      <c r="P707" s="187">
        <v>931</v>
      </c>
      <c r="Q707" s="188">
        <v>1151</v>
      </c>
      <c r="R707" s="189">
        <v>1615</v>
      </c>
      <c r="S707" s="190">
        <v>2088</v>
      </c>
      <c r="T707" s="187">
        <v>357</v>
      </c>
      <c r="U707" s="191">
        <v>235</v>
      </c>
      <c r="V707" s="189">
        <v>2138</v>
      </c>
      <c r="W707" s="196">
        <v>1487</v>
      </c>
      <c r="X707" s="187">
        <v>1176</v>
      </c>
      <c r="Y707" s="191">
        <v>511</v>
      </c>
      <c r="Z707" s="189">
        <v>2632</v>
      </c>
      <c r="AA707" s="187">
        <v>3882</v>
      </c>
      <c r="AB707" s="162">
        <f t="shared" si="13040"/>
        <v>18846</v>
      </c>
      <c r="AC707" s="165">
        <f t="shared" si="13071"/>
        <v>20933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32</v>
      </c>
      <c r="BJ707" s="123">
        <f>B707/B715</f>
        <v>6.1558702350863831E-2</v>
      </c>
      <c r="BK707" s="124">
        <f t="shared" ref="BK707" si="13482">C707/C715</f>
        <v>7.3423329043072222E-2</v>
      </c>
      <c r="BL707" s="125">
        <f t="shared" ref="BL707" si="13483">D707/D715</f>
        <v>4.2377363480100488E-2</v>
      </c>
      <c r="BM707" s="126">
        <f t="shared" ref="BM707" si="13484">E707/E715</f>
        <v>7.3905890095426127E-2</v>
      </c>
      <c r="BN707" s="123">
        <f t="shared" ref="BN707" si="13485">F707/F715</f>
        <v>3.6303454166889113E-2</v>
      </c>
      <c r="BO707" s="124">
        <f t="shared" ref="BO707" si="13486">G707/G715</f>
        <v>8.7059592904438807E-2</v>
      </c>
      <c r="BP707" s="125">
        <f t="shared" ref="BP707" si="13487">H707/H715</f>
        <v>6.1168529846024049E-2</v>
      </c>
      <c r="BQ707" s="126">
        <f t="shared" ref="BQ707" si="13488">I707/I715</f>
        <v>6.9794656657098691E-2</v>
      </c>
      <c r="BR707" s="123">
        <f t="shared" ref="BR707" si="13489">J707/J715</f>
        <v>6.8772937609701615E-2</v>
      </c>
      <c r="BS707" s="124">
        <f t="shared" ref="BS707" si="13490">K707/K715</f>
        <v>2.9989833954591663E-2</v>
      </c>
      <c r="BT707" s="125">
        <f t="shared" ref="BT707" si="13491">L707/L715</f>
        <v>8.3238374301372833E-2</v>
      </c>
      <c r="BU707" s="123">
        <f t="shared" ref="BU707" si="13492">M707/M715</f>
        <v>3.3635614179719706E-2</v>
      </c>
      <c r="BV707" s="127">
        <f t="shared" ref="BV707" si="13493">N707/N715</f>
        <v>6.6524096845642713E-2</v>
      </c>
      <c r="BW707" s="128">
        <f t="shared" ref="BW707" si="13494">O707/O715</f>
        <v>5.4152234518881473E-2</v>
      </c>
      <c r="BX707" s="123">
        <f t="shared" ref="BX707" si="13495">P707/P715</f>
        <v>4.3393148450244695E-2</v>
      </c>
      <c r="BY707" s="124">
        <f t="shared" ref="BY707" si="13496">Q707/Q715</f>
        <v>6.7471715809836449E-2</v>
      </c>
      <c r="BZ707" s="125">
        <f t="shared" ref="BZ707" si="13497">R707/R715</f>
        <v>5.453133441383036E-2</v>
      </c>
      <c r="CA707" s="126">
        <f t="shared" ref="CA707" si="13498">S707/S715</f>
        <v>8.1393989007133669E-2</v>
      </c>
      <c r="CB707" s="123">
        <f t="shared" ref="CB707" si="13499">T707/T715</f>
        <v>5.9639158035415973E-2</v>
      </c>
      <c r="CC707" s="124">
        <f t="shared" ref="CC707" si="13500">U707/U715</f>
        <v>4.3087642097543087E-2</v>
      </c>
      <c r="CD707" s="125">
        <f t="shared" ref="CD707" si="13501">V707/V715</f>
        <v>8.8835334690655257E-2</v>
      </c>
      <c r="CE707" s="126">
        <f t="shared" ref="CE707" si="13502">W707/W715</f>
        <v>5.3391260636960973E-2</v>
      </c>
      <c r="CF707" s="123">
        <f t="shared" ref="CF707" si="13503">X707/X715</f>
        <v>5.5716113137821578E-2</v>
      </c>
      <c r="CG707" s="124">
        <f t="shared" ref="CG707" si="13504">Y707/Y715</f>
        <v>5.3897268220651828E-2</v>
      </c>
      <c r="CH707" s="125">
        <f t="shared" ref="CH707" si="13505">Z707/Z715</f>
        <v>5.8535717462859176E-2</v>
      </c>
      <c r="CI707" s="123">
        <f t="shared" ref="CI707" si="13506">AA707/AA715</f>
        <v>8.1909102418027596E-2</v>
      </c>
      <c r="CJ707" s="129">
        <f t="shared" ref="CJ707" si="13507">AB707/AB715</f>
        <v>6.0435225982721795E-2</v>
      </c>
      <c r="CK707" s="130">
        <f t="shared" ref="CK707" si="13508">AC707/AC715</f>
        <v>6.733899504600141E-2</v>
      </c>
    </row>
    <row r="708" spans="1:89" x14ac:dyDescent="0.25">
      <c r="A708" s="131" t="s">
        <v>33</v>
      </c>
      <c r="B708" s="197">
        <v>1570</v>
      </c>
      <c r="C708" s="181">
        <v>1708</v>
      </c>
      <c r="D708" s="182">
        <v>579</v>
      </c>
      <c r="E708" s="183">
        <v>836</v>
      </c>
      <c r="F708" s="180">
        <v>604</v>
      </c>
      <c r="G708" s="184">
        <v>1644</v>
      </c>
      <c r="H708" s="182">
        <v>1761</v>
      </c>
      <c r="I708" s="183">
        <v>2883</v>
      </c>
      <c r="J708" s="180">
        <v>346</v>
      </c>
      <c r="K708" s="181">
        <v>114</v>
      </c>
      <c r="L708" s="182">
        <v>1092</v>
      </c>
      <c r="M708" s="180">
        <v>513</v>
      </c>
      <c r="N708" s="185">
        <v>1960</v>
      </c>
      <c r="O708" s="198">
        <v>1597</v>
      </c>
      <c r="P708" s="180">
        <v>605</v>
      </c>
      <c r="Q708" s="181">
        <v>1034</v>
      </c>
      <c r="R708" s="182">
        <v>1052</v>
      </c>
      <c r="S708" s="183">
        <v>1409</v>
      </c>
      <c r="T708" s="180">
        <v>182</v>
      </c>
      <c r="U708" s="184">
        <v>237</v>
      </c>
      <c r="V708" s="182">
        <v>1615</v>
      </c>
      <c r="W708" s="199">
        <v>965</v>
      </c>
      <c r="X708" s="180">
        <v>780</v>
      </c>
      <c r="Y708" s="184">
        <v>330</v>
      </c>
      <c r="Z708" s="182">
        <v>2092</v>
      </c>
      <c r="AA708" s="180">
        <v>2849</v>
      </c>
      <c r="AB708" s="162">
        <f t="shared" si="13040"/>
        <v>14238</v>
      </c>
      <c r="AC708" s="165">
        <f t="shared" si="13071"/>
        <v>16119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33</v>
      </c>
      <c r="BJ708" s="123">
        <f>B708/B715</f>
        <v>5.4357234359311703E-2</v>
      </c>
      <c r="BK708" s="124">
        <f t="shared" ref="BK708" si="13509">C708/C715</f>
        <v>5.1123948636594932E-2</v>
      </c>
      <c r="BL708" s="125">
        <f t="shared" ref="BL708" si="13510">D708/D715</f>
        <v>3.8278460928203091E-2</v>
      </c>
      <c r="BM708" s="126">
        <f t="shared" ref="BM708" si="13511">E708/E715</f>
        <v>5.5018098058571899E-2</v>
      </c>
      <c r="BN708" s="123">
        <f t="shared" ref="BN708" si="13512">F708/F715</f>
        <v>3.224600928941327E-2</v>
      </c>
      <c r="BO708" s="124">
        <f t="shared" ref="BO708" si="13513">G708/G715</f>
        <v>6.7195291424834463E-2</v>
      </c>
      <c r="BP708" s="125">
        <f t="shared" ref="BP708" si="13514">H708/H715</f>
        <v>4.6430078042607043E-2</v>
      </c>
      <c r="BQ708" s="126">
        <f t="shared" ref="BQ708" si="13515">I708/I715</f>
        <v>6.3656436299403846E-2</v>
      </c>
      <c r="BR708" s="123">
        <f t="shared" ref="BR708" si="13516">J708/J715</f>
        <v>5.520982926440083E-2</v>
      </c>
      <c r="BS708" s="124">
        <f t="shared" ref="BS708" si="13517">K708/K715</f>
        <v>1.9315486275838699E-2</v>
      </c>
      <c r="BT708" s="125">
        <f t="shared" ref="BT708" si="13518">L708/L715</f>
        <v>5.9254435943350156E-2</v>
      </c>
      <c r="BU708" s="123">
        <f t="shared" ref="BU708" si="13519">M708/M715</f>
        <v>2.8194558944765045E-2</v>
      </c>
      <c r="BV708" s="127">
        <f t="shared" ref="BV708" si="13520">N708/N715</f>
        <v>4.9899437358384889E-2</v>
      </c>
      <c r="BW708" s="128">
        <f t="shared" ref="BW708" si="13521">O708/O715</f>
        <v>4.4971980513080455E-2</v>
      </c>
      <c r="BX708" s="123">
        <f t="shared" ref="BX708" si="13522">P708/P715</f>
        <v>2.8198555115357727E-2</v>
      </c>
      <c r="BY708" s="124">
        <f t="shared" ref="BY708" si="13523">Q708/Q715</f>
        <v>6.061316607069582E-2</v>
      </c>
      <c r="BZ708" s="125">
        <f t="shared" ref="BZ708" si="13524">R708/R715</f>
        <v>3.5521339816315507E-2</v>
      </c>
      <c r="CA708" s="126">
        <f t="shared" ref="CA708" si="13525">S708/S715</f>
        <v>5.4925349861614625E-2</v>
      </c>
      <c r="CB708" s="123">
        <f t="shared" ref="CB708" si="13526">T708/T715</f>
        <v>3.0404276645506181E-2</v>
      </c>
      <c r="CC708" s="124">
        <f t="shared" ref="CC708" si="13527">U708/U715</f>
        <v>4.3454345434543455E-2</v>
      </c>
      <c r="CD708" s="125">
        <f t="shared" ref="CD708" si="13528">V708/V715</f>
        <v>6.7104333734989821E-2</v>
      </c>
      <c r="CE708" s="126">
        <f t="shared" ref="CE708" si="13529">W708/W715</f>
        <v>3.4648666116117915E-2</v>
      </c>
      <c r="CF708" s="123">
        <f t="shared" ref="CF708" si="13530">X708/X715</f>
        <v>3.6954564836310232E-2</v>
      </c>
      <c r="CG708" s="124">
        <f t="shared" ref="CG708" si="13531">Y708/Y715</f>
        <v>3.4806455015293745E-2</v>
      </c>
      <c r="CH708" s="125">
        <f t="shared" ref="CH708" si="13532">Z708/Z715</f>
        <v>4.6526109776710255E-2</v>
      </c>
      <c r="CI708" s="123">
        <f t="shared" ref="CI708" si="13533">AA708/AA715</f>
        <v>6.0113094484533905E-2</v>
      </c>
      <c r="CJ708" s="129">
        <f t="shared" ref="CJ708" si="13534">AB708/AB715</f>
        <v>4.5658322590575874E-2</v>
      </c>
      <c r="CK708" s="130">
        <f t="shared" ref="CK708" si="13535">AC708/AC715</f>
        <v>5.1852924145917779E-2</v>
      </c>
    </row>
    <row r="709" spans="1:89" x14ac:dyDescent="0.25">
      <c r="A709" s="139" t="s">
        <v>34</v>
      </c>
      <c r="B709" s="194">
        <v>621</v>
      </c>
      <c r="C709" s="188">
        <v>1362</v>
      </c>
      <c r="D709" s="189">
        <v>311</v>
      </c>
      <c r="E709" s="190">
        <v>808</v>
      </c>
      <c r="F709" s="187">
        <v>266</v>
      </c>
      <c r="G709" s="191">
        <v>1257</v>
      </c>
      <c r="H709" s="189">
        <v>1038</v>
      </c>
      <c r="I709" s="190">
        <v>2104</v>
      </c>
      <c r="J709" s="187">
        <v>329</v>
      </c>
      <c r="K709" s="188">
        <v>109</v>
      </c>
      <c r="L709" s="189">
        <v>960</v>
      </c>
      <c r="M709" s="187">
        <v>373</v>
      </c>
      <c r="N709" s="192">
        <v>1912</v>
      </c>
      <c r="O709" s="195">
        <v>1265</v>
      </c>
      <c r="P709" s="187">
        <v>387</v>
      </c>
      <c r="Q709" s="188">
        <v>891</v>
      </c>
      <c r="R709" s="189">
        <v>850</v>
      </c>
      <c r="S709" s="190">
        <v>1322</v>
      </c>
      <c r="T709" s="187">
        <v>202</v>
      </c>
      <c r="U709" s="191">
        <v>196</v>
      </c>
      <c r="V709" s="189">
        <v>1520</v>
      </c>
      <c r="W709" s="196">
        <v>848</v>
      </c>
      <c r="X709" s="187">
        <v>519</v>
      </c>
      <c r="Y709" s="191">
        <v>323</v>
      </c>
      <c r="Z709" s="189">
        <v>1410</v>
      </c>
      <c r="AA709" s="187">
        <v>2040</v>
      </c>
      <c r="AB709" s="162">
        <f t="shared" si="13040"/>
        <v>10325</v>
      </c>
      <c r="AC709" s="165">
        <f t="shared" si="13071"/>
        <v>12898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34</v>
      </c>
      <c r="BJ709" s="123">
        <f>B709/B715</f>
        <v>2.1500536647855138E-2</v>
      </c>
      <c r="BK709" s="124">
        <f t="shared" ref="BK709" si="13536">C709/C715</f>
        <v>4.0767457870633662E-2</v>
      </c>
      <c r="BL709" s="125">
        <f t="shared" ref="BL709" si="13537">D709/D715</f>
        <v>2.0560624090969194E-2</v>
      </c>
      <c r="BM709" s="126">
        <f t="shared" ref="BM709" si="13538">E709/E715</f>
        <v>5.3175386640342215E-2</v>
      </c>
      <c r="BN709" s="123">
        <f t="shared" ref="BN709" si="13539">F709/F715</f>
        <v>1.4201057071165448E-2</v>
      </c>
      <c r="BO709" s="124">
        <f t="shared" ref="BO709" si="13540">G709/G715</f>
        <v>5.137742172811248E-2</v>
      </c>
      <c r="BP709" s="125">
        <f t="shared" ref="BP709" si="13541">H709/H715</f>
        <v>2.7367643956971104E-2</v>
      </c>
      <c r="BQ709" s="126">
        <f t="shared" ref="BQ709" si="13542">I709/I715</f>
        <v>4.6456171340251713E-2</v>
      </c>
      <c r="BR709" s="123">
        <f t="shared" ref="BR709" si="13543">J709/J715</f>
        <v>5.2497207595340677E-2</v>
      </c>
      <c r="BS709" s="124">
        <f t="shared" ref="BS709" si="13544">K709/K715</f>
        <v>1.8468315825144018E-2</v>
      </c>
      <c r="BT709" s="125">
        <f t="shared" ref="BT709" si="13545">L709/L715</f>
        <v>5.2091811818329808E-2</v>
      </c>
      <c r="BU709" s="123">
        <f t="shared" ref="BU709" si="13546">M709/M715</f>
        <v>2.050013740038472E-2</v>
      </c>
      <c r="BV709" s="127">
        <f t="shared" ref="BV709" si="13547">N709/N715</f>
        <v>4.8677410321036688E-2</v>
      </c>
      <c r="BW709" s="128">
        <f t="shared" ref="BW709" si="13548">O709/O715</f>
        <v>3.5622764777111321E-2</v>
      </c>
      <c r="BX709" s="123">
        <f t="shared" ref="BX709" si="13549">P709/P715</f>
        <v>1.8037753437427174E-2</v>
      </c>
      <c r="BY709" s="124">
        <f t="shared" ref="BY709" si="13550">Q709/Q715</f>
        <v>5.2230494167301716E-2</v>
      </c>
      <c r="BZ709" s="125">
        <f t="shared" ref="BZ709" si="13551">R709/R715</f>
        <v>2.8700702323068612E-2</v>
      </c>
      <c r="CA709" s="126">
        <f t="shared" ref="CA709" si="13552">S709/S715</f>
        <v>5.153393365298406E-2</v>
      </c>
      <c r="CB709" s="123">
        <f t="shared" ref="CB709" si="13553">T709/T715</f>
        <v>3.3745405947210157E-2</v>
      </c>
      <c r="CC709" s="124">
        <f t="shared" ref="CC709" si="13554">U709/U715</f>
        <v>3.5936927026035938E-2</v>
      </c>
      <c r="CD709" s="125">
        <f t="shared" ref="CD709" si="13555">V709/V715</f>
        <v>6.3157019985872767E-2</v>
      </c>
      <c r="CE709" s="126">
        <f t="shared" ref="CE709" si="13556">W709/W715</f>
        <v>3.0447739757997916E-2</v>
      </c>
      <c r="CF709" s="123">
        <f t="shared" ref="CF709" si="13557">X709/X715</f>
        <v>2.4588998910314113E-2</v>
      </c>
      <c r="CG709" s="124">
        <f t="shared" ref="CG709" si="13558">Y709/Y715</f>
        <v>3.406813627254509E-2</v>
      </c>
      <c r="CH709" s="125">
        <f t="shared" ref="CH709" si="13559">Z709/Z715</f>
        <v>3.1358420069388847E-2</v>
      </c>
      <c r="CI709" s="123">
        <f t="shared" ref="CI709" si="13560">AA709/AA715</f>
        <v>4.304342321812888E-2</v>
      </c>
      <c r="CJ709" s="129">
        <f t="shared" ref="CJ709" si="13561">AB709/AB715</f>
        <v>3.3110140521681132E-2</v>
      </c>
      <c r="CK709" s="130">
        <f t="shared" ref="CK709" si="13562">AC709/AC715</f>
        <v>4.1491346586887988E-2</v>
      </c>
    </row>
    <row r="710" spans="1:89" x14ac:dyDescent="0.25">
      <c r="A710" s="131" t="s">
        <v>35</v>
      </c>
      <c r="B710" s="197">
        <v>0</v>
      </c>
      <c r="C710" s="181">
        <v>737</v>
      </c>
      <c r="D710" s="182">
        <v>4</v>
      </c>
      <c r="E710" s="183">
        <v>432</v>
      </c>
      <c r="F710" s="180">
        <v>8</v>
      </c>
      <c r="G710" s="184">
        <v>713</v>
      </c>
      <c r="H710" s="182">
        <v>118</v>
      </c>
      <c r="I710" s="183">
        <v>890</v>
      </c>
      <c r="J710" s="180">
        <v>92</v>
      </c>
      <c r="K710" s="181">
        <v>39</v>
      </c>
      <c r="L710" s="182">
        <v>645</v>
      </c>
      <c r="M710" s="180">
        <v>74</v>
      </c>
      <c r="N710" s="185">
        <v>406</v>
      </c>
      <c r="O710" s="198">
        <v>231</v>
      </c>
      <c r="P710" s="180">
        <v>94</v>
      </c>
      <c r="Q710" s="181">
        <v>190</v>
      </c>
      <c r="R710" s="182">
        <v>139</v>
      </c>
      <c r="S710" s="183">
        <v>171</v>
      </c>
      <c r="T710" s="180">
        <v>40</v>
      </c>
      <c r="U710" s="184">
        <v>8</v>
      </c>
      <c r="V710" s="182">
        <v>431</v>
      </c>
      <c r="W710" s="199">
        <v>21</v>
      </c>
      <c r="X710" s="180">
        <v>46</v>
      </c>
      <c r="Y710" s="184">
        <v>8</v>
      </c>
      <c r="Z710" s="182">
        <v>48</v>
      </c>
      <c r="AA710" s="180">
        <v>156</v>
      </c>
      <c r="AB710" s="162">
        <f t="shared" si="13040"/>
        <v>2071</v>
      </c>
      <c r="AC710" s="165">
        <f t="shared" si="13071"/>
        <v>3670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35</v>
      </c>
      <c r="BJ710" s="123">
        <f>B710/B715</f>
        <v>0</v>
      </c>
      <c r="BK710" s="124">
        <f t="shared" ref="BK710" si="13563">C710/C715</f>
        <v>2.2059923972582239E-2</v>
      </c>
      <c r="BL710" s="125">
        <f t="shared" ref="BL710" si="13564">D710/D715</f>
        <v>2.6444532592886423E-4</v>
      </c>
      <c r="BM710" s="126">
        <f t="shared" ref="BM710" si="13565">E710/E715</f>
        <v>2.8430404738400791E-2</v>
      </c>
      <c r="BN710" s="123">
        <f t="shared" ref="BN710" si="13566">F710/F715</f>
        <v>4.2709946078693076E-4</v>
      </c>
      <c r="BO710" s="124">
        <f t="shared" ref="BO710" si="13567">G710/G715</f>
        <v>2.9142483446415433E-2</v>
      </c>
      <c r="BP710" s="125">
        <f t="shared" ref="BP710" si="13568">H710/H715</f>
        <v>3.1111579835477747E-3</v>
      </c>
      <c r="BQ710" s="126">
        <f t="shared" ref="BQ710" si="13569">I710/I715</f>
        <v>1.9651137116361229E-2</v>
      </c>
      <c r="BR710" s="123">
        <f t="shared" ref="BR710" si="13570">J710/J715</f>
        <v>1.4680070209031434E-2</v>
      </c>
      <c r="BS710" s="124">
        <f t="shared" ref="BS710" si="13571">K710/K715</f>
        <v>6.6079295154185024E-3</v>
      </c>
      <c r="BT710" s="125">
        <f t="shared" ref="BT710" si="13572">L710/L715</f>
        <v>3.4999186065440335E-2</v>
      </c>
      <c r="BU710" s="123">
        <f t="shared" ref="BU710" si="13573">M710/M715</f>
        <v>4.067051387743886E-3</v>
      </c>
      <c r="BV710" s="127">
        <f t="shared" ref="BV710" si="13574">N710/N715</f>
        <v>1.033631202423687E-2</v>
      </c>
      <c r="BW710" s="128">
        <f t="shared" ref="BW710" si="13575">O710/O715</f>
        <v>6.5050266114725017E-3</v>
      </c>
      <c r="BX710" s="123">
        <f t="shared" ref="BX710" si="13576">P710/P715</f>
        <v>4.3812631088324403E-3</v>
      </c>
      <c r="BY710" s="124">
        <f t="shared" ref="BY710" si="13577">Q710/Q715</f>
        <v>1.1137815815698459E-2</v>
      </c>
      <c r="BZ710" s="125">
        <f t="shared" ref="BZ710" si="13578">R710/R715</f>
        <v>4.6934089681253373E-3</v>
      </c>
      <c r="CA710" s="126">
        <f t="shared" ref="CA710" si="13579">S710/S715</f>
        <v>6.6658870307566365E-3</v>
      </c>
      <c r="CB710" s="123">
        <f t="shared" ref="CB710" si="13580">T710/T715</f>
        <v>6.682258603407952E-3</v>
      </c>
      <c r="CC710" s="124">
        <f t="shared" ref="CC710" si="13581">U710/U715</f>
        <v>1.4668133480014668E-3</v>
      </c>
      <c r="CD710" s="125">
        <f t="shared" ref="CD710" si="13582">V710/V715</f>
        <v>1.7908339219678399E-2</v>
      </c>
      <c r="CE710" s="126">
        <f t="shared" ref="CE710" si="13583">W710/W715</f>
        <v>7.5401242325230688E-4</v>
      </c>
      <c r="CF710" s="123">
        <f t="shared" ref="CF710" si="13584">X710/X715</f>
        <v>2.1793717723977827E-3</v>
      </c>
      <c r="CG710" s="124">
        <f t="shared" ref="CG710" si="13585">Y710/Y715</f>
        <v>8.4379284885560592E-4</v>
      </c>
      <c r="CH710" s="125">
        <f t="shared" ref="CH710" si="13586">Z710/Z715</f>
        <v>1.0675206832132373E-3</v>
      </c>
      <c r="CI710" s="123">
        <f t="shared" ref="CI710" si="13587">AA710/AA715</f>
        <v>3.2915558931510317E-3</v>
      </c>
      <c r="CJ710" s="129">
        <f t="shared" ref="CJ710" si="13588">AB710/AB715</f>
        <v>6.6412688639614159E-3</v>
      </c>
      <c r="CK710" s="130">
        <f t="shared" ref="CK710" si="13589">AC710/AC715</f>
        <v>1.1805957665830277E-2</v>
      </c>
    </row>
    <row r="711" spans="1:89" x14ac:dyDescent="0.25">
      <c r="A711" s="139" t="s">
        <v>36</v>
      </c>
      <c r="B711" s="194"/>
      <c r="C711" s="188"/>
      <c r="D711" s="189"/>
      <c r="E711" s="190"/>
      <c r="F711" s="187"/>
      <c r="G711" s="191"/>
      <c r="H711" s="189"/>
      <c r="I711" s="190"/>
      <c r="J711" s="187"/>
      <c r="K711" s="191"/>
      <c r="L711" s="189"/>
      <c r="M711" s="187"/>
      <c r="N711" s="192"/>
      <c r="O711" s="195"/>
      <c r="P711" s="187"/>
      <c r="Q711" s="191"/>
      <c r="R711" s="189"/>
      <c r="S711" s="190"/>
      <c r="T711" s="187"/>
      <c r="U711" s="191"/>
      <c r="V711" s="189"/>
      <c r="W711" s="190"/>
      <c r="X711" s="187"/>
      <c r="Y711" s="191"/>
      <c r="Z711" s="189"/>
      <c r="AA711" s="187"/>
      <c r="AB711" s="162">
        <f t="shared" si="13040"/>
        <v>0</v>
      </c>
      <c r="AC711" s="165">
        <f t="shared" si="13071"/>
        <v>0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36</v>
      </c>
      <c r="BJ711" s="123">
        <f>B711/B715</f>
        <v>0</v>
      </c>
      <c r="BK711" s="124">
        <f t="shared" ref="BK711" si="13590">C711/C715</f>
        <v>0</v>
      </c>
      <c r="BL711" s="125">
        <f t="shared" ref="BL711" si="13591">D711/D715</f>
        <v>0</v>
      </c>
      <c r="BM711" s="126">
        <f t="shared" ref="BM711" si="13592">E711/E715</f>
        <v>0</v>
      </c>
      <c r="BN711" s="123">
        <f t="shared" ref="BN711" si="13593">F711/F715</f>
        <v>0</v>
      </c>
      <c r="BO711" s="124">
        <f t="shared" ref="BO711" si="13594">G711/G715</f>
        <v>0</v>
      </c>
      <c r="BP711" s="125">
        <f t="shared" ref="BP711" si="13595">H711/H715</f>
        <v>0</v>
      </c>
      <c r="BQ711" s="126">
        <f t="shared" ref="BQ711" si="13596">I711/I715</f>
        <v>0</v>
      </c>
      <c r="BR711" s="123">
        <f t="shared" ref="BR711" si="13597">J711/J715</f>
        <v>0</v>
      </c>
      <c r="BS711" s="124">
        <f t="shared" ref="BS711" si="13598">K711/K715</f>
        <v>0</v>
      </c>
      <c r="BT711" s="125">
        <f t="shared" ref="BT711" si="13599">L711/L715</f>
        <v>0</v>
      </c>
      <c r="BU711" s="123">
        <f t="shared" ref="BU711" si="13600">M711/M715</f>
        <v>0</v>
      </c>
      <c r="BV711" s="127">
        <f t="shared" ref="BV711" si="13601">N711/N715</f>
        <v>0</v>
      </c>
      <c r="BW711" s="128">
        <f t="shared" ref="BW711" si="13602">O711/O715</f>
        <v>0</v>
      </c>
      <c r="BX711" s="123">
        <f t="shared" ref="BX711" si="13603">P711/P715</f>
        <v>0</v>
      </c>
      <c r="BY711" s="124">
        <f t="shared" ref="BY711" si="13604">Q711/Q715</f>
        <v>0</v>
      </c>
      <c r="BZ711" s="125">
        <f t="shared" ref="BZ711" si="13605">R711/R715</f>
        <v>0</v>
      </c>
      <c r="CA711" s="126">
        <f t="shared" ref="CA711" si="13606">S711/S715</f>
        <v>0</v>
      </c>
      <c r="CB711" s="123">
        <f t="shared" ref="CB711" si="13607">T711/T715</f>
        <v>0</v>
      </c>
      <c r="CC711" s="124">
        <f t="shared" ref="CC711" si="13608">U711/U715</f>
        <v>0</v>
      </c>
      <c r="CD711" s="125">
        <f t="shared" ref="CD711" si="13609">V711/V715</f>
        <v>0</v>
      </c>
      <c r="CE711" s="126">
        <f t="shared" ref="CE711" si="13610">W711/W715</f>
        <v>0</v>
      </c>
      <c r="CF711" s="123">
        <f t="shared" ref="CF711" si="13611">X711/X715</f>
        <v>0</v>
      </c>
      <c r="CG711" s="124">
        <f t="shared" ref="CG711" si="13612">Y711/Y715</f>
        <v>0</v>
      </c>
      <c r="CH711" s="125">
        <f t="shared" ref="CH711" si="13613">Z711/Z715</f>
        <v>0</v>
      </c>
      <c r="CI711" s="123">
        <f t="shared" ref="CI711" si="13614">AA711/AA715</f>
        <v>0</v>
      </c>
      <c r="CJ711" s="129">
        <f t="shared" ref="CJ711" si="13615">AB711/AB715</f>
        <v>0</v>
      </c>
      <c r="CK711" s="130">
        <f t="shared" ref="CK711" si="13616">AC711/AC715</f>
        <v>0</v>
      </c>
    </row>
    <row r="712" spans="1:89" x14ac:dyDescent="0.25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62">
        <f t="shared" si="13040"/>
        <v>0</v>
      </c>
      <c r="AC712" s="165">
        <f t="shared" si="13071"/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37</v>
      </c>
      <c r="BJ712" s="123">
        <f>B712/B715</f>
        <v>0</v>
      </c>
      <c r="BK712" s="124">
        <f t="shared" ref="BK712" si="13617">C712/C715</f>
        <v>0</v>
      </c>
      <c r="BL712" s="125">
        <f t="shared" ref="BL712" si="13618">D712/D715</f>
        <v>0</v>
      </c>
      <c r="BM712" s="126">
        <f t="shared" ref="BM712" si="13619">E712/E715</f>
        <v>0</v>
      </c>
      <c r="BN712" s="123">
        <f t="shared" ref="BN712" si="13620">F712/F715</f>
        <v>0</v>
      </c>
      <c r="BO712" s="124">
        <f t="shared" ref="BO712" si="13621">G712/G715</f>
        <v>0</v>
      </c>
      <c r="BP712" s="125">
        <f t="shared" ref="BP712" si="13622">H712/H715</f>
        <v>0</v>
      </c>
      <c r="BQ712" s="126">
        <f t="shared" ref="BQ712" si="13623">I712/I715</f>
        <v>0</v>
      </c>
      <c r="BR712" s="123">
        <f t="shared" ref="BR712" si="13624">J712/J715</f>
        <v>0</v>
      </c>
      <c r="BS712" s="124">
        <f t="shared" ref="BS712" si="13625">K712/K715</f>
        <v>0</v>
      </c>
      <c r="BT712" s="125">
        <f t="shared" ref="BT712" si="13626">L712/L715</f>
        <v>0</v>
      </c>
      <c r="BU712" s="123">
        <f t="shared" ref="BU712" si="13627">M712/M715</f>
        <v>0</v>
      </c>
      <c r="BV712" s="127">
        <f t="shared" ref="BV712" si="13628">N712/N715</f>
        <v>0</v>
      </c>
      <c r="BW712" s="128">
        <f t="shared" ref="BW712" si="13629">O712/O715</f>
        <v>0</v>
      </c>
      <c r="BX712" s="123">
        <f t="shared" ref="BX712" si="13630">P712/P715</f>
        <v>0</v>
      </c>
      <c r="BY712" s="124">
        <f t="shared" ref="BY712" si="13631">Q712/Q715</f>
        <v>0</v>
      </c>
      <c r="BZ712" s="125">
        <f t="shared" ref="BZ712" si="13632">R712/R715</f>
        <v>0</v>
      </c>
      <c r="CA712" s="126">
        <f t="shared" ref="CA712" si="13633">S712/S715</f>
        <v>0</v>
      </c>
      <c r="CB712" s="123">
        <f t="shared" ref="CB712" si="13634">T712/T715</f>
        <v>0</v>
      </c>
      <c r="CC712" s="124">
        <f t="shared" ref="CC712" si="13635">U712/U715</f>
        <v>0</v>
      </c>
      <c r="CD712" s="125">
        <f t="shared" ref="CD712" si="13636">V712/V715</f>
        <v>0</v>
      </c>
      <c r="CE712" s="126">
        <f t="shared" ref="CE712" si="13637">W712/W715</f>
        <v>0</v>
      </c>
      <c r="CF712" s="123">
        <f t="shared" ref="CF712" si="13638">X712/X715</f>
        <v>0</v>
      </c>
      <c r="CG712" s="124">
        <f t="shared" ref="CG712" si="13639">Y712/Y715</f>
        <v>0</v>
      </c>
      <c r="CH712" s="125">
        <f t="shared" ref="CH712" si="13640">Z712/Z715</f>
        <v>0</v>
      </c>
      <c r="CI712" s="123">
        <f t="shared" ref="CI712" si="13641">AA712/AA715</f>
        <v>0</v>
      </c>
      <c r="CJ712" s="129">
        <f t="shared" ref="CJ712" si="13642">AB712/AB715</f>
        <v>0</v>
      </c>
      <c r="CK712" s="130">
        <f t="shared" ref="CK712" si="13643">AC712/AC715</f>
        <v>0</v>
      </c>
    </row>
    <row r="713" spans="1:89" x14ac:dyDescent="0.25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2">
        <f t="shared" si="13040"/>
        <v>0</v>
      </c>
      <c r="AC713" s="165">
        <f t="shared" si="13071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38</v>
      </c>
      <c r="BJ713" s="123">
        <f>B713/B715</f>
        <v>0</v>
      </c>
      <c r="BK713" s="124">
        <f t="shared" ref="BK713" si="13644">C713/C715</f>
        <v>0</v>
      </c>
      <c r="BL713" s="125">
        <f t="shared" ref="BL713" si="13645">D713/D715</f>
        <v>0</v>
      </c>
      <c r="BM713" s="126">
        <f t="shared" ref="BM713" si="13646">E713/E715</f>
        <v>0</v>
      </c>
      <c r="BN713" s="123">
        <f t="shared" ref="BN713" si="13647">F713/F715</f>
        <v>0</v>
      </c>
      <c r="BO713" s="124">
        <f t="shared" ref="BO713" si="13648">G713/G715</f>
        <v>0</v>
      </c>
      <c r="BP713" s="125">
        <f t="shared" ref="BP713" si="13649">H713/H715</f>
        <v>0</v>
      </c>
      <c r="BQ713" s="126">
        <f t="shared" ref="BQ713" si="13650">I713/I715</f>
        <v>0</v>
      </c>
      <c r="BR713" s="123">
        <f t="shared" ref="BR713" si="13651">J713/J715</f>
        <v>0</v>
      </c>
      <c r="BS713" s="124">
        <f t="shared" ref="BS713" si="13652">K713/K715</f>
        <v>0</v>
      </c>
      <c r="BT713" s="125">
        <f t="shared" ref="BT713" si="13653">L713/L715</f>
        <v>0</v>
      </c>
      <c r="BU713" s="123">
        <f t="shared" ref="BU713" si="13654">M713/M715</f>
        <v>0</v>
      </c>
      <c r="BV713" s="127">
        <f t="shared" ref="BV713" si="13655">N713/N715</f>
        <v>0</v>
      </c>
      <c r="BW713" s="128">
        <f t="shared" ref="BW713" si="13656">O713/O715</f>
        <v>0</v>
      </c>
      <c r="BX713" s="123">
        <f t="shared" ref="BX713" si="13657">P713/P715</f>
        <v>0</v>
      </c>
      <c r="BY713" s="124">
        <f t="shared" ref="BY713" si="13658">Q713/Q715</f>
        <v>0</v>
      </c>
      <c r="BZ713" s="125">
        <f t="shared" ref="BZ713" si="13659">R713/R715</f>
        <v>0</v>
      </c>
      <c r="CA713" s="126">
        <f t="shared" ref="CA713" si="13660">S713/S715</f>
        <v>0</v>
      </c>
      <c r="CB713" s="123">
        <f t="shared" ref="CB713" si="13661">T713/T715</f>
        <v>0</v>
      </c>
      <c r="CC713" s="124">
        <f t="shared" ref="CC713" si="13662">U713/U715</f>
        <v>0</v>
      </c>
      <c r="CD713" s="125">
        <f t="shared" ref="CD713" si="13663">V713/V715</f>
        <v>0</v>
      </c>
      <c r="CE713" s="126">
        <f t="shared" ref="CE713" si="13664">W713/W715</f>
        <v>0</v>
      </c>
      <c r="CF713" s="123">
        <f t="shared" ref="CF713" si="13665">X713/X715</f>
        <v>0</v>
      </c>
      <c r="CG713" s="124">
        <f t="shared" ref="CG713" si="13666">Y713/Y715</f>
        <v>0</v>
      </c>
      <c r="CH713" s="125">
        <f t="shared" ref="CH713" si="13667">Z713/Z715</f>
        <v>0</v>
      </c>
      <c r="CI713" s="123">
        <f t="shared" ref="CI713" si="13668">AA713/AA715</f>
        <v>0</v>
      </c>
      <c r="CJ713" s="129">
        <f t="shared" ref="CJ713" si="13669">AB713/AB715</f>
        <v>0</v>
      </c>
      <c r="CK713" s="130">
        <f t="shared" ref="CK713" si="13670">AC713/AC715</f>
        <v>0</v>
      </c>
    </row>
    <row r="714" spans="1:89" ht="13.8" thickBot="1" x14ac:dyDescent="0.3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2">
        <f t="shared" si="13040"/>
        <v>0</v>
      </c>
      <c r="AC714" s="165">
        <f t="shared" si="13071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39</v>
      </c>
      <c r="BJ714" s="123">
        <f>B714/B715</f>
        <v>0</v>
      </c>
      <c r="BK714" s="124">
        <f t="shared" ref="BK714" si="13671">C714/C715</f>
        <v>0</v>
      </c>
      <c r="BL714" s="125">
        <f t="shared" ref="BL714" si="13672">D714/D715</f>
        <v>0</v>
      </c>
      <c r="BM714" s="126">
        <f t="shared" ref="BM714" si="13673">E714/E715</f>
        <v>0</v>
      </c>
      <c r="BN714" s="123">
        <f t="shared" ref="BN714" si="13674">F714/F715</f>
        <v>0</v>
      </c>
      <c r="BO714" s="124">
        <f t="shared" ref="BO714" si="13675">G714/G715</f>
        <v>0</v>
      </c>
      <c r="BP714" s="125">
        <f t="shared" ref="BP714" si="13676">H714/H715</f>
        <v>0</v>
      </c>
      <c r="BQ714" s="126">
        <f t="shared" ref="BQ714" si="13677">I714/I715</f>
        <v>0</v>
      </c>
      <c r="BR714" s="123">
        <f t="shared" ref="BR714" si="13678">J714/J715</f>
        <v>0</v>
      </c>
      <c r="BS714" s="124">
        <f t="shared" ref="BS714" si="13679">K714/K715</f>
        <v>0</v>
      </c>
      <c r="BT714" s="125">
        <f t="shared" ref="BT714" si="13680">L714/L715</f>
        <v>0</v>
      </c>
      <c r="BU714" s="123">
        <f t="shared" ref="BU714" si="13681">M714/M715</f>
        <v>0</v>
      </c>
      <c r="BV714" s="127">
        <f t="shared" ref="BV714" si="13682">N714/N715</f>
        <v>0</v>
      </c>
      <c r="BW714" s="128">
        <f t="shared" ref="BW714" si="13683">O714/O715</f>
        <v>0</v>
      </c>
      <c r="BX714" s="123">
        <f t="shared" ref="BX714" si="13684">P714/P715</f>
        <v>0</v>
      </c>
      <c r="BY714" s="124">
        <f t="shared" ref="BY714" si="13685">Q714/Q715</f>
        <v>0</v>
      </c>
      <c r="BZ714" s="125">
        <f t="shared" ref="BZ714" si="13686">R714/R715</f>
        <v>0</v>
      </c>
      <c r="CA714" s="126">
        <f t="shared" ref="CA714" si="13687">S714/S715</f>
        <v>0</v>
      </c>
      <c r="CB714" s="123">
        <f t="shared" ref="CB714" si="13688">T714/T715</f>
        <v>0</v>
      </c>
      <c r="CC714" s="124">
        <f t="shared" ref="CC714" si="13689">U714/U715</f>
        <v>0</v>
      </c>
      <c r="CD714" s="125">
        <f t="shared" ref="CD714" si="13690">V714/V715</f>
        <v>0</v>
      </c>
      <c r="CE714" s="126">
        <f t="shared" ref="CE714" si="13691">W714/W715</f>
        <v>0</v>
      </c>
      <c r="CF714" s="123">
        <f t="shared" ref="CF714" si="13692">X714/X715</f>
        <v>0</v>
      </c>
      <c r="CG714" s="124">
        <f t="shared" ref="CG714" si="13693">Y714/Y715</f>
        <v>0</v>
      </c>
      <c r="CH714" s="125">
        <f t="shared" ref="CH714" si="13694">Z714/Z715</f>
        <v>0</v>
      </c>
      <c r="CI714" s="123">
        <f t="shared" ref="CI714" si="13695">AA714/AA715</f>
        <v>0</v>
      </c>
      <c r="CJ714" s="129">
        <f t="shared" ref="CJ714" si="13696">AB714/AB715</f>
        <v>0</v>
      </c>
      <c r="CK714" s="130">
        <f t="shared" ref="CK714" si="13697">AC714/AC715</f>
        <v>0</v>
      </c>
    </row>
    <row r="715" spans="1:89" ht="14.4" thickTop="1" thickBot="1" x14ac:dyDescent="0.3">
      <c r="A715" s="251" t="s">
        <v>13</v>
      </c>
      <c r="B715" s="14">
        <f t="shared" ref="B715:AA715" si="13698">SUM(B692:B714)</f>
        <v>28883</v>
      </c>
      <c r="C715" s="1">
        <f t="shared" si="13698"/>
        <v>33409</v>
      </c>
      <c r="D715" s="14">
        <f t="shared" si="13698"/>
        <v>15126</v>
      </c>
      <c r="E715" s="1">
        <f t="shared" si="13698"/>
        <v>15195</v>
      </c>
      <c r="F715" s="14">
        <f t="shared" si="13698"/>
        <v>18731</v>
      </c>
      <c r="G715" s="1">
        <f t="shared" si="13698"/>
        <v>24466</v>
      </c>
      <c r="H715" s="14">
        <f t="shared" si="13698"/>
        <v>37928</v>
      </c>
      <c r="I715" s="1">
        <f t="shared" si="13698"/>
        <v>45290</v>
      </c>
      <c r="J715" s="14">
        <f t="shared" si="13698"/>
        <v>6267</v>
      </c>
      <c r="K715" s="1">
        <f t="shared" si="13698"/>
        <v>5902</v>
      </c>
      <c r="L715" s="14">
        <f t="shared" si="13698"/>
        <v>18429</v>
      </c>
      <c r="M715" s="1">
        <f t="shared" si="13698"/>
        <v>18195</v>
      </c>
      <c r="N715" s="14">
        <f t="shared" si="13698"/>
        <v>39279</v>
      </c>
      <c r="O715" s="1">
        <f t="shared" si="13698"/>
        <v>35511</v>
      </c>
      <c r="P715" s="14">
        <f t="shared" si="13698"/>
        <v>21455</v>
      </c>
      <c r="Q715" s="1">
        <f t="shared" si="13698"/>
        <v>17059</v>
      </c>
      <c r="R715" s="14">
        <f t="shared" si="13698"/>
        <v>29616</v>
      </c>
      <c r="S715" s="1">
        <f t="shared" si="13698"/>
        <v>25653</v>
      </c>
      <c r="T715" s="14">
        <f t="shared" si="13698"/>
        <v>5986</v>
      </c>
      <c r="U715" s="1">
        <f t="shared" si="13698"/>
        <v>5454</v>
      </c>
      <c r="V715" s="14">
        <f t="shared" si="13698"/>
        <v>24067</v>
      </c>
      <c r="W715" s="1">
        <f t="shared" si="13698"/>
        <v>27851</v>
      </c>
      <c r="X715" s="14">
        <f t="shared" si="13698"/>
        <v>21107</v>
      </c>
      <c r="Y715" s="1">
        <f t="shared" si="13698"/>
        <v>9481</v>
      </c>
      <c r="Z715" s="14">
        <f t="shared" si="13698"/>
        <v>44964</v>
      </c>
      <c r="AA715" s="1">
        <f t="shared" si="13698"/>
        <v>47394</v>
      </c>
      <c r="AB715" s="166">
        <f t="shared" ref="AB715:AC715" si="13699">SUM(AB691:AB714)</f>
        <v>311838</v>
      </c>
      <c r="AC715" s="167">
        <f t="shared" si="13699"/>
        <v>310860</v>
      </c>
      <c r="BI715" s="251" t="s">
        <v>13</v>
      </c>
      <c r="BJ715" s="147">
        <f>SUM(BJ691:BJ714)</f>
        <v>1</v>
      </c>
      <c r="BK715" s="148">
        <f t="shared" ref="BK715:CK715" si="13700">SUM(BK691:BK714)</f>
        <v>1</v>
      </c>
      <c r="BL715" s="147">
        <f t="shared" si="13700"/>
        <v>0.99999999999999967</v>
      </c>
      <c r="BM715" s="148">
        <f t="shared" si="13700"/>
        <v>1</v>
      </c>
      <c r="BN715" s="147">
        <f t="shared" si="13700"/>
        <v>0.99999999999999989</v>
      </c>
      <c r="BO715" s="148">
        <f t="shared" si="13700"/>
        <v>1</v>
      </c>
      <c r="BP715" s="147">
        <f t="shared" si="13700"/>
        <v>0.99999999999999989</v>
      </c>
      <c r="BQ715" s="148">
        <f t="shared" si="13700"/>
        <v>1</v>
      </c>
      <c r="BR715" s="147">
        <f t="shared" si="13700"/>
        <v>1.0000000000000002</v>
      </c>
      <c r="BS715" s="148">
        <f t="shared" si="13700"/>
        <v>0.99999999999999989</v>
      </c>
      <c r="BT715" s="147">
        <f t="shared" si="13700"/>
        <v>1</v>
      </c>
      <c r="BU715" s="148">
        <f t="shared" si="13700"/>
        <v>1.0000000000000002</v>
      </c>
      <c r="BV715" s="147">
        <f t="shared" si="13700"/>
        <v>1</v>
      </c>
      <c r="BW715" s="148">
        <f t="shared" si="13700"/>
        <v>1</v>
      </c>
      <c r="BX715" s="147">
        <f t="shared" si="13700"/>
        <v>1</v>
      </c>
      <c r="BY715" s="148">
        <f t="shared" si="13700"/>
        <v>0.99999999999999989</v>
      </c>
      <c r="BZ715" s="147">
        <f t="shared" si="13700"/>
        <v>1</v>
      </c>
      <c r="CA715" s="148">
        <f t="shared" si="13700"/>
        <v>1</v>
      </c>
      <c r="CB715" s="147">
        <f t="shared" si="13700"/>
        <v>1</v>
      </c>
      <c r="CC715" s="148">
        <f t="shared" si="13700"/>
        <v>1</v>
      </c>
      <c r="CD715" s="147">
        <f t="shared" si="13700"/>
        <v>1</v>
      </c>
      <c r="CE715" s="148">
        <f t="shared" si="13700"/>
        <v>1</v>
      </c>
      <c r="CF715" s="147">
        <f t="shared" si="13700"/>
        <v>0.99999999999999989</v>
      </c>
      <c r="CG715" s="148">
        <f t="shared" si="13700"/>
        <v>1</v>
      </c>
      <c r="CH715" s="147">
        <f t="shared" si="13700"/>
        <v>0.99999999999999989</v>
      </c>
      <c r="CI715" s="148">
        <f t="shared" si="13700"/>
        <v>1.0000000000000002</v>
      </c>
      <c r="CJ715" s="147">
        <f t="shared" si="13700"/>
        <v>1</v>
      </c>
      <c r="CK715" s="148">
        <f t="shared" si="13700"/>
        <v>1.0000000000000002</v>
      </c>
    </row>
    <row r="716" spans="1:89" ht="13.8" thickTop="1" x14ac:dyDescent="0.25">
      <c r="A716" s="178"/>
    </row>
    <row r="718" spans="1:89" x14ac:dyDescent="0.25">
      <c r="A718" s="294">
        <f>+A687+1</f>
        <v>45193</v>
      </c>
      <c r="B718" s="294"/>
      <c r="C718" s="294"/>
      <c r="D718" s="294"/>
      <c r="BI718" s="299">
        <f>+BI656+2</f>
        <v>45193</v>
      </c>
      <c r="BJ718" s="299"/>
      <c r="BK718" s="299"/>
      <c r="BL718" s="299"/>
    </row>
    <row r="719" spans="1:89" ht="13.8" thickBot="1" x14ac:dyDescent="0.3">
      <c r="AE719" t="s">
        <v>84</v>
      </c>
    </row>
    <row r="720" spans="1:89" ht="14.4" thickTop="1" thickBot="1" x14ac:dyDescent="0.3">
      <c r="A720" s="292" t="s">
        <v>0</v>
      </c>
      <c r="B720" s="290" t="s">
        <v>1</v>
      </c>
      <c r="C720" s="291"/>
      <c r="D720" s="290" t="s">
        <v>2</v>
      </c>
      <c r="E720" s="291"/>
      <c r="F720" s="290" t="s">
        <v>3</v>
      </c>
      <c r="G720" s="291"/>
      <c r="H720" s="290" t="s">
        <v>4</v>
      </c>
      <c r="I720" s="291"/>
      <c r="J720" s="290" t="s">
        <v>5</v>
      </c>
      <c r="K720" s="291"/>
      <c r="L720" s="290" t="s">
        <v>6</v>
      </c>
      <c r="M720" s="291"/>
      <c r="N720" s="290" t="s">
        <v>7</v>
      </c>
      <c r="O720" s="291"/>
      <c r="P720" s="290" t="s">
        <v>8</v>
      </c>
      <c r="Q720" s="291"/>
      <c r="R720" s="290" t="s">
        <v>9</v>
      </c>
      <c r="S720" s="291"/>
      <c r="T720" s="290" t="s">
        <v>10</v>
      </c>
      <c r="U720" s="291"/>
      <c r="V720" s="290" t="s">
        <v>11</v>
      </c>
      <c r="W720" s="291"/>
      <c r="X720" s="290" t="s">
        <v>12</v>
      </c>
      <c r="Y720" s="291"/>
      <c r="Z720" s="297" t="s">
        <v>40</v>
      </c>
      <c r="AA720" s="298"/>
      <c r="AB720" s="295" t="s">
        <v>41</v>
      </c>
      <c r="AC720" s="296"/>
      <c r="AE720" s="292" t="s">
        <v>0</v>
      </c>
      <c r="AF720" s="290" t="s">
        <v>1</v>
      </c>
      <c r="AG720" s="291"/>
      <c r="AH720" s="290" t="s">
        <v>2</v>
      </c>
      <c r="AI720" s="291"/>
      <c r="AJ720" s="290" t="s">
        <v>3</v>
      </c>
      <c r="AK720" s="291"/>
      <c r="AL720" s="290" t="s">
        <v>4</v>
      </c>
      <c r="AM720" s="291"/>
      <c r="AN720" s="290" t="s">
        <v>5</v>
      </c>
      <c r="AO720" s="291"/>
      <c r="AP720" s="290" t="s">
        <v>6</v>
      </c>
      <c r="AQ720" s="291"/>
      <c r="AR720" s="290" t="s">
        <v>7</v>
      </c>
      <c r="AS720" s="291"/>
      <c r="AT720" s="290" t="s">
        <v>8</v>
      </c>
      <c r="AU720" s="291"/>
      <c r="AV720" s="290" t="s">
        <v>9</v>
      </c>
      <c r="AW720" s="291"/>
      <c r="AX720" s="290" t="s">
        <v>10</v>
      </c>
      <c r="AY720" s="291"/>
      <c r="AZ720" s="290" t="s">
        <v>11</v>
      </c>
      <c r="BA720" s="291"/>
      <c r="BB720" s="290" t="s">
        <v>12</v>
      </c>
      <c r="BC720" s="291"/>
      <c r="BD720" s="297" t="s">
        <v>40</v>
      </c>
      <c r="BE720" s="298"/>
      <c r="BF720" s="295" t="s">
        <v>41</v>
      </c>
      <c r="BG720" s="296"/>
      <c r="BI720" s="292" t="s">
        <v>0</v>
      </c>
      <c r="BJ720" s="290" t="s">
        <v>1</v>
      </c>
      <c r="BK720" s="291"/>
      <c r="BL720" s="290" t="s">
        <v>2</v>
      </c>
      <c r="BM720" s="291"/>
      <c r="BN720" s="290" t="s">
        <v>3</v>
      </c>
      <c r="BO720" s="291"/>
      <c r="BP720" s="290" t="s">
        <v>4</v>
      </c>
      <c r="BQ720" s="291"/>
      <c r="BR720" s="290" t="s">
        <v>5</v>
      </c>
      <c r="BS720" s="291"/>
      <c r="BT720" s="290" t="s">
        <v>6</v>
      </c>
      <c r="BU720" s="291"/>
      <c r="BV720" s="290" t="s">
        <v>7</v>
      </c>
      <c r="BW720" s="291"/>
      <c r="BX720" s="290" t="s">
        <v>8</v>
      </c>
      <c r="BY720" s="291"/>
      <c r="BZ720" s="290" t="s">
        <v>9</v>
      </c>
      <c r="CA720" s="291"/>
      <c r="CB720" s="290" t="s">
        <v>10</v>
      </c>
      <c r="CC720" s="291"/>
      <c r="CD720" s="290" t="s">
        <v>11</v>
      </c>
      <c r="CE720" s="291"/>
      <c r="CF720" s="290" t="s">
        <v>12</v>
      </c>
      <c r="CG720" s="291"/>
      <c r="CH720" s="297" t="s">
        <v>40</v>
      </c>
      <c r="CI720" s="298"/>
      <c r="CJ720" s="290" t="s">
        <v>41</v>
      </c>
      <c r="CK720" s="291"/>
    </row>
    <row r="721" spans="1:89" ht="15" thickTop="1" thickBot="1" x14ac:dyDescent="0.35">
      <c r="A721" s="293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68" t="s">
        <v>14</v>
      </c>
      <c r="AC721" s="169" t="s">
        <v>15</v>
      </c>
      <c r="AE721" s="293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68" t="s">
        <v>14</v>
      </c>
      <c r="BG721" s="169" t="s">
        <v>15</v>
      </c>
      <c r="BI721" s="293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8" thickTop="1" x14ac:dyDescent="0.25">
      <c r="A722" s="119" t="s">
        <v>16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1"/>
      <c r="AA722" s="176"/>
      <c r="AB722" s="162">
        <f t="shared" ref="AB722:AB745" si="13701">B722+D722+F722+H722+J722+L722+N722+P722+R722+T722+V722+X722+Z722</f>
        <v>0</v>
      </c>
      <c r="AC722" s="163">
        <f>C722+E722+G722+I722+K722+M722+O722+Q722+S722+U722+W722+Y722+AA722</f>
        <v>0</v>
      </c>
      <c r="AE722" s="254" t="str">
        <f>$AE$9</f>
        <v>07:00 - 07:59</v>
      </c>
      <c r="AF722" s="120">
        <f t="shared" ref="AF722:AO724" si="13702">SUMIF($A$9:$A$32,$AE722,B$722:B$745)</f>
        <v>1059</v>
      </c>
      <c r="AG722" s="177">
        <f t="shared" si="13702"/>
        <v>873</v>
      </c>
      <c r="AH722" s="121">
        <f t="shared" si="13702"/>
        <v>593</v>
      </c>
      <c r="AI722" s="172">
        <f t="shared" si="13702"/>
        <v>603</v>
      </c>
      <c r="AJ722" s="120">
        <f t="shared" si="13702"/>
        <v>911</v>
      </c>
      <c r="AK722" s="122">
        <f t="shared" si="13702"/>
        <v>756</v>
      </c>
      <c r="AL722" s="121">
        <f t="shared" si="13702"/>
        <v>1379</v>
      </c>
      <c r="AM722" s="172">
        <f t="shared" si="13702"/>
        <v>1579</v>
      </c>
      <c r="AN722" s="120">
        <f t="shared" si="13702"/>
        <v>131</v>
      </c>
      <c r="AO722" s="122">
        <f t="shared" si="13702"/>
        <v>283</v>
      </c>
      <c r="AP722" s="121">
        <f t="shared" ref="AP722:AY724" si="13703">SUMIF($A$9:$A$32,$AE722,L$722:L$745)</f>
        <v>425</v>
      </c>
      <c r="AQ722" s="120">
        <f t="shared" si="13703"/>
        <v>776</v>
      </c>
      <c r="AR722" s="171">
        <f t="shared" si="13703"/>
        <v>1376</v>
      </c>
      <c r="AS722" s="173">
        <f t="shared" si="13703"/>
        <v>1338</v>
      </c>
      <c r="AT722" s="120">
        <f t="shared" si="13703"/>
        <v>675</v>
      </c>
      <c r="AU722" s="122">
        <f t="shared" si="13703"/>
        <v>597</v>
      </c>
      <c r="AV722" s="121">
        <f t="shared" si="13703"/>
        <v>1263</v>
      </c>
      <c r="AW722" s="172">
        <f t="shared" si="13703"/>
        <v>866</v>
      </c>
      <c r="AX722" s="120">
        <f t="shared" si="13703"/>
        <v>245</v>
      </c>
      <c r="AY722" s="122">
        <f t="shared" si="13703"/>
        <v>254</v>
      </c>
      <c r="AZ722" s="121">
        <f t="shared" ref="AZ722:BE724" si="13704">SUMIF($A$9:$A$32,$AE722,V$722:V$745)</f>
        <v>709</v>
      </c>
      <c r="BA722" s="172">
        <f t="shared" si="13704"/>
        <v>1120</v>
      </c>
      <c r="BB722" s="120">
        <f t="shared" si="13704"/>
        <v>686</v>
      </c>
      <c r="BC722" s="122">
        <f t="shared" si="13704"/>
        <v>369</v>
      </c>
      <c r="BD722" s="21">
        <f t="shared" si="13704"/>
        <v>1888</v>
      </c>
      <c r="BE722" s="176">
        <f t="shared" si="13704"/>
        <v>1849</v>
      </c>
      <c r="BF722" s="162">
        <f>AF722+AH722+AJ722+AL722+AN722+AP722+AR722+AT722+AV722+AX722+AZ722+BB722+BD722</f>
        <v>11340</v>
      </c>
      <c r="BG722" s="163">
        <f>AG722+AI722+AK722+AM722+AO722+AQ722+AS722+AU722+AW722+AY722+BA722+BC722+BE722</f>
        <v>11263</v>
      </c>
      <c r="BI722" s="119" t="s">
        <v>16</v>
      </c>
      <c r="BJ722" s="123">
        <f>B722/B746</f>
        <v>0</v>
      </c>
      <c r="BK722" s="124">
        <f t="shared" ref="BK722" si="13705">C722/C746</f>
        <v>0</v>
      </c>
      <c r="BL722" s="125">
        <f t="shared" ref="BL722" si="13706">D722/D746</f>
        <v>0</v>
      </c>
      <c r="BM722" s="126">
        <f t="shared" ref="BM722" si="13707">E722/E746</f>
        <v>0</v>
      </c>
      <c r="BN722" s="123">
        <f t="shared" ref="BN722" si="13708">F722/F746</f>
        <v>0</v>
      </c>
      <c r="BO722" s="124">
        <f t="shared" ref="BO722" si="13709">G722/G746</f>
        <v>0</v>
      </c>
      <c r="BP722" s="125">
        <f t="shared" ref="BP722" si="13710">H722/H746</f>
        <v>0</v>
      </c>
      <c r="BQ722" s="126">
        <f t="shared" ref="BQ722" si="13711">I722/I746</f>
        <v>0</v>
      </c>
      <c r="BR722" s="123">
        <f t="shared" ref="BR722" si="13712">J722/J746</f>
        <v>0</v>
      </c>
      <c r="BS722" s="124">
        <f t="shared" ref="BS722" si="13713">K722/K746</f>
        <v>0</v>
      </c>
      <c r="BT722" s="125">
        <f t="shared" ref="BT722" si="13714">L722/L746</f>
        <v>0</v>
      </c>
      <c r="BU722" s="123">
        <f t="shared" ref="BU722" si="13715">M722/M746</f>
        <v>0</v>
      </c>
      <c r="BV722" s="127">
        <f t="shared" ref="BV722" si="13716">N722/N746</f>
        <v>0</v>
      </c>
      <c r="BW722" s="128">
        <f t="shared" ref="BW722" si="13717">O722/O746</f>
        <v>0</v>
      </c>
      <c r="BX722" s="123">
        <f t="shared" ref="BX722" si="13718">P722/P746</f>
        <v>0</v>
      </c>
      <c r="BY722" s="124">
        <f t="shared" ref="BY722" si="13719">Q722/Q746</f>
        <v>0</v>
      </c>
      <c r="BZ722" s="125">
        <f t="shared" ref="BZ722" si="13720">R722/R746</f>
        <v>0</v>
      </c>
      <c r="CA722" s="126">
        <f t="shared" ref="CA722" si="13721">S722/S746</f>
        <v>0</v>
      </c>
      <c r="CB722" s="123">
        <f t="shared" ref="CB722" si="13722">T722/T746</f>
        <v>0</v>
      </c>
      <c r="CC722" s="124">
        <f t="shared" ref="CC722" si="13723">U722/U746</f>
        <v>0</v>
      </c>
      <c r="CD722" s="125">
        <f t="shared" ref="CD722" si="13724">V722/V746</f>
        <v>0</v>
      </c>
      <c r="CE722" s="126">
        <f t="shared" ref="CE722" si="13725">W722/W746</f>
        <v>0</v>
      </c>
      <c r="CF722" s="123">
        <f t="shared" ref="CF722" si="13726">X722/X746</f>
        <v>0</v>
      </c>
      <c r="CG722" s="124">
        <f t="shared" ref="CG722" si="13727">Y722/Y746</f>
        <v>0</v>
      </c>
      <c r="CH722" s="125">
        <f t="shared" ref="CH722" si="13728">Z722/Z746</f>
        <v>0</v>
      </c>
      <c r="CI722" s="123">
        <f t="shared" ref="CI722" si="13729">AA722/AA746</f>
        <v>0</v>
      </c>
      <c r="CJ722" s="129">
        <f t="shared" ref="CJ722" si="13730">AB722/AB746</f>
        <v>0</v>
      </c>
      <c r="CK722" s="130">
        <f t="shared" ref="CK722" si="13731">AC722/AC746</f>
        <v>0</v>
      </c>
    </row>
    <row r="723" spans="1:89" x14ac:dyDescent="0.25">
      <c r="A723" s="131" t="s">
        <v>17</v>
      </c>
      <c r="B723" s="180">
        <v>203</v>
      </c>
      <c r="C723" s="181">
        <v>0</v>
      </c>
      <c r="D723" s="182">
        <v>199</v>
      </c>
      <c r="E723" s="183">
        <v>1</v>
      </c>
      <c r="F723" s="180">
        <v>283</v>
      </c>
      <c r="G723" s="184">
        <v>3</v>
      </c>
      <c r="H723" s="182">
        <v>250</v>
      </c>
      <c r="I723" s="183">
        <v>29</v>
      </c>
      <c r="J723" s="180">
        <v>3</v>
      </c>
      <c r="K723" s="184">
        <v>22</v>
      </c>
      <c r="L723" s="182">
        <v>22</v>
      </c>
      <c r="M723" s="180">
        <v>45</v>
      </c>
      <c r="N723" s="185">
        <v>131</v>
      </c>
      <c r="O723" s="186">
        <v>75</v>
      </c>
      <c r="P723" s="180">
        <v>58</v>
      </c>
      <c r="Q723" s="184">
        <v>31</v>
      </c>
      <c r="R723" s="182">
        <v>31</v>
      </c>
      <c r="S723" s="183">
        <v>51</v>
      </c>
      <c r="T723" s="180">
        <v>1</v>
      </c>
      <c r="U723" s="184">
        <v>3</v>
      </c>
      <c r="V723" s="182">
        <v>3</v>
      </c>
      <c r="W723" s="183">
        <v>0</v>
      </c>
      <c r="X723" s="180">
        <v>4</v>
      </c>
      <c r="Y723" s="184">
        <v>0</v>
      </c>
      <c r="Z723" s="182">
        <v>0</v>
      </c>
      <c r="AA723" s="180">
        <v>0</v>
      </c>
      <c r="AB723" s="162">
        <f t="shared" si="13701"/>
        <v>1188</v>
      </c>
      <c r="AC723" s="165">
        <f t="shared" ref="AC723:AC745" si="13732">SUM(C723,E723,G723,I723,K723,M723,O723,Q723,S723,U723,W723,Y723,AA723)</f>
        <v>260</v>
      </c>
      <c r="AE723" s="256" t="str">
        <f>$AE$10</f>
        <v>08:00 - 08:59</v>
      </c>
      <c r="AF723" s="120">
        <f t="shared" si="13702"/>
        <v>1304</v>
      </c>
      <c r="AG723" s="181">
        <f t="shared" si="13702"/>
        <v>978</v>
      </c>
      <c r="AH723" s="182">
        <f t="shared" si="13702"/>
        <v>728</v>
      </c>
      <c r="AI723" s="183">
        <f t="shared" si="13702"/>
        <v>541</v>
      </c>
      <c r="AJ723" s="180">
        <f t="shared" si="13702"/>
        <v>1002</v>
      </c>
      <c r="AK723" s="184">
        <f t="shared" si="13702"/>
        <v>624</v>
      </c>
      <c r="AL723" s="182">
        <f t="shared" si="13702"/>
        <v>1702</v>
      </c>
      <c r="AM723" s="183">
        <f t="shared" si="13702"/>
        <v>1541</v>
      </c>
      <c r="AN723" s="180">
        <f t="shared" si="13702"/>
        <v>138</v>
      </c>
      <c r="AO723" s="184">
        <f t="shared" si="13702"/>
        <v>291</v>
      </c>
      <c r="AP723" s="182">
        <f t="shared" si="13703"/>
        <v>343</v>
      </c>
      <c r="AQ723" s="180">
        <f t="shared" si="13703"/>
        <v>917</v>
      </c>
      <c r="AR723" s="185">
        <f t="shared" si="13703"/>
        <v>1377</v>
      </c>
      <c r="AS723" s="186">
        <f t="shared" si="13703"/>
        <v>1522</v>
      </c>
      <c r="AT723" s="180">
        <f t="shared" si="13703"/>
        <v>882</v>
      </c>
      <c r="AU723" s="184">
        <f t="shared" si="13703"/>
        <v>503</v>
      </c>
      <c r="AV723" s="182">
        <f t="shared" si="13703"/>
        <v>1399</v>
      </c>
      <c r="AW723" s="183">
        <f t="shared" si="13703"/>
        <v>868</v>
      </c>
      <c r="AX723" s="180">
        <f t="shared" si="13703"/>
        <v>151</v>
      </c>
      <c r="AY723" s="184">
        <f t="shared" si="13703"/>
        <v>188</v>
      </c>
      <c r="AZ723" s="182">
        <f t="shared" si="13704"/>
        <v>512</v>
      </c>
      <c r="BA723" s="183">
        <f t="shared" si="13704"/>
        <v>1232</v>
      </c>
      <c r="BB723" s="180">
        <f t="shared" si="13704"/>
        <v>685</v>
      </c>
      <c r="BC723" s="184">
        <f t="shared" si="13704"/>
        <v>402</v>
      </c>
      <c r="BD723" s="182">
        <f t="shared" si="13704"/>
        <v>2175</v>
      </c>
      <c r="BE723" s="180">
        <f t="shared" si="13704"/>
        <v>2009</v>
      </c>
      <c r="BF723" s="164">
        <f>SUM(AF723,AH723,AJ723,AL723,AN723,AP723,AR723,AT723,AV723,AX723,AZ723,BB723,BD723)</f>
        <v>12398</v>
      </c>
      <c r="BG723" s="165">
        <f>SUM(AG723,AI723,AK723,AM723,AO723,AQ723,AS723,AU723,AW723,AY723,BA723,BC723,BE723)</f>
        <v>11616</v>
      </c>
      <c r="BI723" s="131" t="s">
        <v>17</v>
      </c>
      <c r="BJ723" s="123">
        <f>B723/B746</f>
        <v>7.5534883720930236E-3</v>
      </c>
      <c r="BK723" s="124">
        <f t="shared" ref="BK723" si="13733">C723/C746</f>
        <v>0</v>
      </c>
      <c r="BL723" s="125">
        <f t="shared" ref="BL723" si="13734">D723/D746</f>
        <v>1.7557790718193047E-2</v>
      </c>
      <c r="BM723" s="126">
        <f t="shared" ref="BM723" si="13735">E723/E746</f>
        <v>9.4714908126539111E-5</v>
      </c>
      <c r="BN723" s="123">
        <f t="shared" ref="BN723" si="13736">F723/F746</f>
        <v>1.8070365877019347E-2</v>
      </c>
      <c r="BO723" s="124">
        <f t="shared" ref="BO723" si="13737">G723/G746</f>
        <v>2.1547080370609782E-4</v>
      </c>
      <c r="BP723" s="125">
        <f t="shared" ref="BP723" si="13738">H723/H746</f>
        <v>7.4267720278058348E-3</v>
      </c>
      <c r="BQ723" s="126">
        <f t="shared" ref="BQ723" si="13739">I723/I746</f>
        <v>8.4810200619991807E-4</v>
      </c>
      <c r="BR723" s="123">
        <f t="shared" ref="BR723" si="13740">J723/J746</f>
        <v>7.1022727272727275E-4</v>
      </c>
      <c r="BS723" s="124">
        <f t="shared" ref="BS723" si="13741">K723/K746</f>
        <v>4.9739995478182229E-3</v>
      </c>
      <c r="BT723" s="125">
        <f t="shared" ref="BT723" si="13742">L723/L746</f>
        <v>1.8680478899549971E-3</v>
      </c>
      <c r="BU723" s="123">
        <f t="shared" ref="BU723" si="13743">M723/M746</f>
        <v>3.1935277836917181E-3</v>
      </c>
      <c r="BV723" s="127">
        <f t="shared" ref="BV723" si="13744">N723/N746</f>
        <v>4.5278584266556059E-3</v>
      </c>
      <c r="BW723" s="128">
        <f t="shared" ref="BW723" si="13745">O723/O746</f>
        <v>2.5735167964862919E-3</v>
      </c>
      <c r="BX723" s="123">
        <f t="shared" ref="BX723" si="13746">P723/P746</f>
        <v>3.9807824296499653E-3</v>
      </c>
      <c r="BY723" s="124">
        <f t="shared" ref="BY723" si="13747">Q723/Q746</f>
        <v>2.1817158139207544E-3</v>
      </c>
      <c r="BZ723" s="125">
        <f t="shared" ref="BZ723" si="13748">R723/R746</f>
        <v>1.410308903143624E-3</v>
      </c>
      <c r="CA723" s="126">
        <f t="shared" ref="CA723" si="13749">S723/S746</f>
        <v>2.2778025904421615E-3</v>
      </c>
      <c r="CB723" s="123">
        <f t="shared" ref="CB723" si="13750">T723/T746</f>
        <v>3.4734282737061478E-4</v>
      </c>
      <c r="CC723" s="124">
        <f t="shared" ref="CC723" si="13751">U723/U746</f>
        <v>8.6555106751298326E-4</v>
      </c>
      <c r="CD723" s="125">
        <f t="shared" ref="CD723" si="13752">V723/V746</f>
        <v>1.6944365998305564E-4</v>
      </c>
      <c r="CE723" s="126">
        <f t="shared" ref="CE723" si="13753">W723/W746</f>
        <v>0</v>
      </c>
      <c r="CF723" s="123">
        <f t="shared" ref="CF723" si="13754">X723/X746</f>
        <v>3.2757349930390633E-4</v>
      </c>
      <c r="CG723" s="124">
        <f t="shared" ref="CG723" si="13755">Y723/Y746</f>
        <v>0</v>
      </c>
      <c r="CH723" s="125">
        <f t="shared" ref="CH723" si="13756">Z723/Z746</f>
        <v>0</v>
      </c>
      <c r="CI723" s="123">
        <f t="shared" ref="CI723" si="13757">AA723/AA746</f>
        <v>0</v>
      </c>
      <c r="CJ723" s="129">
        <f t="shared" ref="CJ723" si="13758">AB723/AB746</f>
        <v>4.8860537712685235E-3</v>
      </c>
      <c r="CK723" s="130">
        <f t="shared" ref="CK723" si="13759">AC723/AC746</f>
        <v>1.0730986549121091E-3</v>
      </c>
    </row>
    <row r="724" spans="1:89" ht="13.8" thickBot="1" x14ac:dyDescent="0.3">
      <c r="A724" s="139" t="s">
        <v>18</v>
      </c>
      <c r="B724" s="187">
        <v>668</v>
      </c>
      <c r="C724" s="188">
        <v>226</v>
      </c>
      <c r="D724" s="189">
        <v>510</v>
      </c>
      <c r="E724" s="190">
        <v>222</v>
      </c>
      <c r="F724" s="187">
        <v>834</v>
      </c>
      <c r="G724" s="191">
        <v>307</v>
      </c>
      <c r="H724" s="189">
        <v>1047</v>
      </c>
      <c r="I724" s="190">
        <v>476</v>
      </c>
      <c r="J724" s="187">
        <v>52</v>
      </c>
      <c r="K724" s="191">
        <v>171</v>
      </c>
      <c r="L724" s="189">
        <v>186</v>
      </c>
      <c r="M724" s="187">
        <v>456</v>
      </c>
      <c r="N724" s="192">
        <v>950</v>
      </c>
      <c r="O724" s="193">
        <v>790</v>
      </c>
      <c r="P724" s="187">
        <v>391</v>
      </c>
      <c r="Q724" s="191">
        <v>421</v>
      </c>
      <c r="R724" s="189">
        <v>694</v>
      </c>
      <c r="S724" s="190">
        <v>565</v>
      </c>
      <c r="T724" s="187">
        <v>92</v>
      </c>
      <c r="U724" s="191">
        <v>265</v>
      </c>
      <c r="V724" s="189">
        <v>370</v>
      </c>
      <c r="W724" s="190">
        <v>639</v>
      </c>
      <c r="X724" s="187">
        <v>412</v>
      </c>
      <c r="Y724" s="191">
        <v>290</v>
      </c>
      <c r="Z724" s="189">
        <v>1229</v>
      </c>
      <c r="AA724" s="187">
        <v>1041</v>
      </c>
      <c r="AB724" s="162">
        <f t="shared" si="13701"/>
        <v>7435</v>
      </c>
      <c r="AC724" s="165">
        <f t="shared" si="13732"/>
        <v>5869</v>
      </c>
      <c r="AE724" s="254">
        <f>$AE$11</f>
        <v>0</v>
      </c>
      <c r="AF724" s="120">
        <f t="shared" si="13702"/>
        <v>0</v>
      </c>
      <c r="AG724" s="188">
        <f t="shared" si="13702"/>
        <v>0</v>
      </c>
      <c r="AH724" s="189">
        <f t="shared" si="13702"/>
        <v>0</v>
      </c>
      <c r="AI724" s="190">
        <f t="shared" si="13702"/>
        <v>0</v>
      </c>
      <c r="AJ724" s="187">
        <f t="shared" si="13702"/>
        <v>0</v>
      </c>
      <c r="AK724" s="191">
        <f t="shared" si="13702"/>
        <v>0</v>
      </c>
      <c r="AL724" s="189">
        <f t="shared" si="13702"/>
        <v>0</v>
      </c>
      <c r="AM724" s="190">
        <f t="shared" si="13702"/>
        <v>0</v>
      </c>
      <c r="AN724" s="187">
        <f t="shared" si="13702"/>
        <v>0</v>
      </c>
      <c r="AO724" s="191">
        <f t="shared" si="13702"/>
        <v>0</v>
      </c>
      <c r="AP724" s="189">
        <f t="shared" si="13703"/>
        <v>0</v>
      </c>
      <c r="AQ724" s="187">
        <f t="shared" si="13703"/>
        <v>0</v>
      </c>
      <c r="AR724" s="192">
        <f t="shared" si="13703"/>
        <v>0</v>
      </c>
      <c r="AS724" s="193">
        <f t="shared" si="13703"/>
        <v>0</v>
      </c>
      <c r="AT724" s="187">
        <f t="shared" si="13703"/>
        <v>0</v>
      </c>
      <c r="AU724" s="191">
        <f t="shared" si="13703"/>
        <v>0</v>
      </c>
      <c r="AV724" s="189">
        <f t="shared" si="13703"/>
        <v>0</v>
      </c>
      <c r="AW724" s="190">
        <f t="shared" si="13703"/>
        <v>0</v>
      </c>
      <c r="AX724" s="187">
        <f t="shared" si="13703"/>
        <v>0</v>
      </c>
      <c r="AY724" s="191">
        <f t="shared" si="13703"/>
        <v>0</v>
      </c>
      <c r="AZ724" s="189">
        <f t="shared" si="13704"/>
        <v>0</v>
      </c>
      <c r="BA724" s="190">
        <f t="shared" si="13704"/>
        <v>0</v>
      </c>
      <c r="BB724" s="187">
        <f t="shared" si="13704"/>
        <v>0</v>
      </c>
      <c r="BC724" s="191">
        <f t="shared" si="13704"/>
        <v>0</v>
      </c>
      <c r="BD724" s="189">
        <f t="shared" si="13704"/>
        <v>0</v>
      </c>
      <c r="BE724" s="187">
        <f t="shared" si="13704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18</v>
      </c>
      <c r="BJ724" s="123">
        <f>B724/B746</f>
        <v>2.4855813953488372E-2</v>
      </c>
      <c r="BK724" s="124">
        <f t="shared" ref="BK724" si="13760">C724/C746</f>
        <v>9.2908530318602262E-3</v>
      </c>
      <c r="BL724" s="125">
        <f t="shared" ref="BL724" si="13761">D724/D746</f>
        <v>4.4997353096876656E-2</v>
      </c>
      <c r="BM724" s="126">
        <f t="shared" ref="BM724" si="13762">E724/E746</f>
        <v>2.1026709604091684E-2</v>
      </c>
      <c r="BN724" s="123">
        <f t="shared" ref="BN724" si="13763">F724/F746</f>
        <v>5.3253304386693061E-2</v>
      </c>
      <c r="BO724" s="124">
        <f t="shared" ref="BO724" si="13764">G724/G746</f>
        <v>2.2049845579257345E-2</v>
      </c>
      <c r="BP724" s="125">
        <f t="shared" ref="BP724" si="13765">H724/H746</f>
        <v>3.1103321252450834E-2</v>
      </c>
      <c r="BQ724" s="126">
        <f t="shared" ref="BQ724" si="13766">I724/I746</f>
        <v>1.3920570860384862E-2</v>
      </c>
      <c r="BR724" s="123">
        <f t="shared" ref="BR724" si="13767">J724/J746</f>
        <v>1.231060606060606E-2</v>
      </c>
      <c r="BS724" s="124">
        <f t="shared" ref="BS724" si="13768">K724/K746</f>
        <v>3.8661541939859823E-2</v>
      </c>
      <c r="BT724" s="125">
        <f t="shared" ref="BT724" si="13769">L724/L746</f>
        <v>1.5793495796892248E-2</v>
      </c>
      <c r="BU724" s="123">
        <f t="shared" ref="BU724" si="13770">M724/M746</f>
        <v>3.236108154140941E-2</v>
      </c>
      <c r="BV724" s="127">
        <f t="shared" ref="BV724" si="13771">N724/N746</f>
        <v>3.2835614544449054E-2</v>
      </c>
      <c r="BW724" s="128">
        <f t="shared" ref="BW724" si="13772">O724/O746</f>
        <v>2.7107710256322273E-2</v>
      </c>
      <c r="BX724" s="123">
        <f t="shared" ref="BX724" si="13773">P724/P746</f>
        <v>2.6835964310226494E-2</v>
      </c>
      <c r="BY724" s="124">
        <f t="shared" ref="BY724" si="13774">Q724/Q746</f>
        <v>2.962910831163347E-2</v>
      </c>
      <c r="BZ724" s="125">
        <f t="shared" ref="BZ724" si="13775">R724/R746</f>
        <v>3.157272189618307E-2</v>
      </c>
      <c r="CA724" s="126">
        <f t="shared" ref="CA724" si="13776">S724/S746</f>
        <v>2.523447967842787E-2</v>
      </c>
      <c r="CB724" s="123">
        <f t="shared" ref="CB724" si="13777">T724/T746</f>
        <v>3.1955540118096558E-2</v>
      </c>
      <c r="CC724" s="124">
        <f t="shared" ref="CC724" si="13778">U724/U746</f>
        <v>7.6457010963646849E-2</v>
      </c>
      <c r="CD724" s="125">
        <f t="shared" ref="CD724" si="13779">V724/V746</f>
        <v>2.0898051397910195E-2</v>
      </c>
      <c r="CE724" s="126">
        <f t="shared" ref="CE724" si="13780">W724/W746</f>
        <v>2.8157222173261654E-2</v>
      </c>
      <c r="CF724" s="123">
        <f t="shared" ref="CF724" si="13781">X724/X746</f>
        <v>3.3740070428302349E-2</v>
      </c>
      <c r="CG724" s="124">
        <f t="shared" ref="CG724" si="13782">Y724/Y746</f>
        <v>4.284869976359338E-2</v>
      </c>
      <c r="CH724" s="125">
        <f t="shared" ref="CH724" si="13783">Z724/Z746</f>
        <v>2.9736269053955964E-2</v>
      </c>
      <c r="CI724" s="123">
        <f t="shared" ref="CI724" si="13784">AA724/AA746</f>
        <v>2.4723904524403279E-2</v>
      </c>
      <c r="CJ724" s="129">
        <f t="shared" ref="CJ724" si="13785">AB724/AB746</f>
        <v>3.0578964469176323E-2</v>
      </c>
      <c r="CK724" s="130">
        <f t="shared" ref="CK724" si="13786">AC724/AC746</f>
        <v>2.4223138483381416E-2</v>
      </c>
    </row>
    <row r="725" spans="1:89" ht="14.4" thickTop="1" thickBot="1" x14ac:dyDescent="0.3">
      <c r="A725" s="131" t="s">
        <v>19</v>
      </c>
      <c r="B725" s="180">
        <v>845</v>
      </c>
      <c r="C725" s="181">
        <v>789</v>
      </c>
      <c r="D725" s="182">
        <v>564</v>
      </c>
      <c r="E725" s="183">
        <v>393</v>
      </c>
      <c r="F725" s="180">
        <v>919</v>
      </c>
      <c r="G725" s="184">
        <v>707</v>
      </c>
      <c r="H725" s="182">
        <v>1338</v>
      </c>
      <c r="I725" s="183">
        <v>1050</v>
      </c>
      <c r="J725" s="180">
        <v>89</v>
      </c>
      <c r="K725" s="184">
        <v>228</v>
      </c>
      <c r="L725" s="182">
        <v>423</v>
      </c>
      <c r="M725" s="180">
        <v>596</v>
      </c>
      <c r="N725" s="185">
        <v>1313</v>
      </c>
      <c r="O725" s="186">
        <v>1198</v>
      </c>
      <c r="P725" s="180">
        <v>638</v>
      </c>
      <c r="Q725" s="184">
        <v>550</v>
      </c>
      <c r="R725" s="182">
        <v>1032</v>
      </c>
      <c r="S725" s="183">
        <v>784</v>
      </c>
      <c r="T725" s="180">
        <v>237</v>
      </c>
      <c r="U725" s="184">
        <v>252</v>
      </c>
      <c r="V725" s="182">
        <v>506</v>
      </c>
      <c r="W725" s="183">
        <v>928</v>
      </c>
      <c r="X725" s="180">
        <v>612</v>
      </c>
      <c r="Y725" s="184">
        <v>404</v>
      </c>
      <c r="Z725" s="182">
        <v>1613</v>
      </c>
      <c r="AA725" s="180">
        <v>1490</v>
      </c>
      <c r="AB725" s="162">
        <f t="shared" si="13701"/>
        <v>10129</v>
      </c>
      <c r="AC725" s="165">
        <f t="shared" si="13732"/>
        <v>9369</v>
      </c>
      <c r="AE725" s="251" t="s">
        <v>13</v>
      </c>
      <c r="AF725" s="14">
        <f t="shared" ref="AF725:BG725" si="13787">SUM(AF722:AF724)</f>
        <v>2363</v>
      </c>
      <c r="AG725" s="1">
        <f t="shared" si="13787"/>
        <v>1851</v>
      </c>
      <c r="AH725" s="14">
        <f t="shared" si="13787"/>
        <v>1321</v>
      </c>
      <c r="AI725" s="1">
        <f t="shared" si="13787"/>
        <v>1144</v>
      </c>
      <c r="AJ725" s="14">
        <f t="shared" si="13787"/>
        <v>1913</v>
      </c>
      <c r="AK725" s="1">
        <f t="shared" si="13787"/>
        <v>1380</v>
      </c>
      <c r="AL725" s="14">
        <f t="shared" si="13787"/>
        <v>3081</v>
      </c>
      <c r="AM725" s="1">
        <f t="shared" si="13787"/>
        <v>3120</v>
      </c>
      <c r="AN725" s="14">
        <f t="shared" si="13787"/>
        <v>269</v>
      </c>
      <c r="AO725" s="1">
        <f t="shared" si="13787"/>
        <v>574</v>
      </c>
      <c r="AP725" s="14">
        <f t="shared" si="13787"/>
        <v>768</v>
      </c>
      <c r="AQ725" s="1">
        <f t="shared" si="13787"/>
        <v>1693</v>
      </c>
      <c r="AR725" s="14">
        <f t="shared" si="13787"/>
        <v>2753</v>
      </c>
      <c r="AS725" s="1">
        <f t="shared" si="13787"/>
        <v>2860</v>
      </c>
      <c r="AT725" s="14">
        <f t="shared" si="13787"/>
        <v>1557</v>
      </c>
      <c r="AU725" s="1">
        <f t="shared" si="13787"/>
        <v>1100</v>
      </c>
      <c r="AV725" s="14">
        <f t="shared" si="13787"/>
        <v>2662</v>
      </c>
      <c r="AW725" s="1">
        <f t="shared" si="13787"/>
        <v>1734</v>
      </c>
      <c r="AX725" s="14">
        <f t="shared" si="13787"/>
        <v>396</v>
      </c>
      <c r="AY725" s="1">
        <f t="shared" si="13787"/>
        <v>442</v>
      </c>
      <c r="AZ725" s="14">
        <f t="shared" si="13787"/>
        <v>1221</v>
      </c>
      <c r="BA725" s="1">
        <f t="shared" si="13787"/>
        <v>2352</v>
      </c>
      <c r="BB725" s="14">
        <f t="shared" si="13787"/>
        <v>1371</v>
      </c>
      <c r="BC725" s="1">
        <f t="shared" si="13787"/>
        <v>771</v>
      </c>
      <c r="BD725" s="14">
        <f t="shared" si="13787"/>
        <v>4063</v>
      </c>
      <c r="BE725" s="1">
        <f t="shared" si="13787"/>
        <v>3858</v>
      </c>
      <c r="BF725" s="166">
        <f t="shared" si="13787"/>
        <v>23738</v>
      </c>
      <c r="BG725" s="167">
        <f t="shared" si="13787"/>
        <v>22879</v>
      </c>
      <c r="BI725" s="131" t="s">
        <v>19</v>
      </c>
      <c r="BJ725" s="123">
        <f>B725/B746</f>
        <v>3.1441860465116281E-2</v>
      </c>
      <c r="BK725" s="124">
        <f t="shared" ref="BK725" si="13788">C725/C746</f>
        <v>3.2435765673175743E-2</v>
      </c>
      <c r="BL725" s="125">
        <f t="shared" ref="BL725" si="13789">D725/D746</f>
        <v>4.9761778718898891E-2</v>
      </c>
      <c r="BM725" s="126">
        <f t="shared" ref="BM725" si="13790">E725/E746</f>
        <v>3.7222958893729875E-2</v>
      </c>
      <c r="BN725" s="123">
        <f t="shared" ref="BN725" si="13791">F725/F746</f>
        <v>5.8680799438094629E-2</v>
      </c>
      <c r="BO725" s="124">
        <f t="shared" ref="BO725" si="13792">G725/G746</f>
        <v>5.077928607340372E-2</v>
      </c>
      <c r="BP725" s="125">
        <f t="shared" ref="BP725" si="13793">H725/H746</f>
        <v>3.9748083892816824E-2</v>
      </c>
      <c r="BQ725" s="126">
        <f t="shared" ref="BQ725" si="13794">I725/I746</f>
        <v>3.070714160379014E-2</v>
      </c>
      <c r="BR725" s="123">
        <f t="shared" ref="BR725" si="13795">J725/J746</f>
        <v>2.1070075757575756E-2</v>
      </c>
      <c r="BS725" s="124">
        <f t="shared" ref="BS725" si="13796">K725/K746</f>
        <v>5.1548722586479766E-2</v>
      </c>
      <c r="BT725" s="125">
        <f t="shared" ref="BT725" si="13797">L725/L746</f>
        <v>3.5917466247771077E-2</v>
      </c>
      <c r="BU725" s="123">
        <f t="shared" ref="BU725" si="13798">M725/M746</f>
        <v>4.2296501312894759E-2</v>
      </c>
      <c r="BV725" s="127">
        <f t="shared" ref="BV725" si="13799">N725/N746</f>
        <v>4.5382275680906956E-2</v>
      </c>
      <c r="BW725" s="128">
        <f t="shared" ref="BW725" si="13800">O725/O746</f>
        <v>4.11076416292077E-2</v>
      </c>
      <c r="BX725" s="123">
        <f t="shared" ref="BX725" si="13801">P725/P746</f>
        <v>4.378860672614962E-2</v>
      </c>
      <c r="BY725" s="124">
        <f t="shared" ref="BY725" si="13802">Q725/Q746</f>
        <v>3.8707861214723062E-2</v>
      </c>
      <c r="BZ725" s="125">
        <f t="shared" ref="BZ725" si="13803">R725/R746</f>
        <v>4.6949638324007094E-2</v>
      </c>
      <c r="CA725" s="126">
        <f t="shared" ref="CA725" si="13804">S725/S746</f>
        <v>3.5015631978561855E-2</v>
      </c>
      <c r="CB725" s="123">
        <f t="shared" ref="CB725" si="13805">T725/T746</f>
        <v>8.2320250086835703E-2</v>
      </c>
      <c r="CC725" s="124">
        <f t="shared" ref="CC725" si="13806">U725/U746</f>
        <v>7.2706289671090593E-2</v>
      </c>
      <c r="CD725" s="125">
        <f t="shared" ref="CD725" si="13807">V725/V746</f>
        <v>2.8579497317142051E-2</v>
      </c>
      <c r="CE725" s="126">
        <f t="shared" ref="CE725" si="13808">W725/W746</f>
        <v>4.0891865691372167E-2</v>
      </c>
      <c r="CF725" s="123">
        <f t="shared" ref="CF725" si="13809">X725/X746</f>
        <v>5.0118745393497664E-2</v>
      </c>
      <c r="CG725" s="124">
        <f t="shared" ref="CG725" si="13810">Y725/Y746</f>
        <v>5.9692671394799057E-2</v>
      </c>
      <c r="CH725" s="125">
        <f t="shared" ref="CH725" si="13811">Z725/Z746</f>
        <v>3.9027340914589884E-2</v>
      </c>
      <c r="CI725" s="123">
        <f t="shared" ref="CI725" si="13812">AA725/AA746</f>
        <v>3.5387721173257336E-2</v>
      </c>
      <c r="CJ725" s="129">
        <f t="shared" ref="CJ725" si="13813">AB725/AB746</f>
        <v>4.1658955091901408E-2</v>
      </c>
      <c r="CK725" s="130">
        <f t="shared" ref="CK725" si="13814">AC725/AC746</f>
        <v>3.8668697299505964E-2</v>
      </c>
    </row>
    <row r="726" spans="1:89" ht="13.8" thickTop="1" x14ac:dyDescent="0.25">
      <c r="A726" s="139" t="s">
        <v>20</v>
      </c>
      <c r="B726" s="266">
        <v>1059</v>
      </c>
      <c r="C726" s="267">
        <v>873</v>
      </c>
      <c r="D726" s="268">
        <v>593</v>
      </c>
      <c r="E726" s="269">
        <v>603</v>
      </c>
      <c r="F726" s="266">
        <v>911</v>
      </c>
      <c r="G726" s="270">
        <v>756</v>
      </c>
      <c r="H726" s="268">
        <v>1379</v>
      </c>
      <c r="I726" s="269">
        <v>1579</v>
      </c>
      <c r="J726" s="266">
        <v>131</v>
      </c>
      <c r="K726" s="270">
        <v>283</v>
      </c>
      <c r="L726" s="268">
        <v>425</v>
      </c>
      <c r="M726" s="266">
        <v>776</v>
      </c>
      <c r="N726" s="271">
        <v>1376</v>
      </c>
      <c r="O726" s="272">
        <v>1338</v>
      </c>
      <c r="P726" s="266">
        <v>675</v>
      </c>
      <c r="Q726" s="270">
        <v>597</v>
      </c>
      <c r="R726" s="268">
        <v>1263</v>
      </c>
      <c r="S726" s="269">
        <v>866</v>
      </c>
      <c r="T726" s="266">
        <v>245</v>
      </c>
      <c r="U726" s="270">
        <v>254</v>
      </c>
      <c r="V726" s="268">
        <v>709</v>
      </c>
      <c r="W726" s="269">
        <v>1120</v>
      </c>
      <c r="X726" s="266">
        <v>686</v>
      </c>
      <c r="Y726" s="270">
        <v>369</v>
      </c>
      <c r="Z726" s="268">
        <v>1888</v>
      </c>
      <c r="AA726" s="266">
        <v>1849</v>
      </c>
      <c r="AB726" s="162">
        <f t="shared" si="13701"/>
        <v>11340</v>
      </c>
      <c r="AC726" s="165">
        <f t="shared" si="13732"/>
        <v>11263</v>
      </c>
      <c r="BI726" s="139" t="s">
        <v>20</v>
      </c>
      <c r="BJ726" s="123">
        <f>B726/B746</f>
        <v>3.9404651162790696E-2</v>
      </c>
      <c r="BK726" s="124">
        <f t="shared" ref="BK726" si="13815">C726/C746</f>
        <v>3.5889003083247689E-2</v>
      </c>
      <c r="BL726" s="125">
        <f t="shared" ref="BL726" si="13816">D726/D746</f>
        <v>5.2320451738133052E-2</v>
      </c>
      <c r="BM726" s="126">
        <f t="shared" ref="BM726" si="13817">E726/E746</f>
        <v>5.7113089600303091E-2</v>
      </c>
      <c r="BN726" s="123">
        <f t="shared" ref="BN726" si="13818">F726/F746</f>
        <v>5.8169976374433309E-2</v>
      </c>
      <c r="BO726" s="124">
        <f t="shared" ref="BO726" si="13819">G726/G746</f>
        <v>5.4298642533936653E-2</v>
      </c>
      <c r="BP726" s="125">
        <f t="shared" ref="BP726" si="13820">H726/H746</f>
        <v>4.0966074505376981E-2</v>
      </c>
      <c r="BQ726" s="126">
        <f t="shared" ref="BQ726" si="13821">I726/I746</f>
        <v>4.6177691992747266E-2</v>
      </c>
      <c r="BR726" s="123">
        <f t="shared" ref="BR726" si="13822">J726/J746</f>
        <v>3.1013257575757576E-2</v>
      </c>
      <c r="BS726" s="124">
        <f t="shared" ref="BS726" si="13823">K726/K746</f>
        <v>6.3983721456025322E-2</v>
      </c>
      <c r="BT726" s="125">
        <f t="shared" ref="BT726" si="13824">L726/L746</f>
        <v>3.6087288783221531E-2</v>
      </c>
      <c r="BU726" s="123">
        <f t="shared" ref="BU726" si="13825">M726/M746</f>
        <v>5.5070612447661628E-2</v>
      </c>
      <c r="BV726" s="127">
        <f t="shared" ref="BV726" si="13826">N726/N746</f>
        <v>4.7559795382275678E-2</v>
      </c>
      <c r="BW726" s="128">
        <f t="shared" ref="BW726" si="13827">O726/O746</f>
        <v>4.5911539649315443E-2</v>
      </c>
      <c r="BX726" s="123">
        <f t="shared" ref="BX726" si="13828">P726/P746</f>
        <v>4.6328071379547017E-2</v>
      </c>
      <c r="BY726" s="124">
        <f t="shared" ref="BY726" si="13829">Q726/Q746</f>
        <v>4.2015623900344849E-2</v>
      </c>
      <c r="BZ726" s="125">
        <f t="shared" ref="BZ726" si="13830">R726/R746</f>
        <v>5.7458714344206359E-2</v>
      </c>
      <c r="CA726" s="126">
        <f t="shared" ref="CA726" si="13831">S726/S746</f>
        <v>3.8677981241625727E-2</v>
      </c>
      <c r="CB726" s="123">
        <f t="shared" ref="CB726" si="13832">T726/T746</f>
        <v>8.5098992705800625E-2</v>
      </c>
      <c r="CC726" s="124">
        <f t="shared" ref="CC726" si="13833">U726/U746</f>
        <v>7.3283323716099247E-2</v>
      </c>
      <c r="CD726" s="125">
        <f t="shared" ref="CD726" si="13834">V726/V746</f>
        <v>4.0045184975995483E-2</v>
      </c>
      <c r="CE726" s="126">
        <f t="shared" ref="CE726" si="13835">W726/W746</f>
        <v>4.9352251696483655E-2</v>
      </c>
      <c r="CF726" s="123">
        <f t="shared" ref="CF726" si="13836">X726/X746</f>
        <v>5.6178855130619931E-2</v>
      </c>
      <c r="CG726" s="124">
        <f t="shared" ref="CG726" si="13837">Y726/Y746</f>
        <v>5.4521276595744683E-2</v>
      </c>
      <c r="CH726" s="125">
        <f t="shared" ref="CH726" si="13838">Z726/Z746</f>
        <v>4.568110331478345E-2</v>
      </c>
      <c r="CI726" s="123">
        <f t="shared" ref="CI726" si="13839">AA726/AA746</f>
        <v>4.3914024462652891E-2</v>
      </c>
      <c r="CJ726" s="129">
        <f t="shared" ref="CJ726" si="13840">AB726/AB746</f>
        <v>4.663960418029045E-2</v>
      </c>
      <c r="CK726" s="130">
        <f t="shared" ref="CK726" si="13841">AC726/AC746</f>
        <v>4.6485808270288788E-2</v>
      </c>
    </row>
    <row r="727" spans="1:89" ht="13.8" thickBot="1" x14ac:dyDescent="0.3">
      <c r="A727" s="131" t="s">
        <v>21</v>
      </c>
      <c r="B727" s="273">
        <v>1304</v>
      </c>
      <c r="C727" s="274">
        <v>978</v>
      </c>
      <c r="D727" s="275">
        <v>728</v>
      </c>
      <c r="E727" s="276">
        <v>541</v>
      </c>
      <c r="F727" s="273">
        <v>1002</v>
      </c>
      <c r="G727" s="277">
        <v>624</v>
      </c>
      <c r="H727" s="275">
        <v>1702</v>
      </c>
      <c r="I727" s="276">
        <v>1541</v>
      </c>
      <c r="J727" s="273">
        <v>138</v>
      </c>
      <c r="K727" s="277">
        <v>291</v>
      </c>
      <c r="L727" s="275">
        <v>343</v>
      </c>
      <c r="M727" s="273">
        <v>917</v>
      </c>
      <c r="N727" s="278">
        <v>1377</v>
      </c>
      <c r="O727" s="279">
        <v>1522</v>
      </c>
      <c r="P727" s="273">
        <v>882</v>
      </c>
      <c r="Q727" s="277">
        <v>503</v>
      </c>
      <c r="R727" s="275">
        <v>1399</v>
      </c>
      <c r="S727" s="276">
        <v>868</v>
      </c>
      <c r="T727" s="273">
        <v>151</v>
      </c>
      <c r="U727" s="277">
        <v>188</v>
      </c>
      <c r="V727" s="275">
        <v>512</v>
      </c>
      <c r="W727" s="276">
        <v>1232</v>
      </c>
      <c r="X727" s="273">
        <v>685</v>
      </c>
      <c r="Y727" s="277">
        <v>402</v>
      </c>
      <c r="Z727" s="275">
        <v>2175</v>
      </c>
      <c r="AA727" s="273">
        <v>2009</v>
      </c>
      <c r="AB727" s="162">
        <f t="shared" si="13701"/>
        <v>12398</v>
      </c>
      <c r="AC727" s="165">
        <f t="shared" si="13732"/>
        <v>11616</v>
      </c>
      <c r="AE727" t="s">
        <v>85</v>
      </c>
      <c r="BI727" s="131" t="s">
        <v>21</v>
      </c>
      <c r="BJ727" s="123">
        <f>B727/B746</f>
        <v>4.8520930232558136E-2</v>
      </c>
      <c r="BK727" s="124">
        <f t="shared" ref="BK727" si="13842">C727/C746</f>
        <v>4.0205549845837615E-2</v>
      </c>
      <c r="BL727" s="125">
        <f t="shared" ref="BL727" si="13843">D727/D746</f>
        <v>6.4231515793188643E-2</v>
      </c>
      <c r="BM727" s="126">
        <f t="shared" ref="BM727" si="13844">E727/E746</f>
        <v>5.1240765296457665E-2</v>
      </c>
      <c r="BN727" s="123">
        <f t="shared" ref="BN727" si="13845">F727/F746</f>
        <v>6.3980588723580867E-2</v>
      </c>
      <c r="BO727" s="124">
        <f t="shared" ref="BO727" si="13846">G727/G746</f>
        <v>4.4817927170868348E-2</v>
      </c>
      <c r="BP727" s="125">
        <f t="shared" ref="BP727" si="13847">H727/H746</f>
        <v>5.0561463965302124E-2</v>
      </c>
      <c r="BQ727" s="126">
        <f t="shared" ref="BQ727" si="13848">I727/I746</f>
        <v>4.5066385915657717E-2</v>
      </c>
      <c r="BR727" s="123">
        <f t="shared" ref="BR727" si="13849">J727/J746</f>
        <v>3.2670454545454544E-2</v>
      </c>
      <c r="BS727" s="124">
        <f t="shared" ref="BS727" si="13850">K727/K746</f>
        <v>6.5792448564322856E-2</v>
      </c>
      <c r="BT727" s="125">
        <f t="shared" ref="BT727" si="13851">L727/L746</f>
        <v>2.9124564829752907E-2</v>
      </c>
      <c r="BU727" s="123">
        <f t="shared" ref="BU727" si="13852">M727/M746</f>
        <v>6.5076999503229011E-2</v>
      </c>
      <c r="BV727" s="127">
        <f t="shared" ref="BV727" si="13853">N727/N746</f>
        <v>4.7594359187059308E-2</v>
      </c>
      <c r="BW727" s="128">
        <f t="shared" ref="BW727" si="13854">O727/O746</f>
        <v>5.2225234190028481E-2</v>
      </c>
      <c r="BX727" s="123">
        <f t="shared" ref="BX727" si="13855">P727/P746</f>
        <v>6.0535346602608099E-2</v>
      </c>
      <c r="BY727" s="124">
        <f t="shared" ref="BY727" si="13856">Q727/Q746</f>
        <v>3.5400098529101275E-2</v>
      </c>
      <c r="BZ727" s="125">
        <f t="shared" ref="BZ727" si="13857">R727/R746</f>
        <v>6.3645875983804195E-2</v>
      </c>
      <c r="CA727" s="126">
        <f t="shared" ref="CA727" si="13858">S727/S746</f>
        <v>3.8767306833407775E-2</v>
      </c>
      <c r="CB727" s="123">
        <f t="shared" ref="CB727" si="13859">T727/T746</f>
        <v>5.2448766932962833E-2</v>
      </c>
      <c r="CC727" s="124">
        <f t="shared" ref="CC727" si="13860">U727/U746</f>
        <v>5.4241200230813615E-2</v>
      </c>
      <c r="CD727" s="125">
        <f t="shared" ref="CD727" si="13861">V727/V746</f>
        <v>2.8918384637108163E-2</v>
      </c>
      <c r="CE727" s="126">
        <f t="shared" ref="CE727" si="13862">W727/W746</f>
        <v>5.4287476866132015E-2</v>
      </c>
      <c r="CF727" s="123">
        <f t="shared" ref="CF727" si="13863">X727/X746</f>
        <v>5.6096961755793956E-2</v>
      </c>
      <c r="CG727" s="124">
        <f t="shared" ref="CG727" si="13864">Y727/Y746</f>
        <v>5.9397163120567378E-2</v>
      </c>
      <c r="CH727" s="125">
        <f t="shared" ref="CH727" si="13865">Z727/Z746</f>
        <v>5.2625211710621823E-2</v>
      </c>
      <c r="CI727" s="123">
        <f t="shared" ref="CI727" si="13866">AA727/AA746</f>
        <v>4.7714048212801327E-2</v>
      </c>
      <c r="CJ727" s="129">
        <f t="shared" ref="CJ727" si="13867">AB727/AB746</f>
        <v>5.0990988767834304E-2</v>
      </c>
      <c r="CK727" s="130">
        <f t="shared" ref="CK727" si="13868">AC727/AC746</f>
        <v>4.7942746059457919E-2</v>
      </c>
    </row>
    <row r="728" spans="1:89" ht="14.4" thickTop="1" thickBot="1" x14ac:dyDescent="0.3">
      <c r="A728" s="139" t="s">
        <v>22</v>
      </c>
      <c r="B728" s="187">
        <v>1538</v>
      </c>
      <c r="C728" s="188">
        <v>1107</v>
      </c>
      <c r="D728" s="189">
        <v>798</v>
      </c>
      <c r="E728" s="190">
        <v>526</v>
      </c>
      <c r="F728" s="187">
        <v>1010</v>
      </c>
      <c r="G728" s="191">
        <v>541</v>
      </c>
      <c r="H728" s="189">
        <v>2057</v>
      </c>
      <c r="I728" s="190">
        <v>1709</v>
      </c>
      <c r="J728" s="187">
        <v>156</v>
      </c>
      <c r="K728" s="191">
        <v>459</v>
      </c>
      <c r="L728" s="189">
        <v>282</v>
      </c>
      <c r="M728" s="187">
        <v>1217</v>
      </c>
      <c r="N728" s="192">
        <v>1457</v>
      </c>
      <c r="O728" s="193">
        <v>2041</v>
      </c>
      <c r="P728" s="187">
        <v>962</v>
      </c>
      <c r="Q728" s="191">
        <v>516</v>
      </c>
      <c r="R728" s="189">
        <v>1701</v>
      </c>
      <c r="S728" s="190">
        <v>923</v>
      </c>
      <c r="T728" s="187">
        <v>129</v>
      </c>
      <c r="U728" s="191">
        <v>188</v>
      </c>
      <c r="V728" s="189">
        <v>499</v>
      </c>
      <c r="W728" s="190">
        <v>1944</v>
      </c>
      <c r="X728" s="187">
        <v>737</v>
      </c>
      <c r="Y728" s="191">
        <v>371</v>
      </c>
      <c r="Z728" s="189">
        <v>2271</v>
      </c>
      <c r="AA728" s="187">
        <v>2100</v>
      </c>
      <c r="AB728" s="162">
        <f t="shared" si="13701"/>
        <v>13597</v>
      </c>
      <c r="AC728" s="165">
        <f t="shared" si="13732"/>
        <v>13642</v>
      </c>
      <c r="AE728" s="292" t="s">
        <v>0</v>
      </c>
      <c r="AF728" s="290" t="s">
        <v>1</v>
      </c>
      <c r="AG728" s="291"/>
      <c r="AH728" s="290" t="s">
        <v>2</v>
      </c>
      <c r="AI728" s="291"/>
      <c r="AJ728" s="290" t="s">
        <v>3</v>
      </c>
      <c r="AK728" s="291"/>
      <c r="AL728" s="290" t="s">
        <v>4</v>
      </c>
      <c r="AM728" s="291"/>
      <c r="AN728" s="290" t="s">
        <v>5</v>
      </c>
      <c r="AO728" s="291"/>
      <c r="AP728" s="290" t="s">
        <v>6</v>
      </c>
      <c r="AQ728" s="291"/>
      <c r="AR728" s="290" t="s">
        <v>7</v>
      </c>
      <c r="AS728" s="291"/>
      <c r="AT728" s="290" t="s">
        <v>8</v>
      </c>
      <c r="AU728" s="291"/>
      <c r="AV728" s="290" t="s">
        <v>9</v>
      </c>
      <c r="AW728" s="291"/>
      <c r="AX728" s="290" t="s">
        <v>10</v>
      </c>
      <c r="AY728" s="291"/>
      <c r="AZ728" s="290" t="s">
        <v>11</v>
      </c>
      <c r="BA728" s="291"/>
      <c r="BB728" s="290" t="s">
        <v>12</v>
      </c>
      <c r="BC728" s="291"/>
      <c r="BD728" s="297" t="s">
        <v>40</v>
      </c>
      <c r="BE728" s="298"/>
      <c r="BF728" s="295" t="s">
        <v>41</v>
      </c>
      <c r="BG728" s="296"/>
      <c r="BI728" s="139" t="s">
        <v>22</v>
      </c>
      <c r="BJ728" s="123">
        <f>B728/B746</f>
        <v>5.7227906976744188E-2</v>
      </c>
      <c r="BK728" s="124">
        <f t="shared" ref="BK728" si="13869">C728/C746</f>
        <v>4.55087358684481E-2</v>
      </c>
      <c r="BL728" s="125">
        <f t="shared" ref="BL728" si="13870">D728/D746</f>
        <v>7.0407623080995241E-2</v>
      </c>
      <c r="BM728" s="126">
        <f t="shared" ref="BM728" si="13871">E728/E746</f>
        <v>4.9820041674559577E-2</v>
      </c>
      <c r="BN728" s="123">
        <f t="shared" ref="BN728" si="13872">F728/F746</f>
        <v>6.44914117872422E-2</v>
      </c>
      <c r="BO728" s="124">
        <f t="shared" ref="BO728" si="13873">G728/G746</f>
        <v>3.8856568268332975E-2</v>
      </c>
      <c r="BP728" s="125">
        <f t="shared" ref="BP728" si="13874">H728/H746</f>
        <v>6.1107480244786405E-2</v>
      </c>
      <c r="BQ728" s="126">
        <f t="shared" ref="BQ728" si="13875">I728/I746</f>
        <v>4.9979528572264141E-2</v>
      </c>
      <c r="BR728" s="123">
        <f t="shared" ref="BR728" si="13876">J728/J746</f>
        <v>3.6931818181818184E-2</v>
      </c>
      <c r="BS728" s="124">
        <f t="shared" ref="BS728" si="13877">K728/K746</f>
        <v>0.1037757178385711</v>
      </c>
      <c r="BT728" s="125">
        <f t="shared" ref="BT728" si="13878">L728/L746</f>
        <v>2.3944977498514052E-2</v>
      </c>
      <c r="BU728" s="123">
        <f t="shared" ref="BU728" si="13879">M728/M746</f>
        <v>8.6367184727840468E-2</v>
      </c>
      <c r="BV728" s="127">
        <f t="shared" ref="BV728" si="13880">N728/N746</f>
        <v>5.0359463569749761E-2</v>
      </c>
      <c r="BW728" s="128">
        <f t="shared" ref="BW728" si="13881">O728/O746</f>
        <v>7.0033970421713623E-2</v>
      </c>
      <c r="BX728" s="123">
        <f t="shared" ref="BX728" si="13882">P728/P746</f>
        <v>6.6026080988332195E-2</v>
      </c>
      <c r="BY728" s="124">
        <f t="shared" ref="BY728" si="13883">Q728/Q746</f>
        <v>3.6315011612358367E-2</v>
      </c>
      <c r="BZ728" s="125">
        <f t="shared" ref="BZ728" si="13884">R728/R746</f>
        <v>7.7385014330558208E-2</v>
      </c>
      <c r="CA728" s="126">
        <f t="shared" ref="CA728" si="13885">S728/S746</f>
        <v>4.1223760607414027E-2</v>
      </c>
      <c r="CB728" s="123">
        <f t="shared" ref="CB728" si="13886">T728/T746</f>
        <v>4.4807224730809309E-2</v>
      </c>
      <c r="CC728" s="124">
        <f t="shared" ref="CC728" si="13887">U728/U746</f>
        <v>5.4241200230813615E-2</v>
      </c>
      <c r="CD728" s="125">
        <f t="shared" ref="CD728" si="13888">V728/V746</f>
        <v>2.8184128777181586E-2</v>
      </c>
      <c r="CE728" s="126">
        <f t="shared" ref="CE728" si="13889">W728/W746</f>
        <v>8.5661408301753769E-2</v>
      </c>
      <c r="CF728" s="123">
        <f t="shared" ref="CF728" si="13890">X728/X746</f>
        <v>6.0355417246744737E-2</v>
      </c>
      <c r="CG728" s="124">
        <f t="shared" ref="CG728" si="13891">Y728/Y746</f>
        <v>5.4816784869976362E-2</v>
      </c>
      <c r="CH728" s="125">
        <f t="shared" ref="CH728" si="13892">Z728/Z746</f>
        <v>5.4947979675780308E-2</v>
      </c>
      <c r="CI728" s="123">
        <f t="shared" ref="CI728" si="13893">AA728/AA746</f>
        <v>4.9875311720698257E-2</v>
      </c>
      <c r="CJ728" s="129">
        <f t="shared" ref="CJ728" si="13894">AB728/AB746</f>
        <v>5.5922283777725679E-2</v>
      </c>
      <c r="CK728" s="130">
        <f t="shared" ref="CK728" si="13895">AC728/AC746</f>
        <v>5.6304660962734586E-2</v>
      </c>
    </row>
    <row r="729" spans="1:89" ht="15" thickTop="1" thickBot="1" x14ac:dyDescent="0.35">
      <c r="A729" s="131" t="s">
        <v>23</v>
      </c>
      <c r="B729" s="180">
        <v>1477</v>
      </c>
      <c r="C729" s="181">
        <v>1226</v>
      </c>
      <c r="D729" s="182">
        <v>754</v>
      </c>
      <c r="E729" s="183">
        <v>444</v>
      </c>
      <c r="F729" s="180">
        <v>990</v>
      </c>
      <c r="G729" s="184">
        <v>567</v>
      </c>
      <c r="H729" s="182">
        <v>1989</v>
      </c>
      <c r="I729" s="183">
        <v>1614</v>
      </c>
      <c r="J729" s="180">
        <v>156</v>
      </c>
      <c r="K729" s="184">
        <v>405</v>
      </c>
      <c r="L729" s="182">
        <v>339</v>
      </c>
      <c r="M729" s="180">
        <v>1169</v>
      </c>
      <c r="N729" s="185">
        <v>1470</v>
      </c>
      <c r="O729" s="186">
        <v>1666</v>
      </c>
      <c r="P729" s="180">
        <v>988</v>
      </c>
      <c r="Q729" s="184">
        <v>506</v>
      </c>
      <c r="R729" s="182">
        <v>1526</v>
      </c>
      <c r="S729" s="183">
        <v>919</v>
      </c>
      <c r="T729" s="180">
        <v>128</v>
      </c>
      <c r="U729" s="184">
        <v>154</v>
      </c>
      <c r="V729" s="182">
        <v>495</v>
      </c>
      <c r="W729" s="183">
        <v>1684</v>
      </c>
      <c r="X729" s="180">
        <v>748</v>
      </c>
      <c r="Y729" s="184">
        <v>283</v>
      </c>
      <c r="Z729" s="182">
        <v>2274</v>
      </c>
      <c r="AA729" s="180">
        <v>2147</v>
      </c>
      <c r="AB729" s="162">
        <f t="shared" si="13701"/>
        <v>13334</v>
      </c>
      <c r="AC729" s="165">
        <f t="shared" si="13732"/>
        <v>12784</v>
      </c>
      <c r="AE729" s="293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68" t="s">
        <v>14</v>
      </c>
      <c r="BG729" s="169" t="s">
        <v>15</v>
      </c>
      <c r="BI729" s="131" t="s">
        <v>23</v>
      </c>
      <c r="BJ729" s="123">
        <f>B729/B746</f>
        <v>5.4958139534883724E-2</v>
      </c>
      <c r="BK729" s="124">
        <f t="shared" ref="BK729" si="13896">C729/C746</f>
        <v>5.0400822199383348E-2</v>
      </c>
      <c r="BL729" s="125">
        <f t="shared" ref="BL729" si="13897">D729/D746</f>
        <v>6.6525498500088223E-2</v>
      </c>
      <c r="BM729" s="126">
        <f t="shared" ref="BM729" si="13898">E729/E746</f>
        <v>4.2053419208183368E-2</v>
      </c>
      <c r="BN729" s="123">
        <f t="shared" ref="BN729" si="13899">F729/F746</f>
        <v>6.3214354128088887E-2</v>
      </c>
      <c r="BO729" s="124">
        <f t="shared" ref="BO729" si="13900">G729/G746</f>
        <v>4.072398190045249E-2</v>
      </c>
      <c r="BP729" s="125">
        <f t="shared" ref="BP729" si="13901">H729/H746</f>
        <v>5.9087398253223219E-2</v>
      </c>
      <c r="BQ729" s="126">
        <f t="shared" ref="BQ729" si="13902">I729/I746</f>
        <v>4.7201263379540268E-2</v>
      </c>
      <c r="BR729" s="123">
        <f t="shared" ref="BR729" si="13903">J729/J746</f>
        <v>3.6931818181818184E-2</v>
      </c>
      <c r="BS729" s="124">
        <f t="shared" ref="BS729" si="13904">K729/K746</f>
        <v>9.1566809857562742E-2</v>
      </c>
      <c r="BT729" s="125">
        <f t="shared" ref="BT729" si="13905">L729/L746</f>
        <v>2.8784919758852001E-2</v>
      </c>
      <c r="BU729" s="123">
        <f t="shared" ref="BU729" si="13906">M729/M746</f>
        <v>8.2960755091902635E-2</v>
      </c>
      <c r="BV729" s="127">
        <f t="shared" ref="BV729" si="13907">N729/N746</f>
        <v>5.0808793031936958E-2</v>
      </c>
      <c r="BW729" s="128">
        <f t="shared" ref="BW729" si="13908">O729/O746</f>
        <v>5.7166386439282159E-2</v>
      </c>
      <c r="BX729" s="123">
        <f t="shared" ref="BX729" si="13909">P729/P746</f>
        <v>6.7810569663692519E-2</v>
      </c>
      <c r="BY729" s="124">
        <f t="shared" ref="BY729" si="13910">Q729/Q746</f>
        <v>3.5611232317545219E-2</v>
      </c>
      <c r="BZ729" s="125">
        <f t="shared" ref="BZ729" si="13911">R729/R746</f>
        <v>6.942359310313452E-2</v>
      </c>
      <c r="CA729" s="126">
        <f t="shared" ref="CA729" si="13912">S729/S746</f>
        <v>4.1045109423849931E-2</v>
      </c>
      <c r="CB729" s="123">
        <f t="shared" ref="CB729" si="13913">T729/T746</f>
        <v>4.4459881903438692E-2</v>
      </c>
      <c r="CC729" s="124">
        <f t="shared" ref="CC729" si="13914">U729/U746</f>
        <v>4.4431621465666475E-2</v>
      </c>
      <c r="CD729" s="125">
        <f t="shared" ref="CD729" si="13915">V729/V746</f>
        <v>2.795820389720418E-2</v>
      </c>
      <c r="CE729" s="126">
        <f t="shared" ref="CE729" si="13916">W729/W746</f>
        <v>7.4204635586498632E-2</v>
      </c>
      <c r="CF729" s="123">
        <f t="shared" ref="CF729" si="13917">X729/X746</f>
        <v>6.125624436983048E-2</v>
      </c>
      <c r="CG729" s="124">
        <f t="shared" ref="CG729" si="13918">Y729/Y746</f>
        <v>4.1814420803782504E-2</v>
      </c>
      <c r="CH729" s="125">
        <f t="shared" ref="CH729" si="13919">Z729/Z746</f>
        <v>5.5020566174691504E-2</v>
      </c>
      <c r="CI729" s="123">
        <f t="shared" ref="CI729" si="13920">AA729/AA746</f>
        <v>5.0991568697304361E-2</v>
      </c>
      <c r="CJ729" s="129">
        <f t="shared" ref="CJ729" si="13921">AB729/AB746</f>
        <v>5.4840606890651927E-2</v>
      </c>
      <c r="CK729" s="130">
        <f t="shared" ref="CK729" si="13922">AC729/AC746</f>
        <v>5.2763435401524623E-2</v>
      </c>
    </row>
    <row r="730" spans="1:89" ht="13.8" thickTop="1" x14ac:dyDescent="0.25">
      <c r="A730" s="139" t="s">
        <v>24</v>
      </c>
      <c r="B730" s="194">
        <v>1696</v>
      </c>
      <c r="C730" s="188">
        <v>1511</v>
      </c>
      <c r="D730" s="189">
        <v>784</v>
      </c>
      <c r="E730" s="190">
        <v>469</v>
      </c>
      <c r="F730" s="187">
        <v>992</v>
      </c>
      <c r="G730" s="191">
        <v>551</v>
      </c>
      <c r="H730" s="189">
        <v>2201</v>
      </c>
      <c r="I730" s="190">
        <v>1899</v>
      </c>
      <c r="J730" s="187">
        <v>178</v>
      </c>
      <c r="K730" s="191">
        <v>381</v>
      </c>
      <c r="L730" s="189">
        <v>365</v>
      </c>
      <c r="M730" s="187">
        <v>1176</v>
      </c>
      <c r="N730" s="192">
        <v>1629</v>
      </c>
      <c r="O730" s="195">
        <v>1966</v>
      </c>
      <c r="P730" s="187">
        <v>1053</v>
      </c>
      <c r="Q730" s="191">
        <v>579</v>
      </c>
      <c r="R730" s="189">
        <v>1493</v>
      </c>
      <c r="S730" s="190">
        <v>1028</v>
      </c>
      <c r="T730" s="187">
        <v>128</v>
      </c>
      <c r="U730" s="191">
        <v>158</v>
      </c>
      <c r="V730" s="189">
        <v>669</v>
      </c>
      <c r="W730" s="196">
        <v>1839</v>
      </c>
      <c r="X730" s="187">
        <v>764</v>
      </c>
      <c r="Y730" s="191">
        <v>285</v>
      </c>
      <c r="Z730" s="189">
        <v>2416</v>
      </c>
      <c r="AA730" s="187">
        <v>2676</v>
      </c>
      <c r="AB730" s="162">
        <f t="shared" si="13701"/>
        <v>14368</v>
      </c>
      <c r="AC730" s="165">
        <f t="shared" si="13732"/>
        <v>14518</v>
      </c>
      <c r="AE730" s="254" t="str">
        <f>$AE$17</f>
        <v>17:00 - 17:59</v>
      </c>
      <c r="AF730" s="120">
        <f t="shared" ref="AF730:AO732" si="13923">SUMIF($A$9:$A$32,$AE730,B$722:B$745)</f>
        <v>2315</v>
      </c>
      <c r="AG730" s="177">
        <f t="shared" si="13923"/>
        <v>1963</v>
      </c>
      <c r="AH730" s="121">
        <f t="shared" si="13923"/>
        <v>692</v>
      </c>
      <c r="AI730" s="172">
        <f t="shared" si="13923"/>
        <v>774</v>
      </c>
      <c r="AJ730" s="120">
        <f t="shared" si="13923"/>
        <v>983</v>
      </c>
      <c r="AK730" s="122">
        <f t="shared" si="13923"/>
        <v>1069</v>
      </c>
      <c r="AL730" s="121">
        <f t="shared" si="13923"/>
        <v>2487</v>
      </c>
      <c r="AM730" s="172">
        <f t="shared" si="13923"/>
        <v>2758</v>
      </c>
      <c r="AN730" s="120">
        <f t="shared" si="13923"/>
        <v>350</v>
      </c>
      <c r="AO730" s="122">
        <f t="shared" si="13923"/>
        <v>204</v>
      </c>
      <c r="AP730" s="121">
        <f t="shared" ref="AP730:AY732" si="13924">SUMIF($A$9:$A$32,$AE730,L$722:L$745)</f>
        <v>1083</v>
      </c>
      <c r="AQ730" s="120">
        <f t="shared" si="13924"/>
        <v>768</v>
      </c>
      <c r="AR730" s="171">
        <f t="shared" si="13924"/>
        <v>1958</v>
      </c>
      <c r="AS730" s="173">
        <f t="shared" si="13924"/>
        <v>1834</v>
      </c>
      <c r="AT730" s="120">
        <f t="shared" si="13924"/>
        <v>926</v>
      </c>
      <c r="AU730" s="122">
        <f t="shared" si="13924"/>
        <v>1090</v>
      </c>
      <c r="AV730" s="121">
        <f t="shared" si="13924"/>
        <v>1257</v>
      </c>
      <c r="AW730" s="172">
        <f t="shared" si="13924"/>
        <v>1897</v>
      </c>
      <c r="AX730" s="120">
        <f t="shared" si="13924"/>
        <v>234</v>
      </c>
      <c r="AY730" s="122">
        <f t="shared" si="13924"/>
        <v>215</v>
      </c>
      <c r="AZ730" s="121">
        <f t="shared" ref="AZ730:BE732" si="13925">SUMIF($A$9:$A$32,$AE730,V$722:V$745)</f>
        <v>1476</v>
      </c>
      <c r="BA730" s="172">
        <f t="shared" si="13925"/>
        <v>1487</v>
      </c>
      <c r="BB730" s="120">
        <f t="shared" si="13925"/>
        <v>940</v>
      </c>
      <c r="BC730" s="122">
        <f t="shared" si="13925"/>
        <v>544</v>
      </c>
      <c r="BD730" s="21">
        <f t="shared" si="13925"/>
        <v>3023</v>
      </c>
      <c r="BE730" s="176">
        <f t="shared" si="13925"/>
        <v>2882</v>
      </c>
      <c r="BF730" s="162">
        <f>AF730+AH730+AJ730+AL730+AN730+AP730+AR730+AT730+AV730+AX730+AZ730+BB730+BD730</f>
        <v>17724</v>
      </c>
      <c r="BG730" s="163">
        <f>AG730+AI730+AK730+AM730+AO730+AQ730+AS730+AU730+AW730+AY730+BA730+BC730+BE730</f>
        <v>17485</v>
      </c>
      <c r="BI730" s="139" t="s">
        <v>24</v>
      </c>
      <c r="BJ730" s="123">
        <f>B730/B746</f>
        <v>6.3106976744186041E-2</v>
      </c>
      <c r="BK730" s="124">
        <f t="shared" ref="BK730" si="13926">C730/C746</f>
        <v>6.2117163412127439E-2</v>
      </c>
      <c r="BL730" s="125">
        <f t="shared" ref="BL730" si="13927">D730/D746</f>
        <v>6.917240162343391E-2</v>
      </c>
      <c r="BM730" s="126">
        <f t="shared" ref="BM730" si="13928">E730/E746</f>
        <v>4.4421291911346847E-2</v>
      </c>
      <c r="BN730" s="123">
        <f t="shared" ref="BN730" si="13929">F730/F746</f>
        <v>6.334205989400421E-2</v>
      </c>
      <c r="BO730" s="124">
        <f t="shared" ref="BO730" si="13930">G730/G746</f>
        <v>3.9574804280686632E-2</v>
      </c>
      <c r="BP730" s="125">
        <f t="shared" ref="BP730" si="13931">H730/H746</f>
        <v>6.5385300932802565E-2</v>
      </c>
      <c r="BQ730" s="126">
        <f t="shared" ref="BQ730" si="13932">I730/I746</f>
        <v>5.5536058957711881E-2</v>
      </c>
      <c r="BR730" s="123">
        <f t="shared" ref="BR730" si="13933">J730/J746</f>
        <v>4.2140151515151512E-2</v>
      </c>
      <c r="BS730" s="124">
        <f t="shared" ref="BS730" si="13934">K730/K746</f>
        <v>8.6140628532670127E-2</v>
      </c>
      <c r="BT730" s="125">
        <f t="shared" ref="BT730" si="13935">L730/L746</f>
        <v>3.0992612719707904E-2</v>
      </c>
      <c r="BU730" s="123">
        <f t="shared" ref="BU730" si="13936">M730/M746</f>
        <v>8.3457526080476907E-2</v>
      </c>
      <c r="BV730" s="127">
        <f t="shared" ref="BV730" si="13937">N730/N746</f>
        <v>5.630443799253422E-2</v>
      </c>
      <c r="BW730" s="128">
        <f t="shared" ref="BW730" si="13938">O730/O746</f>
        <v>6.7460453625227332E-2</v>
      </c>
      <c r="BX730" s="123">
        <f t="shared" ref="BX730" si="13939">P730/P746</f>
        <v>7.2271791352093342E-2</v>
      </c>
      <c r="BY730" s="124">
        <f t="shared" ref="BY730" si="13940">Q730/Q746</f>
        <v>4.074882116968119E-2</v>
      </c>
      <c r="BZ730" s="125">
        <f t="shared" ref="BZ730" si="13941">R730/R746</f>
        <v>6.7922296528820342E-2</v>
      </c>
      <c r="CA730" s="126">
        <f t="shared" ref="CA730" si="13942">S730/S746</f>
        <v>4.5913354175971414E-2</v>
      </c>
      <c r="CB730" s="123">
        <f t="shared" ref="CB730" si="13943">T730/T746</f>
        <v>4.4459881903438692E-2</v>
      </c>
      <c r="CC730" s="124">
        <f t="shared" ref="CC730" si="13944">U730/U746</f>
        <v>4.5585689555683782E-2</v>
      </c>
      <c r="CD730" s="125">
        <f t="shared" ref="CD730" si="13945">V730/V746</f>
        <v>3.7785936176221405E-2</v>
      </c>
      <c r="CE730" s="126">
        <f t="shared" ref="CE730" si="13946">W730/W746</f>
        <v>8.1034634705208428E-2</v>
      </c>
      <c r="CF730" s="123">
        <f t="shared" ref="CF730" si="13947">X730/X746</f>
        <v>6.2566538367046107E-2</v>
      </c>
      <c r="CG730" s="124">
        <f t="shared" ref="CG730" si="13948">Y730/Y746</f>
        <v>4.2109929078014183E-2</v>
      </c>
      <c r="CH730" s="125">
        <f t="shared" ref="CH730" si="13949">Z730/Z746</f>
        <v>5.8456327123155093E-2</v>
      </c>
      <c r="CI730" s="123">
        <f t="shared" ref="CI730" si="13950">AA730/AA746</f>
        <v>6.3555397221232629E-2</v>
      </c>
      <c r="CJ730" s="129">
        <f t="shared" ref="CJ730" si="13951">AB730/AB746</f>
        <v>5.9093283321200459E-2</v>
      </c>
      <c r="CK730" s="130">
        <f t="shared" ref="CK730" si="13952">AC730/AC746</f>
        <v>5.9920177969284616E-2</v>
      </c>
    </row>
    <row r="731" spans="1:89" x14ac:dyDescent="0.25">
      <c r="A731" s="131" t="s">
        <v>25</v>
      </c>
      <c r="B731" s="197">
        <v>1551</v>
      </c>
      <c r="C731" s="181">
        <v>1620</v>
      </c>
      <c r="D731" s="182">
        <v>785</v>
      </c>
      <c r="E731" s="183">
        <v>477</v>
      </c>
      <c r="F731" s="180">
        <v>995</v>
      </c>
      <c r="G731" s="184">
        <v>566</v>
      </c>
      <c r="H731" s="182">
        <v>2431</v>
      </c>
      <c r="I731" s="183">
        <v>1684</v>
      </c>
      <c r="J731" s="180">
        <v>234</v>
      </c>
      <c r="K731" s="181">
        <v>306</v>
      </c>
      <c r="L731" s="182">
        <v>504</v>
      </c>
      <c r="M731" s="180">
        <v>1357</v>
      </c>
      <c r="N731" s="185">
        <v>1740</v>
      </c>
      <c r="O731" s="198">
        <v>1945</v>
      </c>
      <c r="P731" s="180">
        <v>1103</v>
      </c>
      <c r="Q731" s="181">
        <v>699</v>
      </c>
      <c r="R731" s="182">
        <v>1646</v>
      </c>
      <c r="S731" s="183">
        <v>1152</v>
      </c>
      <c r="T731" s="189">
        <v>123</v>
      </c>
      <c r="U731" s="180">
        <v>158</v>
      </c>
      <c r="V731" s="182">
        <v>762</v>
      </c>
      <c r="W731" s="199">
        <v>1760</v>
      </c>
      <c r="X731" s="180">
        <v>743</v>
      </c>
      <c r="Y731" s="184">
        <v>308</v>
      </c>
      <c r="Z731" s="182">
        <v>2789</v>
      </c>
      <c r="AA731" s="180">
        <v>2824</v>
      </c>
      <c r="AB731" s="162">
        <f t="shared" si="13701"/>
        <v>15406</v>
      </c>
      <c r="AC731" s="165">
        <f t="shared" si="13732"/>
        <v>14856</v>
      </c>
      <c r="AE731" s="256" t="str">
        <f>$AE$18</f>
        <v>18:00 - 18:59</v>
      </c>
      <c r="AF731" s="120">
        <f t="shared" si="13923"/>
        <v>2239</v>
      </c>
      <c r="AG731" s="181">
        <f t="shared" si="13923"/>
        <v>1843</v>
      </c>
      <c r="AH731" s="182">
        <f t="shared" si="13923"/>
        <v>727</v>
      </c>
      <c r="AI731" s="183">
        <f t="shared" si="13923"/>
        <v>762</v>
      </c>
      <c r="AJ731" s="180">
        <f t="shared" si="13923"/>
        <v>947</v>
      </c>
      <c r="AK731" s="184">
        <f t="shared" si="13923"/>
        <v>1167</v>
      </c>
      <c r="AL731" s="182">
        <f t="shared" si="13923"/>
        <v>2339</v>
      </c>
      <c r="AM731" s="183">
        <f t="shared" si="13923"/>
        <v>2652</v>
      </c>
      <c r="AN731" s="180">
        <f t="shared" si="13923"/>
        <v>344</v>
      </c>
      <c r="AO731" s="184">
        <f t="shared" si="13923"/>
        <v>184</v>
      </c>
      <c r="AP731" s="182">
        <f t="shared" si="13924"/>
        <v>1209</v>
      </c>
      <c r="AQ731" s="180">
        <f t="shared" si="13924"/>
        <v>599</v>
      </c>
      <c r="AR731" s="185">
        <f t="shared" si="13924"/>
        <v>2022</v>
      </c>
      <c r="AS731" s="186">
        <f t="shared" si="13924"/>
        <v>2071</v>
      </c>
      <c r="AT731" s="180">
        <f t="shared" si="13924"/>
        <v>835</v>
      </c>
      <c r="AU731" s="184">
        <f t="shared" si="13924"/>
        <v>1329</v>
      </c>
      <c r="AV731" s="182">
        <f t="shared" si="13924"/>
        <v>1153</v>
      </c>
      <c r="AW731" s="183">
        <f t="shared" si="13924"/>
        <v>2021</v>
      </c>
      <c r="AX731" s="180">
        <f t="shared" si="13924"/>
        <v>201</v>
      </c>
      <c r="AY731" s="184">
        <f t="shared" si="13924"/>
        <v>242</v>
      </c>
      <c r="AZ731" s="182">
        <f t="shared" si="13925"/>
        <v>1676</v>
      </c>
      <c r="BA731" s="183">
        <f t="shared" si="13925"/>
        <v>1364</v>
      </c>
      <c r="BB731" s="180">
        <f t="shared" si="13925"/>
        <v>816</v>
      </c>
      <c r="BC731" s="184">
        <f t="shared" si="13925"/>
        <v>559</v>
      </c>
      <c r="BD731" s="182">
        <f t="shared" si="13925"/>
        <v>3208</v>
      </c>
      <c r="BE731" s="180">
        <f t="shared" si="13925"/>
        <v>2911</v>
      </c>
      <c r="BF731" s="164">
        <f>SUM(AF731,AH731,AJ731,AL731,AN731,AP731,AR731,AT731,AV731,AX731,AZ731,BB731,BD731)</f>
        <v>17716</v>
      </c>
      <c r="BG731" s="165">
        <f>SUM(AG731,AI731,AK731,AM731,AO731,AQ731,AS731,AU731,AW731,AY731,BA731,BC731,BE731)</f>
        <v>17704</v>
      </c>
      <c r="BI731" s="131" t="s">
        <v>25</v>
      </c>
      <c r="BJ731" s="123">
        <f>B731/B746</f>
        <v>5.7711627906976745E-2</v>
      </c>
      <c r="BK731" s="124">
        <f t="shared" ref="BK731" si="13953">C731/C746</f>
        <v>6.6598150051387459E-2</v>
      </c>
      <c r="BL731" s="125">
        <f t="shared" ref="BL731" si="13954">D731/D746</f>
        <v>6.9260631727545444E-2</v>
      </c>
      <c r="BM731" s="126">
        <f t="shared" ref="BM731" si="13955">E731/E746</f>
        <v>4.5179011176359161E-2</v>
      </c>
      <c r="BN731" s="123">
        <f t="shared" ref="BN731" si="13956">F731/F746</f>
        <v>6.3533618542877215E-2</v>
      </c>
      <c r="BO731" s="124">
        <f t="shared" ref="BO731" si="13957">G731/G746</f>
        <v>4.0652158299217124E-2</v>
      </c>
      <c r="BP731" s="125">
        <f t="shared" ref="BP731" si="13958">H731/H746</f>
        <v>7.2217931198383933E-2</v>
      </c>
      <c r="BQ731" s="126">
        <f t="shared" ref="BQ731" si="13959">I731/I746</f>
        <v>4.9248406153126277E-2</v>
      </c>
      <c r="BR731" s="123">
        <f t="shared" ref="BR731" si="13960">J731/J746</f>
        <v>5.5397727272727272E-2</v>
      </c>
      <c r="BS731" s="124">
        <f t="shared" ref="BS731" si="13961">K731/K746</f>
        <v>6.9183811892380737E-2</v>
      </c>
      <c r="BT731" s="125">
        <f t="shared" ref="BT731" si="13962">L731/L746</f>
        <v>4.279527893351448E-2</v>
      </c>
      <c r="BU731" s="123">
        <f t="shared" ref="BU731" si="13963">M731/M746</f>
        <v>9.6302604499325817E-2</v>
      </c>
      <c r="BV731" s="127">
        <f t="shared" ref="BV731" si="13964">N731/N746</f>
        <v>6.0141020323517209E-2</v>
      </c>
      <c r="BW731" s="128">
        <f t="shared" ref="BW731" si="13965">O731/O746</f>
        <v>6.6739868922211162E-2</v>
      </c>
      <c r="BX731" s="123">
        <f t="shared" ref="BX731" si="13966">P731/P746</f>
        <v>7.5703500343170901E-2</v>
      </c>
      <c r="BY731" s="124">
        <f t="shared" ref="BY731" si="13967">Q731/Q746</f>
        <v>4.9194172707438949E-2</v>
      </c>
      <c r="BZ731" s="125">
        <f t="shared" ref="BZ731" si="13968">R731/R746</f>
        <v>7.4882853373367905E-2</v>
      </c>
      <c r="CA731" s="126">
        <f t="shared" ref="CA731" si="13969">S731/S746</f>
        <v>5.1451540866458242E-2</v>
      </c>
      <c r="CB731" s="123">
        <f t="shared" ref="CB731" si="13970">T731/T746</f>
        <v>4.2723167766585621E-2</v>
      </c>
      <c r="CC731" s="124">
        <f t="shared" ref="CC731" si="13971">U731/U746</f>
        <v>4.5585689555683782E-2</v>
      </c>
      <c r="CD731" s="125">
        <f t="shared" ref="CD731" si="13972">V731/V746</f>
        <v>4.3038689635696133E-2</v>
      </c>
      <c r="CE731" s="126">
        <f t="shared" ref="CE731" si="13973">W731/W746</f>
        <v>7.7553538380188594E-2</v>
      </c>
      <c r="CF731" s="123">
        <f t="shared" ref="CF731" si="13974">X731/X746</f>
        <v>6.0846777495700596E-2</v>
      </c>
      <c r="CG731" s="124">
        <f t="shared" ref="CG731" si="13975">Y731/Y746</f>
        <v>4.550827423167849E-2</v>
      </c>
      <c r="CH731" s="125">
        <f t="shared" ref="CH731" si="13976">Z731/Z746</f>
        <v>6.7481248487781267E-2</v>
      </c>
      <c r="CI731" s="123">
        <f t="shared" ref="CI731" si="13977">AA731/AA746</f>
        <v>6.707041919011994E-2</v>
      </c>
      <c r="CJ731" s="129">
        <f t="shared" ref="CJ731" si="13978">AB731/AB746</f>
        <v>6.3362411111248212E-2</v>
      </c>
      <c r="CK731" s="130">
        <f t="shared" ref="CK731" si="13979">AC731/AC746</f>
        <v>6.1315206220670354E-2</v>
      </c>
    </row>
    <row r="732" spans="1:89" ht="13.8" thickBot="1" x14ac:dyDescent="0.3">
      <c r="A732" s="139" t="s">
        <v>26</v>
      </c>
      <c r="B732" s="194">
        <v>1638</v>
      </c>
      <c r="C732" s="188">
        <v>1518</v>
      </c>
      <c r="D732" s="189">
        <v>692</v>
      </c>
      <c r="E732" s="190">
        <v>596</v>
      </c>
      <c r="F732" s="187">
        <v>918</v>
      </c>
      <c r="G732" s="191">
        <v>656</v>
      </c>
      <c r="H732" s="189">
        <v>2343</v>
      </c>
      <c r="I732" s="190">
        <v>2052</v>
      </c>
      <c r="J732" s="187">
        <v>231</v>
      </c>
      <c r="K732" s="188">
        <v>278</v>
      </c>
      <c r="L732" s="189">
        <v>494</v>
      </c>
      <c r="M732" s="187">
        <v>1110</v>
      </c>
      <c r="N732" s="192">
        <v>1741</v>
      </c>
      <c r="O732" s="195">
        <v>1743</v>
      </c>
      <c r="P732" s="187">
        <v>1145</v>
      </c>
      <c r="Q732" s="188">
        <v>685</v>
      </c>
      <c r="R732" s="189">
        <v>1502</v>
      </c>
      <c r="S732" s="190">
        <v>1155</v>
      </c>
      <c r="T732" s="187">
        <v>161</v>
      </c>
      <c r="U732" s="191">
        <v>196</v>
      </c>
      <c r="V732" s="189">
        <v>829</v>
      </c>
      <c r="W732" s="196">
        <v>1486</v>
      </c>
      <c r="X732" s="187">
        <v>777</v>
      </c>
      <c r="Y732" s="191">
        <v>360</v>
      </c>
      <c r="Z732" s="189">
        <v>2585</v>
      </c>
      <c r="AA732" s="187">
        <v>3298</v>
      </c>
      <c r="AB732" s="162">
        <f t="shared" si="13701"/>
        <v>15056</v>
      </c>
      <c r="AC732" s="165">
        <f t="shared" si="13732"/>
        <v>15133</v>
      </c>
      <c r="AE732" s="254">
        <f>$AE$19</f>
        <v>0</v>
      </c>
      <c r="AF732" s="120">
        <f t="shared" si="13923"/>
        <v>0</v>
      </c>
      <c r="AG732" s="188">
        <f t="shared" si="13923"/>
        <v>0</v>
      </c>
      <c r="AH732" s="189">
        <f t="shared" si="13923"/>
        <v>0</v>
      </c>
      <c r="AI732" s="190">
        <f t="shared" si="13923"/>
        <v>0</v>
      </c>
      <c r="AJ732" s="187">
        <f t="shared" si="13923"/>
        <v>0</v>
      </c>
      <c r="AK732" s="191">
        <f t="shared" si="13923"/>
        <v>0</v>
      </c>
      <c r="AL732" s="189">
        <f t="shared" si="13923"/>
        <v>0</v>
      </c>
      <c r="AM732" s="190">
        <f t="shared" si="13923"/>
        <v>0</v>
      </c>
      <c r="AN732" s="187">
        <f t="shared" si="13923"/>
        <v>0</v>
      </c>
      <c r="AO732" s="191">
        <f t="shared" si="13923"/>
        <v>0</v>
      </c>
      <c r="AP732" s="189">
        <f t="shared" si="13924"/>
        <v>0</v>
      </c>
      <c r="AQ732" s="187">
        <f t="shared" si="13924"/>
        <v>0</v>
      </c>
      <c r="AR732" s="192">
        <f t="shared" si="13924"/>
        <v>0</v>
      </c>
      <c r="AS732" s="193">
        <f t="shared" si="13924"/>
        <v>0</v>
      </c>
      <c r="AT732" s="187">
        <f t="shared" si="13924"/>
        <v>0</v>
      </c>
      <c r="AU732" s="191">
        <f t="shared" si="13924"/>
        <v>0</v>
      </c>
      <c r="AV732" s="189">
        <f t="shared" si="13924"/>
        <v>0</v>
      </c>
      <c r="AW732" s="190">
        <f t="shared" si="13924"/>
        <v>0</v>
      </c>
      <c r="AX732" s="187">
        <f t="shared" si="13924"/>
        <v>0</v>
      </c>
      <c r="AY732" s="191">
        <f t="shared" si="13924"/>
        <v>0</v>
      </c>
      <c r="AZ732" s="189">
        <f t="shared" si="13925"/>
        <v>0</v>
      </c>
      <c r="BA732" s="190">
        <f t="shared" si="13925"/>
        <v>0</v>
      </c>
      <c r="BB732" s="187">
        <f t="shared" si="13925"/>
        <v>0</v>
      </c>
      <c r="BC732" s="191">
        <f t="shared" si="13925"/>
        <v>0</v>
      </c>
      <c r="BD732" s="189">
        <f t="shared" si="13925"/>
        <v>0</v>
      </c>
      <c r="BE732" s="187">
        <f t="shared" si="13925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26</v>
      </c>
      <c r="BJ732" s="123">
        <f>B732/B746</f>
        <v>6.0948837209302324E-2</v>
      </c>
      <c r="BK732" s="124">
        <f t="shared" ref="BK732" si="13980">C732/C746</f>
        <v>6.2404933196300104E-2</v>
      </c>
      <c r="BL732" s="125">
        <f t="shared" ref="BL732" si="13981">D732/D746</f>
        <v>6.105523204517381E-2</v>
      </c>
      <c r="BM732" s="126">
        <f t="shared" ref="BM732" si="13982">E732/E746</f>
        <v>5.6450085243417311E-2</v>
      </c>
      <c r="BN732" s="123">
        <f t="shared" ref="BN732" si="13983">F732/F746</f>
        <v>5.8616946555136967E-2</v>
      </c>
      <c r="BO732" s="124">
        <f t="shared" ref="BO732" si="13984">G732/G746</f>
        <v>4.7116282410400057E-2</v>
      </c>
      <c r="BP732" s="125">
        <f t="shared" ref="BP732" si="13985">H732/H746</f>
        <v>6.9603707444596277E-2</v>
      </c>
      <c r="BQ732" s="126">
        <f t="shared" ref="BQ732" si="13986">I732/I746</f>
        <v>6.0010528162835586E-2</v>
      </c>
      <c r="BR732" s="123">
        <f t="shared" ref="BR732" si="13987">J732/J746</f>
        <v>5.46875E-2</v>
      </c>
      <c r="BS732" s="124">
        <f t="shared" ref="BS732" si="13988">K732/K746</f>
        <v>6.2853267013339362E-2</v>
      </c>
      <c r="BT732" s="125">
        <f t="shared" ref="BT732" si="13989">L732/L746</f>
        <v>4.1946166256262206E-2</v>
      </c>
      <c r="BU732" s="123">
        <f t="shared" ref="BU732" si="13990">M732/M746</f>
        <v>7.8773685331062382E-2</v>
      </c>
      <c r="BV732" s="127">
        <f t="shared" ref="BV732" si="13991">N732/N746</f>
        <v>6.0175584128300846E-2</v>
      </c>
      <c r="BW732" s="128">
        <f t="shared" ref="BW732" si="13992">O732/O746</f>
        <v>5.9808530350341421E-2</v>
      </c>
      <c r="BX732" s="123">
        <f t="shared" ref="BX732" si="13993">P732/P746</f>
        <v>7.8586135895676049E-2</v>
      </c>
      <c r="BY732" s="124">
        <f t="shared" ref="BY732" si="13994">Q732/Q746</f>
        <v>4.8208881694700542E-2</v>
      </c>
      <c r="BZ732" s="125">
        <f t="shared" ref="BZ732" si="13995">R732/R746</f>
        <v>6.8331741049087846E-2</v>
      </c>
      <c r="CA732" s="126">
        <f t="shared" ref="CA732" si="13996">S732/S746</f>
        <v>5.1585529254131311E-2</v>
      </c>
      <c r="CB732" s="123">
        <f t="shared" ref="CB732" si="13997">T732/T746</f>
        <v>5.5922195206668981E-2</v>
      </c>
      <c r="CC732" s="124">
        <f t="shared" ref="CC732" si="13998">U732/U746</f>
        <v>5.6549336410848243E-2</v>
      </c>
      <c r="CD732" s="125">
        <f t="shared" ref="CD732" si="13999">V732/V746</f>
        <v>4.6822931375317706E-2</v>
      </c>
      <c r="CE732" s="126">
        <f t="shared" ref="CE732" si="14000">W732/W746</f>
        <v>6.5479862518727422E-2</v>
      </c>
      <c r="CF732" s="123">
        <f t="shared" ref="CF732" si="14001">X732/X746</f>
        <v>6.36311522397838E-2</v>
      </c>
      <c r="CG732" s="124">
        <f t="shared" ref="CG732" si="14002">Y732/Y746</f>
        <v>5.3191489361702128E-2</v>
      </c>
      <c r="CH732" s="125">
        <f t="shared" ref="CH732" si="14003">Z732/Z746</f>
        <v>6.2545366561819499E-2</v>
      </c>
      <c r="CI732" s="123">
        <f t="shared" ref="CI732" si="14004">AA732/AA746</f>
        <v>7.8327989549934682E-2</v>
      </c>
      <c r="CJ732" s="129">
        <f t="shared" ref="CJ732" si="14005">AB732/AB746</f>
        <v>6.1922917155066405E-2</v>
      </c>
      <c r="CK732" s="130">
        <f t="shared" ref="CK732" si="14006">AC732/AC746</f>
        <v>6.2458469018403642E-2</v>
      </c>
    </row>
    <row r="733" spans="1:89" ht="14.4" thickTop="1" thickBot="1" x14ac:dyDescent="0.3">
      <c r="A733" s="131" t="s">
        <v>27</v>
      </c>
      <c r="B733" s="197">
        <v>1472</v>
      </c>
      <c r="C733" s="181">
        <v>1914</v>
      </c>
      <c r="D733" s="182">
        <v>777</v>
      </c>
      <c r="E733" s="183">
        <v>599</v>
      </c>
      <c r="F733" s="180">
        <v>1001</v>
      </c>
      <c r="G733" s="184">
        <v>626</v>
      </c>
      <c r="H733" s="182">
        <v>2119</v>
      </c>
      <c r="I733" s="183">
        <v>2099</v>
      </c>
      <c r="J733" s="180">
        <v>286</v>
      </c>
      <c r="K733" s="181">
        <v>266</v>
      </c>
      <c r="L733" s="182">
        <v>699</v>
      </c>
      <c r="M733" s="180">
        <v>822</v>
      </c>
      <c r="N733" s="185">
        <v>1736</v>
      </c>
      <c r="O733" s="198">
        <v>1462</v>
      </c>
      <c r="P733" s="180">
        <v>1054</v>
      </c>
      <c r="Q733" s="181">
        <v>785</v>
      </c>
      <c r="R733" s="182">
        <v>1382</v>
      </c>
      <c r="S733" s="183">
        <v>1294</v>
      </c>
      <c r="T733" s="180">
        <v>165</v>
      </c>
      <c r="U733" s="184">
        <v>152</v>
      </c>
      <c r="V733" s="182">
        <v>1063</v>
      </c>
      <c r="W733" s="199">
        <v>1370</v>
      </c>
      <c r="X733" s="180">
        <v>801</v>
      </c>
      <c r="Y733" s="184">
        <v>312</v>
      </c>
      <c r="Z733" s="182">
        <v>2559</v>
      </c>
      <c r="AA733" s="180">
        <v>3108</v>
      </c>
      <c r="AB733" s="162">
        <f t="shared" si="13701"/>
        <v>15114</v>
      </c>
      <c r="AC733" s="165">
        <f t="shared" si="13732"/>
        <v>14809</v>
      </c>
      <c r="AE733" s="251" t="s">
        <v>13</v>
      </c>
      <c r="AF733" s="14">
        <f t="shared" ref="AF733:BG733" si="14007">SUM(AF730:AF732)</f>
        <v>4554</v>
      </c>
      <c r="AG733" s="1">
        <f t="shared" si="14007"/>
        <v>3806</v>
      </c>
      <c r="AH733" s="14">
        <f t="shared" si="14007"/>
        <v>1419</v>
      </c>
      <c r="AI733" s="1">
        <f t="shared" si="14007"/>
        <v>1536</v>
      </c>
      <c r="AJ733" s="14">
        <f t="shared" si="14007"/>
        <v>1930</v>
      </c>
      <c r="AK733" s="1">
        <f t="shared" si="14007"/>
        <v>2236</v>
      </c>
      <c r="AL733" s="14">
        <f t="shared" si="14007"/>
        <v>4826</v>
      </c>
      <c r="AM733" s="1">
        <f t="shared" si="14007"/>
        <v>5410</v>
      </c>
      <c r="AN733" s="14">
        <f t="shared" si="14007"/>
        <v>694</v>
      </c>
      <c r="AO733" s="1">
        <f t="shared" si="14007"/>
        <v>388</v>
      </c>
      <c r="AP733" s="14">
        <f t="shared" si="14007"/>
        <v>2292</v>
      </c>
      <c r="AQ733" s="1">
        <f t="shared" si="14007"/>
        <v>1367</v>
      </c>
      <c r="AR733" s="14">
        <f t="shared" si="14007"/>
        <v>3980</v>
      </c>
      <c r="AS733" s="1">
        <f t="shared" si="14007"/>
        <v>3905</v>
      </c>
      <c r="AT733" s="14">
        <f t="shared" si="14007"/>
        <v>1761</v>
      </c>
      <c r="AU733" s="1">
        <f t="shared" si="14007"/>
        <v>2419</v>
      </c>
      <c r="AV733" s="14">
        <f t="shared" si="14007"/>
        <v>2410</v>
      </c>
      <c r="AW733" s="1">
        <f t="shared" si="14007"/>
        <v>3918</v>
      </c>
      <c r="AX733" s="14">
        <f t="shared" si="14007"/>
        <v>435</v>
      </c>
      <c r="AY733" s="1">
        <f t="shared" si="14007"/>
        <v>457</v>
      </c>
      <c r="AZ733" s="14">
        <f t="shared" si="14007"/>
        <v>3152</v>
      </c>
      <c r="BA733" s="1">
        <f t="shared" si="14007"/>
        <v>2851</v>
      </c>
      <c r="BB733" s="14">
        <f t="shared" si="14007"/>
        <v>1756</v>
      </c>
      <c r="BC733" s="1">
        <f t="shared" si="14007"/>
        <v>1103</v>
      </c>
      <c r="BD733" s="14">
        <f t="shared" si="14007"/>
        <v>6231</v>
      </c>
      <c r="BE733" s="1">
        <f t="shared" si="14007"/>
        <v>5793</v>
      </c>
      <c r="BF733" s="166">
        <f t="shared" si="14007"/>
        <v>35440</v>
      </c>
      <c r="BG733" s="167">
        <f t="shared" si="14007"/>
        <v>35189</v>
      </c>
      <c r="BI733" s="131" t="s">
        <v>27</v>
      </c>
      <c r="BJ733" s="123">
        <f>B733/B746</f>
        <v>5.4772093023255815E-2</v>
      </c>
      <c r="BK733" s="124">
        <f t="shared" ref="BK733" si="14008">C733/C746</f>
        <v>7.8684480986639257E-2</v>
      </c>
      <c r="BL733" s="125">
        <f t="shared" ref="BL733" si="14009">D733/D746</f>
        <v>6.8554790894653259E-2</v>
      </c>
      <c r="BM733" s="126">
        <f t="shared" ref="BM733" si="14010">E733/E746</f>
        <v>5.673422996779693E-2</v>
      </c>
      <c r="BN733" s="123">
        <f t="shared" ref="BN733" si="14011">F733/F746</f>
        <v>6.3916735840623198E-2</v>
      </c>
      <c r="BO733" s="124">
        <f t="shared" ref="BO733" si="14012">G733/G746</f>
        <v>4.4961574373339079E-2</v>
      </c>
      <c r="BP733" s="125">
        <f t="shared" ref="BP733" si="14013">H733/H746</f>
        <v>6.294931970768225E-2</v>
      </c>
      <c r="BQ733" s="126">
        <f t="shared" ref="BQ733" si="14014">I733/I746</f>
        <v>6.1385038310814766E-2</v>
      </c>
      <c r="BR733" s="123">
        <f t="shared" ref="BR733" si="14015">J733/J746</f>
        <v>6.7708333333333329E-2</v>
      </c>
      <c r="BS733" s="124">
        <f t="shared" ref="BS733" si="14016">K733/K746</f>
        <v>6.0140176350893061E-2</v>
      </c>
      <c r="BT733" s="125">
        <f t="shared" ref="BT733" si="14017">L733/L746</f>
        <v>5.9352976139933768E-2</v>
      </c>
      <c r="BU733" s="123">
        <f t="shared" ref="BU733" si="14018">M733/M746</f>
        <v>5.8335107515435386E-2</v>
      </c>
      <c r="BV733" s="127">
        <f t="shared" ref="BV733" si="14019">N733/N746</f>
        <v>6.000276510438269E-2</v>
      </c>
      <c r="BW733" s="128">
        <f t="shared" ref="BW733" si="14020">O733/O746</f>
        <v>5.0166420752839447E-2</v>
      </c>
      <c r="BX733" s="123">
        <f t="shared" ref="BX733" si="14021">P733/P746</f>
        <v>7.2340425531914887E-2</v>
      </c>
      <c r="BY733" s="124">
        <f t="shared" ref="BY733" si="14022">Q733/Q746</f>
        <v>5.5246674642832005E-2</v>
      </c>
      <c r="BZ733" s="125">
        <f t="shared" ref="BZ733" si="14023">R733/R746</f>
        <v>6.2872480778854462E-2</v>
      </c>
      <c r="CA733" s="126">
        <f t="shared" ref="CA733" si="14024">S733/S746</f>
        <v>5.7793657882983476E-2</v>
      </c>
      <c r="CB733" s="123">
        <f t="shared" ref="CB733" si="14025">T733/T746</f>
        <v>5.7311566516151442E-2</v>
      </c>
      <c r="CC733" s="124">
        <f t="shared" ref="CC733" si="14026">U733/U746</f>
        <v>4.3854587420657822E-2</v>
      </c>
      <c r="CD733" s="125">
        <f t="shared" ref="CD733" si="14027">V733/V746</f>
        <v>6.0039536853996045E-2</v>
      </c>
      <c r="CE733" s="126">
        <f t="shared" ref="CE733" si="14028">W733/W746</f>
        <v>6.0368379307305896E-2</v>
      </c>
      <c r="CF733" s="123">
        <f t="shared" ref="CF733" si="14029">X733/X746</f>
        <v>6.5596593235607237E-2</v>
      </c>
      <c r="CG733" s="124">
        <f t="shared" ref="CG733" si="14030">Y733/Y746</f>
        <v>4.6099290780141841E-2</v>
      </c>
      <c r="CH733" s="125">
        <f t="shared" ref="CH733" si="14031">Z733/Z746</f>
        <v>6.1916283571255747E-2</v>
      </c>
      <c r="CI733" s="123">
        <f t="shared" ref="CI733" si="14032">AA733/AA746</f>
        <v>7.3815461346633415E-2</v>
      </c>
      <c r="CJ733" s="129">
        <f t="shared" ref="CJ733" si="14033">AB733/AB746</f>
        <v>6.21614618678051E-2</v>
      </c>
      <c r="CK733" s="130">
        <f t="shared" ref="CK733" si="14034">AC733/AC746</f>
        <v>6.1121223002282399E-2</v>
      </c>
    </row>
    <row r="734" spans="1:89" ht="13.8" thickTop="1" x14ac:dyDescent="0.25">
      <c r="A734" s="139" t="s">
        <v>28</v>
      </c>
      <c r="B734" s="194">
        <v>1895</v>
      </c>
      <c r="C734" s="188">
        <v>1714</v>
      </c>
      <c r="D734" s="189">
        <v>726</v>
      </c>
      <c r="E734" s="190">
        <v>659</v>
      </c>
      <c r="F734" s="187">
        <v>924</v>
      </c>
      <c r="G734" s="191">
        <v>950</v>
      </c>
      <c r="H734" s="189">
        <v>2314</v>
      </c>
      <c r="I734" s="190">
        <v>2476</v>
      </c>
      <c r="J734" s="187">
        <v>429</v>
      </c>
      <c r="K734" s="188">
        <v>262</v>
      </c>
      <c r="L734" s="189">
        <v>888</v>
      </c>
      <c r="M734" s="187">
        <v>796</v>
      </c>
      <c r="N734" s="192">
        <v>1944</v>
      </c>
      <c r="O734" s="195">
        <v>1872</v>
      </c>
      <c r="P734" s="187">
        <v>1270</v>
      </c>
      <c r="Q734" s="188">
        <v>878</v>
      </c>
      <c r="R734" s="189">
        <v>1452</v>
      </c>
      <c r="S734" s="190">
        <v>1627</v>
      </c>
      <c r="T734" s="187">
        <v>185</v>
      </c>
      <c r="U734" s="191">
        <v>149</v>
      </c>
      <c r="V734" s="189">
        <v>1365</v>
      </c>
      <c r="W734" s="196">
        <v>1467</v>
      </c>
      <c r="X734" s="187">
        <v>836</v>
      </c>
      <c r="Y734" s="191">
        <v>462</v>
      </c>
      <c r="Z734" s="189">
        <v>2632</v>
      </c>
      <c r="AA734" s="187">
        <v>3134</v>
      </c>
      <c r="AB734" s="162">
        <f t="shared" si="13701"/>
        <v>16860</v>
      </c>
      <c r="AC734" s="165">
        <f t="shared" si="13732"/>
        <v>16446</v>
      </c>
      <c r="BI734" s="139" t="s">
        <v>28</v>
      </c>
      <c r="BJ734" s="123">
        <f>B734/B746</f>
        <v>7.0511627906976751E-2</v>
      </c>
      <c r="BK734" s="124">
        <f t="shared" ref="BK734" si="14035">C734/C746</f>
        <v>7.0462487153134634E-2</v>
      </c>
      <c r="BL734" s="125">
        <f t="shared" ref="BL734" si="14036">D734/D746</f>
        <v>6.4055055584965589E-2</v>
      </c>
      <c r="BM734" s="126">
        <f t="shared" ref="BM734" si="14037">E734/E746</f>
        <v>6.2417124455389279E-2</v>
      </c>
      <c r="BN734" s="123">
        <f t="shared" ref="BN734" si="14038">F734/F746</f>
        <v>5.9000063852882957E-2</v>
      </c>
      <c r="BO734" s="124">
        <f t="shared" ref="BO734" si="14039">G734/G746</f>
        <v>6.8232421173597638E-2</v>
      </c>
      <c r="BP734" s="125">
        <f t="shared" ref="BP734" si="14040">H734/H746</f>
        <v>6.8742201889370802E-2</v>
      </c>
      <c r="BQ734" s="126">
        <f t="shared" ref="BQ734" si="14041">I734/I746</f>
        <v>7.2410364391413698E-2</v>
      </c>
      <c r="BR734" s="123">
        <f t="shared" ref="BR734" si="14042">J734/J746</f>
        <v>0.1015625</v>
      </c>
      <c r="BS734" s="124">
        <f t="shared" ref="BS734" si="14043">K734/K746</f>
        <v>5.9235812796744294E-2</v>
      </c>
      <c r="BT734" s="125">
        <f t="shared" ref="BT734" si="14044">L734/L746</f>
        <v>7.5401205740001698E-2</v>
      </c>
      <c r="BU734" s="123">
        <f t="shared" ref="BU734" si="14045">M734/M746</f>
        <v>5.6489958129302395E-2</v>
      </c>
      <c r="BV734" s="127">
        <f t="shared" ref="BV734" si="14046">N734/N746</f>
        <v>6.7192036499377855E-2</v>
      </c>
      <c r="BW734" s="128">
        <f t="shared" ref="BW734" si="14047">O734/O746</f>
        <v>6.4234979240297835E-2</v>
      </c>
      <c r="BX734" s="123">
        <f t="shared" ref="BX734" si="14048">P734/P746</f>
        <v>8.7165408373369932E-2</v>
      </c>
      <c r="BY734" s="124">
        <f t="shared" ref="BY734" si="14049">Q734/Q746</f>
        <v>6.1791822084594272E-2</v>
      </c>
      <c r="BZ734" s="125">
        <f t="shared" ref="BZ734" si="14050">R734/R746</f>
        <v>6.6057049269823934E-2</v>
      </c>
      <c r="CA734" s="126">
        <f t="shared" ref="CA734" si="14051">S734/S746</f>
        <v>7.2666368914694066E-2</v>
      </c>
      <c r="CB734" s="123">
        <f t="shared" ref="CB734" si="14052">T734/T746</f>
        <v>6.4258423063563733E-2</v>
      </c>
      <c r="CC734" s="124">
        <f t="shared" ref="CC734" si="14053">U734/U746</f>
        <v>4.2989036353144834E-2</v>
      </c>
      <c r="CD734" s="125">
        <f t="shared" ref="CD734" si="14054">V734/V746</f>
        <v>7.7096865292290317E-2</v>
      </c>
      <c r="CE734" s="126">
        <f t="shared" ref="CE734" si="14055">W734/W746</f>
        <v>6.4642636820304925E-2</v>
      </c>
      <c r="CF734" s="123">
        <f t="shared" ref="CF734" si="14056">X734/X746</f>
        <v>6.8462861354516416E-2</v>
      </c>
      <c r="CG734" s="124">
        <f t="shared" ref="CG734" si="14057">Y734/Y746</f>
        <v>6.8262411347517732E-2</v>
      </c>
      <c r="CH734" s="125">
        <f t="shared" ref="CH734" si="14058">Z734/Z746</f>
        <v>6.3682555044761668E-2</v>
      </c>
      <c r="CI734" s="123">
        <f t="shared" ref="CI734" si="14059">AA734/AA746</f>
        <v>7.4432965206032542E-2</v>
      </c>
      <c r="CJ734" s="129">
        <f t="shared" ref="CJ734" si="14060">AB734/AB746</f>
        <v>6.93424802892149E-2</v>
      </c>
      <c r="CK734" s="130">
        <f t="shared" ref="CK734" si="14061">AC734/AC746</f>
        <v>6.7877617225709799E-2</v>
      </c>
    </row>
    <row r="735" spans="1:89" x14ac:dyDescent="0.25">
      <c r="A735" s="131" t="s">
        <v>29</v>
      </c>
      <c r="B735" s="197">
        <v>2109</v>
      </c>
      <c r="C735" s="181">
        <v>1984</v>
      </c>
      <c r="D735" s="182">
        <v>665</v>
      </c>
      <c r="E735" s="183">
        <v>777</v>
      </c>
      <c r="F735" s="180">
        <v>923</v>
      </c>
      <c r="G735" s="184">
        <v>1103</v>
      </c>
      <c r="H735" s="182">
        <v>2380</v>
      </c>
      <c r="I735" s="183">
        <v>2796</v>
      </c>
      <c r="J735" s="180">
        <v>374</v>
      </c>
      <c r="K735" s="181">
        <v>218</v>
      </c>
      <c r="L735" s="182">
        <v>1013</v>
      </c>
      <c r="M735" s="180">
        <v>771</v>
      </c>
      <c r="N735" s="185">
        <v>2137</v>
      </c>
      <c r="O735" s="198">
        <v>1822</v>
      </c>
      <c r="P735" s="180">
        <v>1095</v>
      </c>
      <c r="Q735" s="181">
        <v>996</v>
      </c>
      <c r="R735" s="182">
        <v>1379</v>
      </c>
      <c r="S735" s="183">
        <v>1830</v>
      </c>
      <c r="T735" s="180">
        <v>242</v>
      </c>
      <c r="U735" s="184">
        <v>197</v>
      </c>
      <c r="V735" s="182">
        <v>1498</v>
      </c>
      <c r="W735" s="199">
        <v>1443</v>
      </c>
      <c r="X735" s="180">
        <v>974</v>
      </c>
      <c r="Y735" s="184">
        <v>452</v>
      </c>
      <c r="Z735" s="182">
        <v>3129</v>
      </c>
      <c r="AA735" s="180">
        <v>3154</v>
      </c>
      <c r="AB735" s="162">
        <f t="shared" si="13701"/>
        <v>17918</v>
      </c>
      <c r="AC735" s="165">
        <f t="shared" si="13732"/>
        <v>17543</v>
      </c>
      <c r="BI735" s="131" t="s">
        <v>29</v>
      </c>
      <c r="BJ735" s="123">
        <f>B735/B746</f>
        <v>7.8474418604651167E-2</v>
      </c>
      <c r="BK735" s="124">
        <f t="shared" ref="BK735" si="14062">C735/C746</f>
        <v>8.1562178828365875E-2</v>
      </c>
      <c r="BL735" s="125">
        <f t="shared" ref="BL735" si="14063">D735/D746</f>
        <v>5.8673019234162696E-2</v>
      </c>
      <c r="BM735" s="126">
        <f t="shared" ref="BM735" si="14064">E735/E746</f>
        <v>7.3593483614320901E-2</v>
      </c>
      <c r="BN735" s="123">
        <f t="shared" ref="BN735" si="14065">F735/F746</f>
        <v>5.8936210969925289E-2</v>
      </c>
      <c r="BO735" s="124">
        <f t="shared" ref="BO735" si="14066">G735/G746</f>
        <v>7.9221432162608629E-2</v>
      </c>
      <c r="BP735" s="125">
        <f t="shared" ref="BP735" si="14067">H735/H746</f>
        <v>7.0702869704711541E-2</v>
      </c>
      <c r="BQ735" s="126">
        <f t="shared" ref="BQ735" si="14068">I735/I746</f>
        <v>8.1768731356378313E-2</v>
      </c>
      <c r="BR735" s="123">
        <f t="shared" ref="BR735" si="14069">J735/J746</f>
        <v>8.8541666666666671E-2</v>
      </c>
      <c r="BS735" s="124">
        <f t="shared" ref="BS735" si="14070">K735/K746</f>
        <v>4.9287813701107845E-2</v>
      </c>
      <c r="BT735" s="125">
        <f t="shared" ref="BT735" si="14071">L735/L746</f>
        <v>8.6015114205655094E-2</v>
      </c>
      <c r="BU735" s="123">
        <f t="shared" ref="BU735" si="14072">M735/M746</f>
        <v>5.4715776027251438E-2</v>
      </c>
      <c r="BV735" s="127">
        <f t="shared" ref="BV735" si="14073">N735/N746</f>
        <v>7.386285082261855E-2</v>
      </c>
      <c r="BW735" s="128">
        <f t="shared" ref="BW735" si="14074">O735/O746</f>
        <v>6.251930137597364E-2</v>
      </c>
      <c r="BX735" s="123">
        <f t="shared" ref="BX735" si="14075">P735/P746</f>
        <v>7.515442690459849E-2</v>
      </c>
      <c r="BY735" s="124">
        <f t="shared" ref="BY735" si="14076">Q735/Q746</f>
        <v>7.0096417763389401E-2</v>
      </c>
      <c r="BZ735" s="125">
        <f t="shared" ref="BZ735" si="14077">R735/R746</f>
        <v>6.2735999272098636E-2</v>
      </c>
      <c r="CA735" s="126">
        <f t="shared" ref="CA735" si="14078">S735/S746</f>
        <v>8.1732916480571682E-2</v>
      </c>
      <c r="CB735" s="123">
        <f t="shared" ref="CB735" si="14079">T735/T746</f>
        <v>8.4056964223688788E-2</v>
      </c>
      <c r="CC735" s="124">
        <f t="shared" ref="CC735" si="14080">U735/U746</f>
        <v>5.683785343335257E-2</v>
      </c>
      <c r="CD735" s="125">
        <f t="shared" ref="CD735" si="14081">V735/V746</f>
        <v>8.460886755153911E-2</v>
      </c>
      <c r="CE735" s="126">
        <f t="shared" ref="CE735" si="14082">W735/W746</f>
        <v>6.3585088569665993E-2</v>
      </c>
      <c r="CF735" s="123">
        <f t="shared" ref="CF735" si="14083">X735/X746</f>
        <v>7.9764147080501183E-2</v>
      </c>
      <c r="CG735" s="124">
        <f t="shared" ref="CG735" si="14084">Y735/Y746</f>
        <v>6.6784869976359337E-2</v>
      </c>
      <c r="CH735" s="125">
        <f t="shared" ref="CH735" si="14085">Z735/Z746</f>
        <v>7.5707718364384224E-2</v>
      </c>
      <c r="CI735" s="123">
        <f t="shared" ref="CI735" si="14086">AA735/AA746</f>
        <v>7.4907968174801096E-2</v>
      </c>
      <c r="CJ735" s="129">
        <f t="shared" ref="CJ735" si="14087">AB735/AB746</f>
        <v>7.3693864876758747E-2</v>
      </c>
      <c r="CK735" s="130">
        <f t="shared" ref="CK735" si="14088">AC735/AC746</f>
        <v>7.2405268088935118E-2</v>
      </c>
    </row>
    <row r="736" spans="1:89" x14ac:dyDescent="0.25">
      <c r="A736" s="139" t="s">
        <v>30</v>
      </c>
      <c r="B736" s="280">
        <v>2315</v>
      </c>
      <c r="C736" s="267">
        <v>1963</v>
      </c>
      <c r="D736" s="268">
        <v>692</v>
      </c>
      <c r="E736" s="269">
        <v>774</v>
      </c>
      <c r="F736" s="266">
        <v>983</v>
      </c>
      <c r="G736" s="270">
        <v>1069</v>
      </c>
      <c r="H736" s="268">
        <v>2487</v>
      </c>
      <c r="I736" s="269">
        <v>2758</v>
      </c>
      <c r="J736" s="266">
        <v>350</v>
      </c>
      <c r="K736" s="267">
        <v>204</v>
      </c>
      <c r="L736" s="268">
        <v>1083</v>
      </c>
      <c r="M736" s="266">
        <v>768</v>
      </c>
      <c r="N736" s="271">
        <v>1958</v>
      </c>
      <c r="O736" s="281">
        <v>1834</v>
      </c>
      <c r="P736" s="266">
        <v>926</v>
      </c>
      <c r="Q736" s="267">
        <v>1090</v>
      </c>
      <c r="R736" s="268">
        <v>1257</v>
      </c>
      <c r="S736" s="269">
        <v>1897</v>
      </c>
      <c r="T736" s="266">
        <v>234</v>
      </c>
      <c r="U736" s="270">
        <v>215</v>
      </c>
      <c r="V736" s="268">
        <v>1476</v>
      </c>
      <c r="W736" s="282">
        <v>1487</v>
      </c>
      <c r="X736" s="266">
        <v>940</v>
      </c>
      <c r="Y736" s="270">
        <v>544</v>
      </c>
      <c r="Z736" s="268">
        <v>3023</v>
      </c>
      <c r="AA736" s="266">
        <v>2882</v>
      </c>
      <c r="AB736" s="162">
        <f t="shared" si="13701"/>
        <v>17724</v>
      </c>
      <c r="AC736" s="165">
        <f t="shared" si="13732"/>
        <v>17485</v>
      </c>
      <c r="BI736" s="139" t="s">
        <v>30</v>
      </c>
      <c r="BJ736" s="123">
        <f>B736/B746</f>
        <v>8.6139534883720933E-2</v>
      </c>
      <c r="BK736" s="124">
        <f t="shared" ref="BK736" si="14089">C736/C746</f>
        <v>8.0698869475847895E-2</v>
      </c>
      <c r="BL736" s="125">
        <f t="shared" ref="BL736" si="14090">D736/D746</f>
        <v>6.105523204517381E-2</v>
      </c>
      <c r="BM736" s="126">
        <f t="shared" ref="BM736" si="14091">E736/E746</f>
        <v>7.3309338889941275E-2</v>
      </c>
      <c r="BN736" s="123">
        <f t="shared" ref="BN736" si="14092">F736/F746</f>
        <v>6.2767383947385222E-2</v>
      </c>
      <c r="BO736" s="124">
        <f t="shared" ref="BO736" si="14093">G736/G746</f>
        <v>7.6779429720606196E-2</v>
      </c>
      <c r="BP736" s="125">
        <f t="shared" ref="BP736" si="14094">H736/H746</f>
        <v>7.3881528132612437E-2</v>
      </c>
      <c r="BQ736" s="126">
        <f t="shared" ref="BQ736" si="14095">I736/I746</f>
        <v>8.0657425279288764E-2</v>
      </c>
      <c r="BR736" s="123">
        <f t="shared" ref="BR736" si="14096">J736/J746</f>
        <v>8.2859848484848481E-2</v>
      </c>
      <c r="BS736" s="124">
        <f t="shared" ref="BS736" si="14097">K736/K746</f>
        <v>4.6122541261587158E-2</v>
      </c>
      <c r="BT736" s="125">
        <f t="shared" ref="BT736" si="14098">L736/L746</f>
        <v>9.1958902946420992E-2</v>
      </c>
      <c r="BU736" s="123">
        <f t="shared" ref="BU736" si="14099">M736/M746</f>
        <v>5.4502874175005322E-2</v>
      </c>
      <c r="BV736" s="127">
        <f t="shared" ref="BV736" si="14100">N736/N746</f>
        <v>6.7675929766348675E-2</v>
      </c>
      <c r="BW736" s="128">
        <f t="shared" ref="BW736" si="14101">O736/O746</f>
        <v>6.2931064063411452E-2</v>
      </c>
      <c r="BX736" s="123">
        <f t="shared" ref="BX736" si="14102">P736/P746</f>
        <v>6.3555250514756342E-2</v>
      </c>
      <c r="BY736" s="124">
        <f t="shared" ref="BY736" si="14103">Q736/Q746</f>
        <v>7.6711943134632976E-2</v>
      </c>
      <c r="BZ736" s="125">
        <f t="shared" ref="BZ736" si="14104">R736/R746</f>
        <v>5.7185751330694694E-2</v>
      </c>
      <c r="CA736" s="126">
        <f t="shared" ref="CA736" si="14105">S736/S746</f>
        <v>8.4725323805270217E-2</v>
      </c>
      <c r="CB736" s="123">
        <f t="shared" ref="CB736" si="14106">T736/T746</f>
        <v>8.1278221604723866E-2</v>
      </c>
      <c r="CC736" s="124">
        <f t="shared" ref="CC736" si="14107">U736/U746</f>
        <v>6.2031159838430466E-2</v>
      </c>
      <c r="CD736" s="125">
        <f t="shared" ref="CD736" si="14108">V736/V746</f>
        <v>8.3366280711663368E-2</v>
      </c>
      <c r="CE736" s="126">
        <f t="shared" ref="CE736" si="14109">W736/W746</f>
        <v>6.5523927029170703E-2</v>
      </c>
      <c r="CF736" s="123">
        <f t="shared" ref="CF736" si="14110">X736/X746</f>
        <v>7.6979772336417979E-2</v>
      </c>
      <c r="CG736" s="124">
        <f t="shared" ref="CG736" si="14111">Y736/Y746</f>
        <v>8.0378250591016553E-2</v>
      </c>
      <c r="CH736" s="125">
        <f t="shared" ref="CH736" si="14112">Z736/Z746</f>
        <v>7.3142995402855071E-2</v>
      </c>
      <c r="CI736" s="123">
        <f t="shared" ref="CI736" si="14113">AA736/AA746</f>
        <v>6.8447927799548752E-2</v>
      </c>
      <c r="CJ736" s="129">
        <f t="shared" ref="CJ736" si="14114">AB736/AB746</f>
        <v>7.2895973941046549E-2</v>
      </c>
      <c r="CK736" s="130">
        <f t="shared" ref="CK736" si="14115">AC736/AC746</f>
        <v>7.2165884542839343E-2</v>
      </c>
    </row>
    <row r="737" spans="1:89" x14ac:dyDescent="0.25">
      <c r="A737" s="131" t="s">
        <v>31</v>
      </c>
      <c r="B737" s="283">
        <v>2239</v>
      </c>
      <c r="C737" s="274">
        <v>1843</v>
      </c>
      <c r="D737" s="275">
        <v>727</v>
      </c>
      <c r="E737" s="276">
        <v>762</v>
      </c>
      <c r="F737" s="273">
        <v>947</v>
      </c>
      <c r="G737" s="277">
        <v>1167</v>
      </c>
      <c r="H737" s="275">
        <v>2339</v>
      </c>
      <c r="I737" s="276">
        <v>2652</v>
      </c>
      <c r="J737" s="273">
        <v>344</v>
      </c>
      <c r="K737" s="274">
        <v>184</v>
      </c>
      <c r="L737" s="275">
        <v>1209</v>
      </c>
      <c r="M737" s="273">
        <v>599</v>
      </c>
      <c r="N737" s="278">
        <v>2022</v>
      </c>
      <c r="O737" s="284">
        <v>2071</v>
      </c>
      <c r="P737" s="273">
        <v>835</v>
      </c>
      <c r="Q737" s="274">
        <v>1329</v>
      </c>
      <c r="R737" s="275">
        <v>1153</v>
      </c>
      <c r="S737" s="276">
        <v>2021</v>
      </c>
      <c r="T737" s="273">
        <v>201</v>
      </c>
      <c r="U737" s="277">
        <v>242</v>
      </c>
      <c r="V737" s="275">
        <v>1676</v>
      </c>
      <c r="W737" s="285">
        <v>1364</v>
      </c>
      <c r="X737" s="273">
        <v>816</v>
      </c>
      <c r="Y737" s="277">
        <v>559</v>
      </c>
      <c r="Z737" s="275">
        <v>3208</v>
      </c>
      <c r="AA737" s="273">
        <v>2911</v>
      </c>
      <c r="AB737" s="162">
        <f t="shared" si="13701"/>
        <v>17716</v>
      </c>
      <c r="AC737" s="165">
        <f t="shared" si="13732"/>
        <v>17704</v>
      </c>
      <c r="BI737" s="131" t="s">
        <v>31</v>
      </c>
      <c r="BJ737" s="123">
        <f>B737/B746</f>
        <v>8.3311627906976743E-2</v>
      </c>
      <c r="BK737" s="124">
        <f t="shared" ref="BK737" si="14116">C737/C746</f>
        <v>7.5765673175745119E-2</v>
      </c>
      <c r="BL737" s="125">
        <f t="shared" ref="BL737" si="14117">D737/D746</f>
        <v>6.4143285689077109E-2</v>
      </c>
      <c r="BM737" s="126">
        <f t="shared" ref="BM737" si="14118">E737/E746</f>
        <v>7.2172759992422814E-2</v>
      </c>
      <c r="BN737" s="123">
        <f t="shared" ref="BN737" si="14119">F737/F746</f>
        <v>6.0468680160909262E-2</v>
      </c>
      <c r="BO737" s="124">
        <f t="shared" ref="BO737" si="14120">G737/G746</f>
        <v>8.3818142641672047E-2</v>
      </c>
      <c r="BP737" s="125">
        <f t="shared" ref="BP737" si="14121">H737/H746</f>
        <v>6.9484879092151383E-2</v>
      </c>
      <c r="BQ737" s="126">
        <f t="shared" ref="BQ737" si="14122">I737/I746</f>
        <v>7.7557466222144239E-2</v>
      </c>
      <c r="BR737" s="123">
        <f t="shared" ref="BR737" si="14123">J737/J746</f>
        <v>8.1439393939393936E-2</v>
      </c>
      <c r="BS737" s="124">
        <f t="shared" ref="BS737" si="14124">K737/K746</f>
        <v>4.1600723490843317E-2</v>
      </c>
      <c r="BT737" s="125">
        <f t="shared" ref="BT737" si="14125">L737/L746</f>
        <v>0.10265772267979961</v>
      </c>
      <c r="BU737" s="123">
        <f t="shared" ref="BU737" si="14126">M737/M746</f>
        <v>4.2509403165140867E-2</v>
      </c>
      <c r="BV737" s="127">
        <f t="shared" ref="BV737" si="14127">N737/N746</f>
        <v>6.9888013272501034E-2</v>
      </c>
      <c r="BW737" s="128">
        <f t="shared" ref="BW737" si="14128">O737/O746</f>
        <v>7.1063377140308137E-2</v>
      </c>
      <c r="BX737" s="123">
        <f t="shared" ref="BX737" si="14129">P737/P746</f>
        <v>5.7309540150995195E-2</v>
      </c>
      <c r="BY737" s="124">
        <f t="shared" ref="BY737" si="14130">Q737/Q746</f>
        <v>9.3532268280667186E-2</v>
      </c>
      <c r="BZ737" s="125">
        <f t="shared" ref="BZ737" si="14131">R737/R746</f>
        <v>5.2454392429825761E-2</v>
      </c>
      <c r="CA737" s="126">
        <f t="shared" ref="CA737" si="14132">S737/S746</f>
        <v>9.0263510495757038E-2</v>
      </c>
      <c r="CB737" s="123">
        <f t="shared" ref="CB737" si="14133">T737/T746</f>
        <v>6.9815908301493576E-2</v>
      </c>
      <c r="CC737" s="124">
        <f t="shared" ref="CC737" si="14134">U737/U746</f>
        <v>6.9821119446047311E-2</v>
      </c>
      <c r="CD737" s="125">
        <f t="shared" ref="CD737" si="14135">V737/V746</f>
        <v>9.4662524710533741E-2</v>
      </c>
      <c r="CE737" s="126">
        <f t="shared" ref="CE737" si="14136">W737/W746</f>
        <v>6.0103992244646159E-2</v>
      </c>
      <c r="CF737" s="123">
        <f t="shared" ref="CF737" si="14137">X737/X746</f>
        <v>6.6824993857996895E-2</v>
      </c>
      <c r="CG737" s="124">
        <f t="shared" ref="CG737" si="14138">Y737/Y746</f>
        <v>8.2594562647754138E-2</v>
      </c>
      <c r="CH737" s="125">
        <f t="shared" ref="CH737" si="14139">Z737/Z746</f>
        <v>7.761916283571256E-2</v>
      </c>
      <c r="CI737" s="123">
        <f t="shared" ref="CI737" si="14140">AA737/AA746</f>
        <v>6.9136682104263159E-2</v>
      </c>
      <c r="CJ737" s="129">
        <f t="shared" ref="CJ737" si="14141">AB737/AB746</f>
        <v>7.2863071222048117E-2</v>
      </c>
      <c r="CK737" s="130">
        <f t="shared" ref="CK737" si="14142">AC737/AC746</f>
        <v>7.3069763794476841E-2</v>
      </c>
    </row>
    <row r="738" spans="1:89" x14ac:dyDescent="0.25">
      <c r="A738" s="139" t="s">
        <v>32</v>
      </c>
      <c r="B738" s="194">
        <v>2272</v>
      </c>
      <c r="C738" s="188">
        <v>1782</v>
      </c>
      <c r="D738" s="189">
        <v>592</v>
      </c>
      <c r="E738" s="190">
        <v>848</v>
      </c>
      <c r="F738" s="187">
        <v>859</v>
      </c>
      <c r="G738" s="191">
        <v>1160</v>
      </c>
      <c r="H738" s="189">
        <v>2318</v>
      </c>
      <c r="I738" s="190">
        <v>2677</v>
      </c>
      <c r="J738" s="187">
        <v>375</v>
      </c>
      <c r="K738" s="188">
        <v>177</v>
      </c>
      <c r="L738" s="189">
        <v>1148</v>
      </c>
      <c r="M738" s="187">
        <v>600</v>
      </c>
      <c r="N738" s="192">
        <v>2038</v>
      </c>
      <c r="O738" s="195">
        <v>2174</v>
      </c>
      <c r="P738" s="187">
        <v>568</v>
      </c>
      <c r="Q738" s="188">
        <v>1379</v>
      </c>
      <c r="R738" s="189">
        <v>1235</v>
      </c>
      <c r="S738" s="190">
        <v>2029</v>
      </c>
      <c r="T738" s="187">
        <v>197</v>
      </c>
      <c r="U738" s="191">
        <v>243</v>
      </c>
      <c r="V738" s="189">
        <v>1814</v>
      </c>
      <c r="W738" s="196">
        <v>1194</v>
      </c>
      <c r="X738" s="187">
        <v>733</v>
      </c>
      <c r="Y738" s="191">
        <v>526</v>
      </c>
      <c r="Z738" s="189">
        <v>2980</v>
      </c>
      <c r="AA738" s="187">
        <v>2888</v>
      </c>
      <c r="AB738" s="162">
        <f t="shared" si="13701"/>
        <v>17129</v>
      </c>
      <c r="AC738" s="165">
        <f t="shared" si="13732"/>
        <v>17677</v>
      </c>
      <c r="BI738" s="139" t="s">
        <v>32</v>
      </c>
      <c r="BJ738" s="123">
        <f>B738/B746</f>
        <v>8.4539534883720929E-2</v>
      </c>
      <c r="BK738" s="124">
        <f t="shared" ref="BK738" si="14143">C738/C746</f>
        <v>7.3257965056526209E-2</v>
      </c>
      <c r="BL738" s="125">
        <f t="shared" ref="BL738" si="14144">D738/D746</f>
        <v>5.2232221634021525E-2</v>
      </c>
      <c r="BM738" s="126">
        <f t="shared" ref="BM738" si="14145">E738/E746</f>
        <v>8.031824209130517E-2</v>
      </c>
      <c r="BN738" s="123">
        <f t="shared" ref="BN738" si="14146">F738/F746</f>
        <v>5.4849626460634696E-2</v>
      </c>
      <c r="BO738" s="124">
        <f t="shared" ref="BO738" si="14147">G738/G746</f>
        <v>8.3315377433024487E-2</v>
      </c>
      <c r="BP738" s="125">
        <f t="shared" ref="BP738" si="14148">H738/H746</f>
        <v>6.8861030241815696E-2</v>
      </c>
      <c r="BQ738" s="126">
        <f t="shared" ref="BQ738" si="14149">I738/I746</f>
        <v>7.8288588641282103E-2</v>
      </c>
      <c r="BR738" s="123">
        <f t="shared" ref="BR738" si="14150">J738/J746</f>
        <v>8.8778409090909088E-2</v>
      </c>
      <c r="BS738" s="124">
        <f t="shared" ref="BS738" si="14151">K738/K746</f>
        <v>4.0018087271082976E-2</v>
      </c>
      <c r="BT738" s="125">
        <f t="shared" ref="BT738" si="14152">L738/L746</f>
        <v>9.7478135348560757E-2</v>
      </c>
      <c r="BU738" s="123">
        <f t="shared" ref="BU738" si="14153">M738/M746</f>
        <v>4.2580370449222908E-2</v>
      </c>
      <c r="BV738" s="127">
        <f t="shared" ref="BV738" si="14154">N738/N746</f>
        <v>7.0441034149039128E-2</v>
      </c>
      <c r="BW738" s="128">
        <f t="shared" ref="BW738" si="14155">O738/O746</f>
        <v>7.4597673540815979E-2</v>
      </c>
      <c r="BX738" s="123">
        <f t="shared" ref="BX738" si="14156">P738/P746</f>
        <v>3.8984214138641046E-2</v>
      </c>
      <c r="BY738" s="124">
        <f t="shared" ref="BY738" si="14157">Q738/Q746</f>
        <v>9.705116475473291E-2</v>
      </c>
      <c r="BZ738" s="125">
        <f t="shared" ref="BZ738" si="14158">R738/R746</f>
        <v>5.618488694781857E-2</v>
      </c>
      <c r="CA738" s="126">
        <f t="shared" ref="CA738" si="14159">S738/S746</f>
        <v>9.0620812862885217E-2</v>
      </c>
      <c r="CB738" s="123">
        <f t="shared" ref="CB738" si="14160">T738/T746</f>
        <v>6.8426536992011108E-2</v>
      </c>
      <c r="CC738" s="124">
        <f t="shared" ref="CC738" si="14161">U738/U746</f>
        <v>7.0109636468551645E-2</v>
      </c>
      <c r="CD738" s="125">
        <f t="shared" ref="CD738" si="14162">V738/V746</f>
        <v>0.10245693306975431</v>
      </c>
      <c r="CE738" s="126">
        <f t="shared" ref="CE738" si="14163">W738/W746</f>
        <v>5.2613025469287034E-2</v>
      </c>
      <c r="CF738" s="123">
        <f t="shared" ref="CF738" si="14164">X738/X746</f>
        <v>6.0027843747440829E-2</v>
      </c>
      <c r="CG738" s="124">
        <f t="shared" ref="CG738" si="14165">Y738/Y746</f>
        <v>7.7718676122931443E-2</v>
      </c>
      <c r="CH738" s="125">
        <f t="shared" ref="CH738" si="14166">Z738/Z746</f>
        <v>7.2102588918461163E-2</v>
      </c>
      <c r="CI738" s="123">
        <f t="shared" ref="CI738" si="14167">AA738/AA746</f>
        <v>6.8590428690179311E-2</v>
      </c>
      <c r="CJ738" s="129">
        <f t="shared" ref="CJ738" si="14168">AB738/AB746</f>
        <v>7.0448834215537492E-2</v>
      </c>
      <c r="CK738" s="130">
        <f t="shared" ref="CK738" si="14169">AC738/AC746</f>
        <v>7.2958326626466743E-2</v>
      </c>
    </row>
    <row r="739" spans="1:89" x14ac:dyDescent="0.25">
      <c r="A739" s="131" t="s">
        <v>33</v>
      </c>
      <c r="B739" s="197">
        <v>1906</v>
      </c>
      <c r="C739" s="181">
        <v>1260</v>
      </c>
      <c r="D739" s="182">
        <v>489</v>
      </c>
      <c r="E739" s="183">
        <v>714</v>
      </c>
      <c r="F739" s="180">
        <v>807</v>
      </c>
      <c r="G739" s="184">
        <v>1009</v>
      </c>
      <c r="H739" s="182">
        <v>1905</v>
      </c>
      <c r="I739" s="183">
        <v>2375</v>
      </c>
      <c r="J739" s="180">
        <v>331</v>
      </c>
      <c r="K739" s="181">
        <v>129</v>
      </c>
      <c r="L739" s="182">
        <v>920</v>
      </c>
      <c r="M739" s="180">
        <v>468</v>
      </c>
      <c r="N739" s="185">
        <v>1917</v>
      </c>
      <c r="O739" s="198">
        <v>1865</v>
      </c>
      <c r="P739" s="180">
        <v>513</v>
      </c>
      <c r="Q739" s="181">
        <v>1341</v>
      </c>
      <c r="R739" s="182">
        <v>947</v>
      </c>
      <c r="S739" s="183">
        <v>1723</v>
      </c>
      <c r="T739" s="180">
        <v>118</v>
      </c>
      <c r="U739" s="184">
        <v>240</v>
      </c>
      <c r="V739" s="182">
        <v>1504</v>
      </c>
      <c r="W739" s="199">
        <v>958</v>
      </c>
      <c r="X739" s="180">
        <v>537</v>
      </c>
      <c r="Y739" s="184">
        <v>478</v>
      </c>
      <c r="Z739" s="182">
        <v>2617</v>
      </c>
      <c r="AA739" s="180">
        <v>2485</v>
      </c>
      <c r="AB739" s="162">
        <f t="shared" si="13701"/>
        <v>14511</v>
      </c>
      <c r="AC739" s="165">
        <f t="shared" si="13732"/>
        <v>15045</v>
      </c>
      <c r="BI739" s="131" t="s">
        <v>33</v>
      </c>
      <c r="BJ739" s="123">
        <f>B739/B746</f>
        <v>7.0920930232558146E-2</v>
      </c>
      <c r="BK739" s="124">
        <f t="shared" ref="BK739" si="14170">C739/C746</f>
        <v>5.1798561151079135E-2</v>
      </c>
      <c r="BL739" s="125">
        <f t="shared" ref="BL739" si="14171">D739/D746</f>
        <v>4.3144520910534674E-2</v>
      </c>
      <c r="BM739" s="126">
        <f t="shared" ref="BM739" si="14172">E739/E746</f>
        <v>6.7626444402348926E-2</v>
      </c>
      <c r="BN739" s="123">
        <f t="shared" ref="BN739" si="14173">F739/F746</f>
        <v>5.1529276546836089E-2</v>
      </c>
      <c r="BO739" s="124">
        <f t="shared" ref="BO739" si="14174">G739/G746</f>
        <v>7.2470013646484241E-2</v>
      </c>
      <c r="BP739" s="125">
        <f t="shared" ref="BP739" si="14175">H739/H746</f>
        <v>5.6592002851880457E-2</v>
      </c>
      <c r="BQ739" s="126">
        <f t="shared" ref="BQ739" si="14176">I739/I746</f>
        <v>6.9456629818096749E-2</v>
      </c>
      <c r="BR739" s="123">
        <f t="shared" ref="BR739" si="14177">J739/J746</f>
        <v>7.8361742424242431E-2</v>
      </c>
      <c r="BS739" s="124">
        <f t="shared" ref="BS739" si="14178">K739/K746</f>
        <v>2.916572462129776E-2</v>
      </c>
      <c r="BT739" s="125">
        <f t="shared" ref="BT739" si="14179">L739/L746</f>
        <v>7.8118366307208961E-2</v>
      </c>
      <c r="BU739" s="123">
        <f t="shared" ref="BU739" si="14180">M739/M746</f>
        <v>3.3212688950393872E-2</v>
      </c>
      <c r="BV739" s="127">
        <f t="shared" ref="BV739" si="14181">N739/N746</f>
        <v>6.6258813770219832E-2</v>
      </c>
      <c r="BW739" s="128">
        <f t="shared" ref="BW739" si="14182">O739/O746</f>
        <v>6.3994784339292454E-2</v>
      </c>
      <c r="BX739" s="123">
        <f t="shared" ref="BX739" si="14183">P739/P746</f>
        <v>3.520933424845573E-2</v>
      </c>
      <c r="BY739" s="124">
        <f t="shared" ref="BY739" si="14184">Q739/Q746</f>
        <v>9.4376803434442963E-2</v>
      </c>
      <c r="BZ739" s="125">
        <f t="shared" ref="BZ739" si="14185">R739/R746</f>
        <v>4.3082662299258452E-2</v>
      </c>
      <c r="CA739" s="126">
        <f t="shared" ref="CA739" si="14186">S739/S746</f>
        <v>7.695399732023224E-2</v>
      </c>
      <c r="CB739" s="123">
        <f t="shared" ref="CB739" si="14187">T739/T746</f>
        <v>4.0986453629732543E-2</v>
      </c>
      <c r="CC739" s="124">
        <f t="shared" ref="CC739" si="14188">U739/U746</f>
        <v>6.9244085401038658E-2</v>
      </c>
      <c r="CD739" s="125">
        <f t="shared" ref="CD739" si="14189">V739/V746</f>
        <v>8.4947754871505229E-2</v>
      </c>
      <c r="CE739" s="126">
        <f t="shared" ref="CE739" si="14190">W739/W746</f>
        <v>4.2213801004670835E-2</v>
      </c>
      <c r="CF739" s="123">
        <f t="shared" ref="CF739" si="14191">X739/X746</f>
        <v>4.3976742281549422E-2</v>
      </c>
      <c r="CG739" s="124">
        <f t="shared" ref="CG739" si="14192">Y739/Y746</f>
        <v>7.0626477541371163E-2</v>
      </c>
      <c r="CH739" s="125">
        <f t="shared" ref="CH739" si="14193">Z739/Z746</f>
        <v>6.3319622550205665E-2</v>
      </c>
      <c r="CI739" s="123">
        <f t="shared" ref="CI739" si="14194">AA739/AA746</f>
        <v>5.9019118869492931E-2</v>
      </c>
      <c r="CJ739" s="129">
        <f t="shared" ref="CJ739" si="14195">AB739/AB746</f>
        <v>5.9681419423297591E-2</v>
      </c>
      <c r="CK739" s="130">
        <f t="shared" ref="CK739" si="14196">AC739/AC746</f>
        <v>6.2095266396741081E-2</v>
      </c>
    </row>
    <row r="740" spans="1:89" x14ac:dyDescent="0.25">
      <c r="A740" s="139" t="s">
        <v>34</v>
      </c>
      <c r="B740" s="194">
        <v>688</v>
      </c>
      <c r="C740" s="188">
        <v>1401</v>
      </c>
      <c r="D740" s="189">
        <v>257</v>
      </c>
      <c r="E740" s="190">
        <v>709</v>
      </c>
      <c r="F740" s="187">
        <v>352</v>
      </c>
      <c r="G740" s="191">
        <v>978</v>
      </c>
      <c r="H740" s="189">
        <v>994</v>
      </c>
      <c r="I740" s="190">
        <v>1851</v>
      </c>
      <c r="J740" s="187">
        <v>303</v>
      </c>
      <c r="K740" s="188">
        <v>113</v>
      </c>
      <c r="L740" s="189">
        <v>818</v>
      </c>
      <c r="M740" s="187">
        <v>371</v>
      </c>
      <c r="N740" s="192">
        <v>1630</v>
      </c>
      <c r="O740" s="195">
        <v>1493</v>
      </c>
      <c r="P740" s="187">
        <v>341</v>
      </c>
      <c r="Q740" s="188">
        <v>1122</v>
      </c>
      <c r="R740" s="189">
        <v>774</v>
      </c>
      <c r="S740" s="190">
        <v>1515</v>
      </c>
      <c r="T740" s="187">
        <v>129</v>
      </c>
      <c r="U740" s="191">
        <v>206</v>
      </c>
      <c r="V740" s="189">
        <v>1618</v>
      </c>
      <c r="W740" s="196">
        <v>754</v>
      </c>
      <c r="X740" s="187">
        <v>368</v>
      </c>
      <c r="Y740" s="191">
        <v>352</v>
      </c>
      <c r="Z740" s="189">
        <v>1877</v>
      </c>
      <c r="AA740" s="187">
        <v>2024</v>
      </c>
      <c r="AB740" s="162">
        <f t="shared" si="13701"/>
        <v>10149</v>
      </c>
      <c r="AC740" s="165">
        <f t="shared" si="13732"/>
        <v>12889</v>
      </c>
      <c r="BI740" s="139" t="s">
        <v>34</v>
      </c>
      <c r="BJ740" s="123">
        <f>B740/B746</f>
        <v>2.5600000000000001E-2</v>
      </c>
      <c r="BK740" s="124">
        <f t="shared" ref="BK740" si="14197">C740/C746</f>
        <v>5.7595066803699899E-2</v>
      </c>
      <c r="BL740" s="125">
        <f t="shared" ref="BL740" si="14198">D740/D746</f>
        <v>2.2675136756661374E-2</v>
      </c>
      <c r="BM740" s="126">
        <f t="shared" ref="BM740" si="14199">E740/E746</f>
        <v>6.715286986171623E-2</v>
      </c>
      <c r="BN740" s="123">
        <f t="shared" ref="BN740" si="14200">F740/F746</f>
        <v>2.2476214801098269E-2</v>
      </c>
      <c r="BO740" s="124">
        <f t="shared" ref="BO740" si="14201">G740/G746</f>
        <v>7.0243482008187891E-2</v>
      </c>
      <c r="BP740" s="125">
        <f t="shared" ref="BP740" si="14202">H740/H746</f>
        <v>2.9528845582555998E-2</v>
      </c>
      <c r="BQ740" s="126">
        <f t="shared" ref="BQ740" si="14203">I740/I746</f>
        <v>5.4132303912967188E-2</v>
      </c>
      <c r="BR740" s="123">
        <f t="shared" ref="BR740" si="14204">J740/J746</f>
        <v>7.1732954545454544E-2</v>
      </c>
      <c r="BS740" s="124">
        <f t="shared" ref="BS740" si="14205">K740/K746</f>
        <v>2.5548270404702689E-2</v>
      </c>
      <c r="BT740" s="125">
        <f t="shared" ref="BT740" si="14206">L740/L746</f>
        <v>6.9457416999235799E-2</v>
      </c>
      <c r="BU740" s="123">
        <f t="shared" ref="BU740" si="14207">M740/M746</f>
        <v>2.6328862394436166E-2</v>
      </c>
      <c r="BV740" s="127">
        <f t="shared" ref="BV740" si="14208">N740/N746</f>
        <v>5.633900179731785E-2</v>
      </c>
      <c r="BW740" s="128">
        <f t="shared" ref="BW740" si="14209">O740/O746</f>
        <v>5.123014102872045E-2</v>
      </c>
      <c r="BX740" s="123">
        <f t="shared" ref="BX740" si="14210">P740/P746</f>
        <v>2.3404255319148935E-2</v>
      </c>
      <c r="BY740" s="124">
        <f t="shared" ref="BY740" si="14211">Q740/Q746</f>
        <v>7.8964036878035049E-2</v>
      </c>
      <c r="BZ740" s="125">
        <f t="shared" ref="BZ740" si="14212">R740/R746</f>
        <v>3.5212228743005322E-2</v>
      </c>
      <c r="CA740" s="126">
        <f t="shared" ref="CA740" si="14213">S740/S746</f>
        <v>6.7664135774899506E-2</v>
      </c>
      <c r="CB740" s="123">
        <f t="shared" ref="CB740" si="14214">T740/T746</f>
        <v>4.4807224730809309E-2</v>
      </c>
      <c r="CC740" s="124">
        <f t="shared" ref="CC740" si="14215">U740/U746</f>
        <v>5.9434506635891518E-2</v>
      </c>
      <c r="CD740" s="125">
        <f t="shared" ref="CD740" si="14216">V740/V746</f>
        <v>9.138661395086134E-2</v>
      </c>
      <c r="CE740" s="126">
        <f t="shared" ref="CE740" si="14217">W740/W746</f>
        <v>3.3224640874239889E-2</v>
      </c>
      <c r="CF740" s="123">
        <f t="shared" ref="CF740" si="14218">X740/X746</f>
        <v>3.0136761935959381E-2</v>
      </c>
      <c r="CG740" s="124">
        <f t="shared" ref="CG740" si="14219">Y740/Y746</f>
        <v>5.2009456264775412E-2</v>
      </c>
      <c r="CH740" s="125">
        <f t="shared" ref="CH740" si="14220">Z740/Z746</f>
        <v>4.5414952818775708E-2</v>
      </c>
      <c r="CI740" s="123">
        <f t="shared" ref="CI740" si="14221">AA740/AA746</f>
        <v>4.8070300439377746E-2</v>
      </c>
      <c r="CJ740" s="129">
        <f t="shared" ref="CJ740" si="14222">AB740/AB746</f>
        <v>4.1741211889397507E-2</v>
      </c>
      <c r="CK740" s="130">
        <f t="shared" ref="CK740" si="14223">AC740/AC746</f>
        <v>5.3196802166008361E-2</v>
      </c>
    </row>
    <row r="741" spans="1:89" x14ac:dyDescent="0.25">
      <c r="A741" s="131" t="s">
        <v>35</v>
      </c>
      <c r="B741" s="197">
        <v>0</v>
      </c>
      <c r="C741" s="181">
        <v>616</v>
      </c>
      <c r="D741" s="182">
        <v>2</v>
      </c>
      <c r="E741" s="183">
        <v>444</v>
      </c>
      <c r="F741" s="180">
        <v>11</v>
      </c>
      <c r="G741" s="184">
        <v>583</v>
      </c>
      <c r="H741" s="182">
        <v>69</v>
      </c>
      <c r="I741" s="183">
        <v>877</v>
      </c>
      <c r="J741" s="180">
        <v>64</v>
      </c>
      <c r="K741" s="181">
        <v>46</v>
      </c>
      <c r="L741" s="182">
        <v>616</v>
      </c>
      <c r="M741" s="180">
        <v>77</v>
      </c>
      <c r="N741" s="185">
        <v>366</v>
      </c>
      <c r="O741" s="198">
        <v>266</v>
      </c>
      <c r="P741" s="180">
        <v>73</v>
      </c>
      <c r="Q741" s="181">
        <v>202</v>
      </c>
      <c r="R741" s="182">
        <v>115</v>
      </c>
      <c r="S741" s="183">
        <v>143</v>
      </c>
      <c r="T741" s="180">
        <v>13</v>
      </c>
      <c r="U741" s="184">
        <v>6</v>
      </c>
      <c r="V741" s="182">
        <v>337</v>
      </c>
      <c r="W741" s="199">
        <v>25</v>
      </c>
      <c r="X741" s="180">
        <v>38</v>
      </c>
      <c r="Y741" s="184">
        <v>11</v>
      </c>
      <c r="Z741" s="182">
        <v>65</v>
      </c>
      <c r="AA741" s="180">
        <v>85</v>
      </c>
      <c r="AB741" s="162">
        <f t="shared" si="13701"/>
        <v>1769</v>
      </c>
      <c r="AC741" s="165">
        <f t="shared" si="13732"/>
        <v>3381</v>
      </c>
      <c r="BI741" s="131" t="s">
        <v>35</v>
      </c>
      <c r="BJ741" s="123">
        <f>B741/B746</f>
        <v>0</v>
      </c>
      <c r="BK741" s="124">
        <f t="shared" ref="BK741" si="14224">C741/C746</f>
        <v>2.5323741007194246E-2</v>
      </c>
      <c r="BL741" s="125">
        <f t="shared" ref="BL741" si="14225">D741/D746</f>
        <v>1.7646020822304571E-4</v>
      </c>
      <c r="BM741" s="126">
        <f t="shared" ref="BM741" si="14226">E741/E746</f>
        <v>4.2053419208183368E-2</v>
      </c>
      <c r="BN741" s="123">
        <f t="shared" ref="BN741" si="14227">F741/F746</f>
        <v>7.023817125343209E-4</v>
      </c>
      <c r="BO741" s="124">
        <f t="shared" ref="BO741" si="14228">G741/G746</f>
        <v>4.1873159520218341E-2</v>
      </c>
      <c r="BP741" s="125">
        <f t="shared" ref="BP741" si="14229">H741/H746</f>
        <v>2.0497890796744105E-3</v>
      </c>
      <c r="BQ741" s="126">
        <f t="shared" ref="BQ741" si="14230">I741/I746</f>
        <v>2.5647774463356143E-2</v>
      </c>
      <c r="BR741" s="123">
        <f t="shared" ref="BR741" si="14231">J741/J746</f>
        <v>1.5151515151515152E-2</v>
      </c>
      <c r="BS741" s="124">
        <f t="shared" ref="BS741" si="14232">K741/K746</f>
        <v>1.0400180872710829E-2</v>
      </c>
      <c r="BT741" s="125">
        <f t="shared" ref="BT741" si="14233">L741/L746</f>
        <v>5.2305340918739916E-2</v>
      </c>
      <c r="BU741" s="123">
        <f t="shared" ref="BU741" si="14234">M741/M746</f>
        <v>5.4644808743169399E-3</v>
      </c>
      <c r="BV741" s="127">
        <f t="shared" ref="BV741" si="14235">N741/N746</f>
        <v>1.2650352550808793E-2</v>
      </c>
      <c r="BW741" s="128">
        <f t="shared" ref="BW741" si="14236">O741/O746</f>
        <v>9.127406238204714E-3</v>
      </c>
      <c r="BX741" s="123">
        <f t="shared" ref="BX741" si="14237">P741/P746</f>
        <v>5.0102951269732328E-3</v>
      </c>
      <c r="BY741" s="124">
        <f t="shared" ref="BY741" si="14238">Q741/Q746</f>
        <v>1.4216341755225561E-2</v>
      </c>
      <c r="BZ741" s="125">
        <f t="shared" ref="BZ741" si="14239">R741/R746</f>
        <v>5.2317910923069923E-3</v>
      </c>
      <c r="CA741" s="126">
        <f t="shared" ref="CA741" si="14240">S741/S746</f>
        <v>6.3867798124162571E-3</v>
      </c>
      <c r="CB741" s="123">
        <f t="shared" ref="CB741" si="14241">T741/T746</f>
        <v>4.5154567558179926E-3</v>
      </c>
      <c r="CC741" s="124">
        <f t="shared" ref="CC741" si="14242">U741/U746</f>
        <v>1.7311021350259665E-3</v>
      </c>
      <c r="CD741" s="125">
        <f t="shared" ref="CD741" si="14243">V741/V746</f>
        <v>1.9034171138096582E-2</v>
      </c>
      <c r="CE741" s="126">
        <f t="shared" ref="CE741" si="14244">W741/W746</f>
        <v>1.1016127610822244E-3</v>
      </c>
      <c r="CF741" s="123">
        <f t="shared" ref="CF741" si="14245">X741/X746</f>
        <v>3.1119482433871102E-3</v>
      </c>
      <c r="CG741" s="124">
        <f t="shared" ref="CG741" si="14246">Y741/Y746</f>
        <v>1.6252955082742316E-3</v>
      </c>
      <c r="CH741" s="125">
        <f t="shared" ref="CH741" si="14247">Z741/Z746</f>
        <v>1.5727074764093879E-3</v>
      </c>
      <c r="CI741" s="123">
        <f t="shared" ref="CI741" si="14248">AA741/AA746</f>
        <v>2.0187626172663577E-3</v>
      </c>
      <c r="CJ741" s="129">
        <f t="shared" ref="CJ741" si="14249">AB741/AB746</f>
        <v>7.2756137385303178E-3</v>
      </c>
      <c r="CK741" s="130">
        <f t="shared" ref="CK741" si="14250">AC741/AC746</f>
        <v>1.3954409816376311E-2</v>
      </c>
    </row>
    <row r="742" spans="1:89" x14ac:dyDescent="0.25">
      <c r="A742" s="139" t="s">
        <v>36</v>
      </c>
      <c r="B742" s="194"/>
      <c r="C742" s="188"/>
      <c r="D742" s="189"/>
      <c r="E742" s="190"/>
      <c r="F742" s="187"/>
      <c r="G742" s="191"/>
      <c r="H742" s="189"/>
      <c r="I742" s="190"/>
      <c r="J742" s="187"/>
      <c r="K742" s="191"/>
      <c r="L742" s="189"/>
      <c r="M742" s="187"/>
      <c r="N742" s="192"/>
      <c r="O742" s="195"/>
      <c r="P742" s="187"/>
      <c r="Q742" s="191"/>
      <c r="R742" s="189"/>
      <c r="S742" s="190"/>
      <c r="T742" s="187"/>
      <c r="U742" s="191"/>
      <c r="V742" s="189"/>
      <c r="W742" s="190"/>
      <c r="X742" s="187"/>
      <c r="Y742" s="191"/>
      <c r="Z742" s="189"/>
      <c r="AA742" s="187"/>
      <c r="AB742" s="162">
        <f t="shared" si="13701"/>
        <v>0</v>
      </c>
      <c r="AC742" s="165">
        <f t="shared" si="13732"/>
        <v>0</v>
      </c>
      <c r="BI742" s="139" t="s">
        <v>36</v>
      </c>
      <c r="BJ742" s="123">
        <f>B742/B746</f>
        <v>0</v>
      </c>
      <c r="BK742" s="124">
        <f t="shared" ref="BK742" si="14251">C742/C746</f>
        <v>0</v>
      </c>
      <c r="BL742" s="125">
        <f t="shared" ref="BL742" si="14252">D742/D746</f>
        <v>0</v>
      </c>
      <c r="BM742" s="126">
        <f t="shared" ref="BM742" si="14253">E742/E746</f>
        <v>0</v>
      </c>
      <c r="BN742" s="123">
        <f t="shared" ref="BN742" si="14254">F742/F746</f>
        <v>0</v>
      </c>
      <c r="BO742" s="124">
        <f t="shared" ref="BO742" si="14255">G742/G746</f>
        <v>0</v>
      </c>
      <c r="BP742" s="125">
        <f t="shared" ref="BP742" si="14256">H742/H746</f>
        <v>0</v>
      </c>
      <c r="BQ742" s="126">
        <f t="shared" ref="BQ742" si="14257">I742/I746</f>
        <v>0</v>
      </c>
      <c r="BR742" s="123">
        <f t="shared" ref="BR742" si="14258">J742/J746</f>
        <v>0</v>
      </c>
      <c r="BS742" s="124">
        <f t="shared" ref="BS742" si="14259">K742/K746</f>
        <v>0</v>
      </c>
      <c r="BT742" s="125">
        <f t="shared" ref="BT742" si="14260">L742/L746</f>
        <v>0</v>
      </c>
      <c r="BU742" s="123">
        <f t="shared" ref="BU742" si="14261">M742/M746</f>
        <v>0</v>
      </c>
      <c r="BV742" s="127">
        <f t="shared" ref="BV742" si="14262">N742/N746</f>
        <v>0</v>
      </c>
      <c r="BW742" s="128">
        <f t="shared" ref="BW742" si="14263">O742/O746</f>
        <v>0</v>
      </c>
      <c r="BX742" s="123">
        <f t="shared" ref="BX742" si="14264">P742/P746</f>
        <v>0</v>
      </c>
      <c r="BY742" s="124">
        <f t="shared" ref="BY742" si="14265">Q742/Q746</f>
        <v>0</v>
      </c>
      <c r="BZ742" s="125">
        <f t="shared" ref="BZ742" si="14266">R742/R746</f>
        <v>0</v>
      </c>
      <c r="CA742" s="126">
        <f t="shared" ref="CA742" si="14267">S742/S746</f>
        <v>0</v>
      </c>
      <c r="CB742" s="123">
        <f t="shared" ref="CB742" si="14268">T742/T746</f>
        <v>0</v>
      </c>
      <c r="CC742" s="124">
        <f t="shared" ref="CC742" si="14269">U742/U746</f>
        <v>0</v>
      </c>
      <c r="CD742" s="125">
        <f t="shared" ref="CD742" si="14270">V742/V746</f>
        <v>0</v>
      </c>
      <c r="CE742" s="126">
        <f t="shared" ref="CE742" si="14271">W742/W746</f>
        <v>0</v>
      </c>
      <c r="CF742" s="123">
        <f t="shared" ref="CF742" si="14272">X742/X746</f>
        <v>0</v>
      </c>
      <c r="CG742" s="124">
        <f t="shared" ref="CG742" si="14273">Y742/Y746</f>
        <v>0</v>
      </c>
      <c r="CH742" s="125">
        <f t="shared" ref="CH742" si="14274">Z742/Z746</f>
        <v>0</v>
      </c>
      <c r="CI742" s="123">
        <f t="shared" ref="CI742" si="14275">AA742/AA746</f>
        <v>0</v>
      </c>
      <c r="CJ742" s="129">
        <f t="shared" ref="CJ742" si="14276">AB742/AB746</f>
        <v>0</v>
      </c>
      <c r="CK742" s="130">
        <f t="shared" ref="CK742" si="14277">AC742/AC746</f>
        <v>0</v>
      </c>
    </row>
    <row r="743" spans="1:89" x14ac:dyDescent="0.25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62">
        <f t="shared" si="13701"/>
        <v>0</v>
      </c>
      <c r="AC743" s="165">
        <f t="shared" si="13732"/>
        <v>0</v>
      </c>
      <c r="BI743" s="131" t="s">
        <v>37</v>
      </c>
      <c r="BJ743" s="123">
        <f>B743/B746</f>
        <v>0</v>
      </c>
      <c r="BK743" s="124">
        <f t="shared" ref="BK743" si="14278">C743/C746</f>
        <v>0</v>
      </c>
      <c r="BL743" s="125">
        <f t="shared" ref="BL743" si="14279">D743/D746</f>
        <v>0</v>
      </c>
      <c r="BM743" s="126">
        <f t="shared" ref="BM743" si="14280">E743/E746</f>
        <v>0</v>
      </c>
      <c r="BN743" s="123">
        <f t="shared" ref="BN743" si="14281">F743/F746</f>
        <v>0</v>
      </c>
      <c r="BO743" s="124">
        <f t="shared" ref="BO743" si="14282">G743/G746</f>
        <v>0</v>
      </c>
      <c r="BP743" s="125">
        <f t="shared" ref="BP743" si="14283">H743/H746</f>
        <v>0</v>
      </c>
      <c r="BQ743" s="126">
        <f t="shared" ref="BQ743" si="14284">I743/I746</f>
        <v>0</v>
      </c>
      <c r="BR743" s="123">
        <f t="shared" ref="BR743" si="14285">J743/J746</f>
        <v>0</v>
      </c>
      <c r="BS743" s="124">
        <f t="shared" ref="BS743" si="14286">K743/K746</f>
        <v>0</v>
      </c>
      <c r="BT743" s="125">
        <f t="shared" ref="BT743" si="14287">L743/L746</f>
        <v>0</v>
      </c>
      <c r="BU743" s="123">
        <f t="shared" ref="BU743" si="14288">M743/M746</f>
        <v>0</v>
      </c>
      <c r="BV743" s="127">
        <f t="shared" ref="BV743" si="14289">N743/N746</f>
        <v>0</v>
      </c>
      <c r="BW743" s="128">
        <f t="shared" ref="BW743" si="14290">O743/O746</f>
        <v>0</v>
      </c>
      <c r="BX743" s="123">
        <f t="shared" ref="BX743" si="14291">P743/P746</f>
        <v>0</v>
      </c>
      <c r="BY743" s="124">
        <f t="shared" ref="BY743" si="14292">Q743/Q746</f>
        <v>0</v>
      </c>
      <c r="BZ743" s="125">
        <f t="shared" ref="BZ743" si="14293">R743/R746</f>
        <v>0</v>
      </c>
      <c r="CA743" s="126">
        <f t="shared" ref="CA743" si="14294">S743/S746</f>
        <v>0</v>
      </c>
      <c r="CB743" s="123">
        <f t="shared" ref="CB743" si="14295">T743/T746</f>
        <v>0</v>
      </c>
      <c r="CC743" s="124">
        <f t="shared" ref="CC743" si="14296">U743/U746</f>
        <v>0</v>
      </c>
      <c r="CD743" s="125">
        <f t="shared" ref="CD743" si="14297">V743/V746</f>
        <v>0</v>
      </c>
      <c r="CE743" s="126">
        <f t="shared" ref="CE743" si="14298">W743/W746</f>
        <v>0</v>
      </c>
      <c r="CF743" s="123">
        <f t="shared" ref="CF743" si="14299">X743/X746</f>
        <v>0</v>
      </c>
      <c r="CG743" s="124">
        <f t="shared" ref="CG743" si="14300">Y743/Y746</f>
        <v>0</v>
      </c>
      <c r="CH743" s="125">
        <f t="shared" ref="CH743" si="14301">Z743/Z746</f>
        <v>0</v>
      </c>
      <c r="CI743" s="123">
        <f t="shared" ref="CI743" si="14302">AA743/AA746</f>
        <v>0</v>
      </c>
      <c r="CJ743" s="129">
        <f t="shared" ref="CJ743" si="14303">AB743/AB746</f>
        <v>0</v>
      </c>
      <c r="CK743" s="130">
        <f t="shared" ref="CK743" si="14304">AC743/AC746</f>
        <v>0</v>
      </c>
    </row>
    <row r="744" spans="1:89" x14ac:dyDescent="0.25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2">
        <f t="shared" si="13701"/>
        <v>0</v>
      </c>
      <c r="AC744" s="165">
        <f t="shared" si="13732"/>
        <v>0</v>
      </c>
      <c r="BI744" s="139" t="s">
        <v>38</v>
      </c>
      <c r="BJ744" s="123">
        <f>B744/B746</f>
        <v>0</v>
      </c>
      <c r="BK744" s="124">
        <f t="shared" ref="BK744" si="14305">C744/C746</f>
        <v>0</v>
      </c>
      <c r="BL744" s="125">
        <f t="shared" ref="BL744" si="14306">D744/D746</f>
        <v>0</v>
      </c>
      <c r="BM744" s="126">
        <f t="shared" ref="BM744" si="14307">E744/E746</f>
        <v>0</v>
      </c>
      <c r="BN744" s="123">
        <f t="shared" ref="BN744" si="14308">F744/F746</f>
        <v>0</v>
      </c>
      <c r="BO744" s="124">
        <f t="shared" ref="BO744" si="14309">G744/G746</f>
        <v>0</v>
      </c>
      <c r="BP744" s="125">
        <f t="shared" ref="BP744" si="14310">H744/H746</f>
        <v>0</v>
      </c>
      <c r="BQ744" s="126">
        <f t="shared" ref="BQ744" si="14311">I744/I746</f>
        <v>0</v>
      </c>
      <c r="BR744" s="123">
        <f t="shared" ref="BR744" si="14312">J744/J746</f>
        <v>0</v>
      </c>
      <c r="BS744" s="124">
        <f t="shared" ref="BS744" si="14313">K744/K746</f>
        <v>0</v>
      </c>
      <c r="BT744" s="125">
        <f t="shared" ref="BT744" si="14314">L744/L746</f>
        <v>0</v>
      </c>
      <c r="BU744" s="123">
        <f t="shared" ref="BU744" si="14315">M744/M746</f>
        <v>0</v>
      </c>
      <c r="BV744" s="127">
        <f t="shared" ref="BV744" si="14316">N744/N746</f>
        <v>0</v>
      </c>
      <c r="BW744" s="128">
        <f t="shared" ref="BW744" si="14317">O744/O746</f>
        <v>0</v>
      </c>
      <c r="BX744" s="123">
        <f t="shared" ref="BX744" si="14318">P744/P746</f>
        <v>0</v>
      </c>
      <c r="BY744" s="124">
        <f t="shared" ref="BY744" si="14319">Q744/Q746</f>
        <v>0</v>
      </c>
      <c r="BZ744" s="125">
        <f t="shared" ref="BZ744" si="14320">R744/R746</f>
        <v>0</v>
      </c>
      <c r="CA744" s="126">
        <f t="shared" ref="CA744" si="14321">S744/S746</f>
        <v>0</v>
      </c>
      <c r="CB744" s="123">
        <f t="shared" ref="CB744" si="14322">T744/T746</f>
        <v>0</v>
      </c>
      <c r="CC744" s="124">
        <f t="shared" ref="CC744" si="14323">U744/U746</f>
        <v>0</v>
      </c>
      <c r="CD744" s="125">
        <f t="shared" ref="CD744" si="14324">V744/V746</f>
        <v>0</v>
      </c>
      <c r="CE744" s="126">
        <f t="shared" ref="CE744" si="14325">W744/W746</f>
        <v>0</v>
      </c>
      <c r="CF744" s="123">
        <f t="shared" ref="CF744" si="14326">X744/X746</f>
        <v>0</v>
      </c>
      <c r="CG744" s="124">
        <f t="shared" ref="CG744" si="14327">Y744/Y746</f>
        <v>0</v>
      </c>
      <c r="CH744" s="125">
        <f t="shared" ref="CH744" si="14328">Z744/Z746</f>
        <v>0</v>
      </c>
      <c r="CI744" s="123">
        <f t="shared" ref="CI744" si="14329">AA744/AA746</f>
        <v>0</v>
      </c>
      <c r="CJ744" s="129">
        <f t="shared" ref="CJ744" si="14330">AB744/AB746</f>
        <v>0</v>
      </c>
      <c r="CK744" s="130">
        <f t="shared" ref="CK744" si="14331">AC744/AC746</f>
        <v>0</v>
      </c>
    </row>
    <row r="745" spans="1:89" ht="13.8" thickBot="1" x14ac:dyDescent="0.3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2">
        <f t="shared" si="13701"/>
        <v>0</v>
      </c>
      <c r="AC745" s="165">
        <f t="shared" si="13732"/>
        <v>0</v>
      </c>
      <c r="BI745" s="131" t="s">
        <v>39</v>
      </c>
      <c r="BJ745" s="123">
        <f>B745/B746</f>
        <v>0</v>
      </c>
      <c r="BK745" s="124">
        <f t="shared" ref="BK745" si="14332">C745/C746</f>
        <v>0</v>
      </c>
      <c r="BL745" s="125">
        <f t="shared" ref="BL745" si="14333">D745/D746</f>
        <v>0</v>
      </c>
      <c r="BM745" s="126">
        <f t="shared" ref="BM745" si="14334">E745/E746</f>
        <v>0</v>
      </c>
      <c r="BN745" s="123">
        <f t="shared" ref="BN745" si="14335">F745/F746</f>
        <v>0</v>
      </c>
      <c r="BO745" s="124">
        <f t="shared" ref="BO745" si="14336">G745/G746</f>
        <v>0</v>
      </c>
      <c r="BP745" s="125">
        <f t="shared" ref="BP745" si="14337">H745/H746</f>
        <v>0</v>
      </c>
      <c r="BQ745" s="126">
        <f t="shared" ref="BQ745" si="14338">I745/I746</f>
        <v>0</v>
      </c>
      <c r="BR745" s="123">
        <f t="shared" ref="BR745" si="14339">J745/J746</f>
        <v>0</v>
      </c>
      <c r="BS745" s="124">
        <f t="shared" ref="BS745" si="14340">K745/K746</f>
        <v>0</v>
      </c>
      <c r="BT745" s="125">
        <f t="shared" ref="BT745" si="14341">L745/L746</f>
        <v>0</v>
      </c>
      <c r="BU745" s="123">
        <f t="shared" ref="BU745" si="14342">M745/M746</f>
        <v>0</v>
      </c>
      <c r="BV745" s="127">
        <f t="shared" ref="BV745" si="14343">N745/N746</f>
        <v>0</v>
      </c>
      <c r="BW745" s="128">
        <f t="shared" ref="BW745" si="14344">O745/O746</f>
        <v>0</v>
      </c>
      <c r="BX745" s="123">
        <f t="shared" ref="BX745" si="14345">P745/P746</f>
        <v>0</v>
      </c>
      <c r="BY745" s="124">
        <f t="shared" ref="BY745" si="14346">Q745/Q746</f>
        <v>0</v>
      </c>
      <c r="BZ745" s="125">
        <f t="shared" ref="BZ745" si="14347">R745/R746</f>
        <v>0</v>
      </c>
      <c r="CA745" s="126">
        <f t="shared" ref="CA745" si="14348">S745/S746</f>
        <v>0</v>
      </c>
      <c r="CB745" s="123">
        <f t="shared" ref="CB745" si="14349">T745/T746</f>
        <v>0</v>
      </c>
      <c r="CC745" s="124">
        <f t="shared" ref="CC745" si="14350">U745/U746</f>
        <v>0</v>
      </c>
      <c r="CD745" s="125">
        <f t="shared" ref="CD745" si="14351">V745/V746</f>
        <v>0</v>
      </c>
      <c r="CE745" s="126">
        <f t="shared" ref="CE745" si="14352">W745/W746</f>
        <v>0</v>
      </c>
      <c r="CF745" s="123">
        <f t="shared" ref="CF745" si="14353">X745/X746</f>
        <v>0</v>
      </c>
      <c r="CG745" s="124">
        <f t="shared" ref="CG745" si="14354">Y745/Y746</f>
        <v>0</v>
      </c>
      <c r="CH745" s="125">
        <f t="shared" ref="CH745" si="14355">Z745/Z746</f>
        <v>0</v>
      </c>
      <c r="CI745" s="123">
        <f t="shared" ref="CI745" si="14356">AA745/AA746</f>
        <v>0</v>
      </c>
      <c r="CJ745" s="129">
        <f t="shared" ref="CJ745" si="14357">AB745/AB746</f>
        <v>0</v>
      </c>
      <c r="CK745" s="130">
        <f t="shared" ref="CK745" si="14358">AC745/AC746</f>
        <v>0</v>
      </c>
    </row>
    <row r="746" spans="1:89" ht="14.4" thickTop="1" thickBot="1" x14ac:dyDescent="0.3">
      <c r="A746" s="251" t="s">
        <v>13</v>
      </c>
      <c r="B746" s="14">
        <f t="shared" ref="B746:AA746" si="14359">SUM(B723:B745)</f>
        <v>26875</v>
      </c>
      <c r="C746" s="1">
        <f t="shared" si="14359"/>
        <v>24325</v>
      </c>
      <c r="D746" s="14">
        <f t="shared" si="14359"/>
        <v>11334</v>
      </c>
      <c r="E746" s="1">
        <f t="shared" si="14359"/>
        <v>10558</v>
      </c>
      <c r="F746" s="14">
        <f t="shared" si="14359"/>
        <v>15661</v>
      </c>
      <c r="G746" s="1">
        <f t="shared" si="14359"/>
        <v>13923</v>
      </c>
      <c r="H746" s="14">
        <f t="shared" si="14359"/>
        <v>33662</v>
      </c>
      <c r="I746" s="1">
        <f t="shared" si="14359"/>
        <v>34194</v>
      </c>
      <c r="J746" s="14">
        <f t="shared" si="14359"/>
        <v>4224</v>
      </c>
      <c r="K746" s="1">
        <f t="shared" si="14359"/>
        <v>4423</v>
      </c>
      <c r="L746" s="14">
        <f t="shared" si="14359"/>
        <v>11777</v>
      </c>
      <c r="M746" s="1">
        <f t="shared" si="14359"/>
        <v>14091</v>
      </c>
      <c r="N746" s="14">
        <f t="shared" si="14359"/>
        <v>28932</v>
      </c>
      <c r="O746" s="1">
        <f t="shared" si="14359"/>
        <v>29143</v>
      </c>
      <c r="P746" s="14">
        <f t="shared" si="14359"/>
        <v>14570</v>
      </c>
      <c r="Q746" s="1">
        <f t="shared" si="14359"/>
        <v>14209</v>
      </c>
      <c r="R746" s="14">
        <f t="shared" si="14359"/>
        <v>21981</v>
      </c>
      <c r="S746" s="1">
        <f t="shared" si="14359"/>
        <v>22390</v>
      </c>
      <c r="T746" s="14">
        <f t="shared" si="14359"/>
        <v>2879</v>
      </c>
      <c r="U746" s="1">
        <f t="shared" si="14359"/>
        <v>3466</v>
      </c>
      <c r="V746" s="14">
        <f t="shared" si="14359"/>
        <v>17705</v>
      </c>
      <c r="W746" s="1">
        <f t="shared" si="14359"/>
        <v>22694</v>
      </c>
      <c r="X746" s="14">
        <f t="shared" si="14359"/>
        <v>12211</v>
      </c>
      <c r="Y746" s="1">
        <f t="shared" si="14359"/>
        <v>6768</v>
      </c>
      <c r="Z746" s="14">
        <f t="shared" si="14359"/>
        <v>41330</v>
      </c>
      <c r="AA746" s="1">
        <f t="shared" si="14359"/>
        <v>42105</v>
      </c>
      <c r="AB746" s="166">
        <f>SUM(AB722:AB745)</f>
        <v>243141</v>
      </c>
      <c r="AC746" s="167">
        <f t="shared" ref="AC746" si="14360">SUM(AC722:AC745)</f>
        <v>242289</v>
      </c>
      <c r="BI746" s="251" t="s">
        <v>13</v>
      </c>
      <c r="BJ746" s="147">
        <f>SUM(BJ722:BJ745)</f>
        <v>1.0000000000000002</v>
      </c>
      <c r="BK746" s="148">
        <f t="shared" ref="BK746:CK746" si="14361">SUM(BK722:BK745)</f>
        <v>1</v>
      </c>
      <c r="BL746" s="147">
        <f t="shared" si="14361"/>
        <v>1</v>
      </c>
      <c r="BM746" s="148">
        <f t="shared" si="14361"/>
        <v>1</v>
      </c>
      <c r="BN746" s="147">
        <f t="shared" si="14361"/>
        <v>1</v>
      </c>
      <c r="BO746" s="148">
        <f t="shared" si="14361"/>
        <v>0.99999999999999989</v>
      </c>
      <c r="BP746" s="147">
        <f t="shared" si="14361"/>
        <v>1</v>
      </c>
      <c r="BQ746" s="148">
        <f t="shared" si="14361"/>
        <v>1</v>
      </c>
      <c r="BR746" s="147">
        <f t="shared" si="14361"/>
        <v>1</v>
      </c>
      <c r="BS746" s="148">
        <f t="shared" si="14361"/>
        <v>1</v>
      </c>
      <c r="BT746" s="147">
        <f t="shared" si="14361"/>
        <v>0.99999999999999989</v>
      </c>
      <c r="BU746" s="148">
        <f t="shared" si="14361"/>
        <v>1</v>
      </c>
      <c r="BV746" s="147">
        <f t="shared" si="14361"/>
        <v>1</v>
      </c>
      <c r="BW746" s="148">
        <f t="shared" si="14361"/>
        <v>1.0000000000000002</v>
      </c>
      <c r="BX746" s="147">
        <f t="shared" si="14361"/>
        <v>1</v>
      </c>
      <c r="BY746" s="148">
        <f t="shared" si="14361"/>
        <v>1</v>
      </c>
      <c r="BZ746" s="147">
        <f t="shared" si="14361"/>
        <v>0.99999999999999989</v>
      </c>
      <c r="CA746" s="148">
        <f t="shared" si="14361"/>
        <v>1</v>
      </c>
      <c r="CB746" s="147">
        <f t="shared" si="14361"/>
        <v>1</v>
      </c>
      <c r="CC746" s="148">
        <f t="shared" si="14361"/>
        <v>1</v>
      </c>
      <c r="CD746" s="147">
        <f t="shared" si="14361"/>
        <v>1</v>
      </c>
      <c r="CE746" s="148">
        <f t="shared" si="14361"/>
        <v>1</v>
      </c>
      <c r="CF746" s="147">
        <f t="shared" si="14361"/>
        <v>1</v>
      </c>
      <c r="CG746" s="148">
        <f t="shared" si="14361"/>
        <v>1</v>
      </c>
      <c r="CH746" s="147">
        <f t="shared" si="14361"/>
        <v>0.99999999999999989</v>
      </c>
      <c r="CI746" s="148">
        <f t="shared" si="14361"/>
        <v>1</v>
      </c>
      <c r="CJ746" s="147">
        <f t="shared" si="14361"/>
        <v>1</v>
      </c>
      <c r="CK746" s="148">
        <f t="shared" si="14361"/>
        <v>0.99999999999999989</v>
      </c>
    </row>
    <row r="747" spans="1:89" ht="13.8" thickTop="1" x14ac:dyDescent="0.25">
      <c r="A747" s="178"/>
    </row>
    <row r="749" spans="1:89" x14ac:dyDescent="0.25">
      <c r="A749" s="294">
        <f>+A718+1</f>
        <v>45194</v>
      </c>
      <c r="B749" s="294"/>
      <c r="C749" s="294"/>
      <c r="D749" s="294"/>
      <c r="BI749" s="299">
        <f>+BI687+2</f>
        <v>45194</v>
      </c>
      <c r="BJ749" s="299"/>
      <c r="BK749" s="299"/>
      <c r="BL749" s="299"/>
    </row>
    <row r="750" spans="1:89" ht="13.8" thickBot="1" x14ac:dyDescent="0.3">
      <c r="AE750" t="s">
        <v>84</v>
      </c>
    </row>
    <row r="751" spans="1:89" ht="14.4" thickTop="1" thickBot="1" x14ac:dyDescent="0.3">
      <c r="A751" s="292" t="s">
        <v>0</v>
      </c>
      <c r="B751" s="290" t="s">
        <v>1</v>
      </c>
      <c r="C751" s="291"/>
      <c r="D751" s="290" t="s">
        <v>2</v>
      </c>
      <c r="E751" s="291"/>
      <c r="F751" s="290" t="s">
        <v>3</v>
      </c>
      <c r="G751" s="291"/>
      <c r="H751" s="290" t="s">
        <v>4</v>
      </c>
      <c r="I751" s="291"/>
      <c r="J751" s="290" t="s">
        <v>5</v>
      </c>
      <c r="K751" s="291"/>
      <c r="L751" s="290" t="s">
        <v>6</v>
      </c>
      <c r="M751" s="291"/>
      <c r="N751" s="290" t="s">
        <v>7</v>
      </c>
      <c r="O751" s="291"/>
      <c r="P751" s="290" t="s">
        <v>8</v>
      </c>
      <c r="Q751" s="291"/>
      <c r="R751" s="290" t="s">
        <v>9</v>
      </c>
      <c r="S751" s="291"/>
      <c r="T751" s="290" t="s">
        <v>10</v>
      </c>
      <c r="U751" s="291"/>
      <c r="V751" s="290" t="s">
        <v>11</v>
      </c>
      <c r="W751" s="291"/>
      <c r="X751" s="290" t="s">
        <v>12</v>
      </c>
      <c r="Y751" s="291"/>
      <c r="Z751" s="297" t="s">
        <v>40</v>
      </c>
      <c r="AA751" s="298"/>
      <c r="AB751" s="295" t="s">
        <v>41</v>
      </c>
      <c r="AC751" s="296"/>
      <c r="AE751" s="292" t="s">
        <v>0</v>
      </c>
      <c r="AF751" s="290" t="s">
        <v>1</v>
      </c>
      <c r="AG751" s="291"/>
      <c r="AH751" s="290" t="s">
        <v>2</v>
      </c>
      <c r="AI751" s="291"/>
      <c r="AJ751" s="290" t="s">
        <v>3</v>
      </c>
      <c r="AK751" s="291"/>
      <c r="AL751" s="290" t="s">
        <v>4</v>
      </c>
      <c r="AM751" s="291"/>
      <c r="AN751" s="290" t="s">
        <v>5</v>
      </c>
      <c r="AO751" s="291"/>
      <c r="AP751" s="290" t="s">
        <v>6</v>
      </c>
      <c r="AQ751" s="291"/>
      <c r="AR751" s="290" t="s">
        <v>7</v>
      </c>
      <c r="AS751" s="291"/>
      <c r="AT751" s="290" t="s">
        <v>8</v>
      </c>
      <c r="AU751" s="291"/>
      <c r="AV751" s="290" t="s">
        <v>9</v>
      </c>
      <c r="AW751" s="291"/>
      <c r="AX751" s="290" t="s">
        <v>10</v>
      </c>
      <c r="AY751" s="291"/>
      <c r="AZ751" s="290" t="s">
        <v>11</v>
      </c>
      <c r="BA751" s="291"/>
      <c r="BB751" s="290" t="s">
        <v>12</v>
      </c>
      <c r="BC751" s="291"/>
      <c r="BD751" s="297" t="s">
        <v>40</v>
      </c>
      <c r="BE751" s="298"/>
      <c r="BF751" s="295" t="s">
        <v>41</v>
      </c>
      <c r="BG751" s="296"/>
      <c r="BI751" s="292" t="s">
        <v>0</v>
      </c>
      <c r="BJ751" s="290" t="s">
        <v>1</v>
      </c>
      <c r="BK751" s="291"/>
      <c r="BL751" s="290" t="s">
        <v>2</v>
      </c>
      <c r="BM751" s="291"/>
      <c r="BN751" s="290" t="s">
        <v>3</v>
      </c>
      <c r="BO751" s="291"/>
      <c r="BP751" s="290" t="s">
        <v>4</v>
      </c>
      <c r="BQ751" s="291"/>
      <c r="BR751" s="290" t="s">
        <v>5</v>
      </c>
      <c r="BS751" s="291"/>
      <c r="BT751" s="290" t="s">
        <v>6</v>
      </c>
      <c r="BU751" s="291"/>
      <c r="BV751" s="290" t="s">
        <v>7</v>
      </c>
      <c r="BW751" s="291"/>
      <c r="BX751" s="290" t="s">
        <v>8</v>
      </c>
      <c r="BY751" s="291"/>
      <c r="BZ751" s="290" t="s">
        <v>9</v>
      </c>
      <c r="CA751" s="291"/>
      <c r="CB751" s="290" t="s">
        <v>10</v>
      </c>
      <c r="CC751" s="291"/>
      <c r="CD751" s="290" t="s">
        <v>11</v>
      </c>
      <c r="CE751" s="291"/>
      <c r="CF751" s="290" t="s">
        <v>12</v>
      </c>
      <c r="CG751" s="291"/>
      <c r="CH751" s="297" t="s">
        <v>40</v>
      </c>
      <c r="CI751" s="298"/>
      <c r="CJ751" s="290" t="s">
        <v>41</v>
      </c>
      <c r="CK751" s="291"/>
    </row>
    <row r="752" spans="1:89" ht="15" thickTop="1" thickBot="1" x14ac:dyDescent="0.35">
      <c r="A752" s="293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68" t="s">
        <v>14</v>
      </c>
      <c r="AC752" s="169" t="s">
        <v>15</v>
      </c>
      <c r="AE752" s="293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68" t="s">
        <v>14</v>
      </c>
      <c r="BG752" s="169" t="s">
        <v>15</v>
      </c>
      <c r="BI752" s="293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8" thickTop="1" x14ac:dyDescent="0.25">
      <c r="A753" s="119" t="s">
        <v>16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1"/>
      <c r="AA753" s="176"/>
      <c r="AB753" s="162">
        <f t="shared" ref="AB753:AB776" si="14362">B753+D753+F753+H753+J753+L753+N753+P753+R753+T753+V753+X753+Z753</f>
        <v>0</v>
      </c>
      <c r="AC753" s="163">
        <f>C753+E753+G753+I753+K753+M753+O753+Q753+S753+U753+W753+Y753+AA753</f>
        <v>0</v>
      </c>
      <c r="AE753" s="254" t="str">
        <f>$AE$9</f>
        <v>07:00 - 07:59</v>
      </c>
      <c r="AF753" s="120">
        <f t="shared" ref="AF753:AO755" si="14363">SUMIF($A$9:$A$32,$AE753,B$753:B$776)</f>
        <v>5477</v>
      </c>
      <c r="AG753" s="177">
        <f t="shared" si="14363"/>
        <v>1340</v>
      </c>
      <c r="AH753" s="121">
        <f t="shared" si="14363"/>
        <v>2206</v>
      </c>
      <c r="AI753" s="172">
        <f t="shared" si="14363"/>
        <v>1544</v>
      </c>
      <c r="AJ753" s="120">
        <f t="shared" si="14363"/>
        <v>3510</v>
      </c>
      <c r="AK753" s="122">
        <f t="shared" si="14363"/>
        <v>1336</v>
      </c>
      <c r="AL753" s="121">
        <f t="shared" si="14363"/>
        <v>3939</v>
      </c>
      <c r="AM753" s="172">
        <f t="shared" si="14363"/>
        <v>2510</v>
      </c>
      <c r="AN753" s="120">
        <f t="shared" si="14363"/>
        <v>367</v>
      </c>
      <c r="AO753" s="122">
        <f t="shared" si="14363"/>
        <v>1245</v>
      </c>
      <c r="AP753" s="121">
        <f t="shared" ref="AP753:AY755" si="14364">SUMIF($A$9:$A$32,$AE753,L$753:L$776)</f>
        <v>874</v>
      </c>
      <c r="AQ753" s="120">
        <f t="shared" si="14364"/>
        <v>4159</v>
      </c>
      <c r="AR753" s="171">
        <f t="shared" si="14364"/>
        <v>2794</v>
      </c>
      <c r="AS753" s="173">
        <f t="shared" si="14364"/>
        <v>4811</v>
      </c>
      <c r="AT753" s="120">
        <f t="shared" si="14364"/>
        <v>2325</v>
      </c>
      <c r="AU753" s="122">
        <f t="shared" si="14364"/>
        <v>2601</v>
      </c>
      <c r="AV753" s="121">
        <f t="shared" si="14364"/>
        <v>3209</v>
      </c>
      <c r="AW753" s="172">
        <f t="shared" si="14364"/>
        <v>2416</v>
      </c>
      <c r="AX753" s="120">
        <f t="shared" si="14364"/>
        <v>365</v>
      </c>
      <c r="AY753" s="122">
        <f t="shared" si="14364"/>
        <v>1973</v>
      </c>
      <c r="AZ753" s="121">
        <f t="shared" ref="AZ753:BE755" si="14365">SUMIF($A$9:$A$32,$AE753,V$753:V$776)</f>
        <v>1116</v>
      </c>
      <c r="BA753" s="172">
        <f t="shared" si="14365"/>
        <v>4052</v>
      </c>
      <c r="BB753" s="120">
        <f t="shared" si="14365"/>
        <v>2460</v>
      </c>
      <c r="BC753" s="122">
        <f t="shared" si="14365"/>
        <v>2214</v>
      </c>
      <c r="BD753" s="21">
        <f t="shared" si="14365"/>
        <v>5664</v>
      </c>
      <c r="BE753" s="176">
        <f t="shared" si="14365"/>
        <v>3261</v>
      </c>
      <c r="BF753" s="162">
        <f>AF753+AH753+AJ753+AL753+AN753+AP753+AR753+AT753+AV753+AX753+AZ753+BB753+BD753</f>
        <v>34306</v>
      </c>
      <c r="BG753" s="163">
        <f>AG753+AI753+AK753+AM753+AO753+AQ753+AS753+AU753+AW753+AY753+BA753+BC753+BE753</f>
        <v>33462</v>
      </c>
      <c r="BI753" s="119" t="s">
        <v>16</v>
      </c>
      <c r="BJ753" s="123">
        <f>B753/B777</f>
        <v>0</v>
      </c>
      <c r="BK753" s="124">
        <f t="shared" ref="BK753" si="14366">C753/C777</f>
        <v>0</v>
      </c>
      <c r="BL753" s="125">
        <f t="shared" ref="BL753" si="14367">D753/D777</f>
        <v>0</v>
      </c>
      <c r="BM753" s="126">
        <f t="shared" ref="BM753" si="14368">E753/E777</f>
        <v>0</v>
      </c>
      <c r="BN753" s="123">
        <f t="shared" ref="BN753" si="14369">F753/F777</f>
        <v>0</v>
      </c>
      <c r="BO753" s="124">
        <f t="shared" ref="BO753" si="14370">G753/G777</f>
        <v>0</v>
      </c>
      <c r="BP753" s="125">
        <f t="shared" ref="BP753" si="14371">H753/H777</f>
        <v>0</v>
      </c>
      <c r="BQ753" s="126">
        <f t="shared" ref="BQ753" si="14372">I753/I777</f>
        <v>0</v>
      </c>
      <c r="BR753" s="123">
        <f t="shared" ref="BR753" si="14373">J753/J777</f>
        <v>0</v>
      </c>
      <c r="BS753" s="124">
        <f t="shared" ref="BS753" si="14374">K753/K777</f>
        <v>0</v>
      </c>
      <c r="BT753" s="125">
        <f t="shared" ref="BT753" si="14375">L753/L777</f>
        <v>0</v>
      </c>
      <c r="BU753" s="123">
        <f t="shared" ref="BU753" si="14376">M753/M777</f>
        <v>0</v>
      </c>
      <c r="BV753" s="127">
        <f t="shared" ref="BV753" si="14377">N753/N777</f>
        <v>0</v>
      </c>
      <c r="BW753" s="128">
        <f t="shared" ref="BW753" si="14378">O753/O777</f>
        <v>0</v>
      </c>
      <c r="BX753" s="123">
        <f t="shared" ref="BX753" si="14379">P753/P777</f>
        <v>0</v>
      </c>
      <c r="BY753" s="124">
        <f t="shared" ref="BY753" si="14380">Q753/Q777</f>
        <v>0</v>
      </c>
      <c r="BZ753" s="125">
        <f t="shared" ref="BZ753" si="14381">R753/R777</f>
        <v>0</v>
      </c>
      <c r="CA753" s="126">
        <f t="shared" ref="CA753" si="14382">S753/S777</f>
        <v>0</v>
      </c>
      <c r="CB753" s="123">
        <f t="shared" ref="CB753" si="14383">T753/T777</f>
        <v>0</v>
      </c>
      <c r="CC753" s="124">
        <f t="shared" ref="CC753" si="14384">U753/U777</f>
        <v>0</v>
      </c>
      <c r="CD753" s="125">
        <f t="shared" ref="CD753" si="14385">V753/V777</f>
        <v>0</v>
      </c>
      <c r="CE753" s="126">
        <f t="shared" ref="CE753" si="14386">W753/W777</f>
        <v>0</v>
      </c>
      <c r="CF753" s="123">
        <f t="shared" ref="CF753" si="14387">X753/X777</f>
        <v>0</v>
      </c>
      <c r="CG753" s="124">
        <f t="shared" ref="CG753" si="14388">Y753/Y777</f>
        <v>0</v>
      </c>
      <c r="CH753" s="125">
        <f t="shared" ref="CH753" si="14389">Z753/Z777</f>
        <v>0</v>
      </c>
      <c r="CI753" s="123">
        <f t="shared" ref="CI753" si="14390">AA753/AA777</f>
        <v>0</v>
      </c>
      <c r="CJ753" s="129">
        <f t="shared" ref="CJ753" si="14391">AB753/AB777</f>
        <v>0</v>
      </c>
      <c r="CK753" s="130">
        <f t="shared" ref="CK753" si="14392">AC753/AC777</f>
        <v>0</v>
      </c>
    </row>
    <row r="754" spans="1:89" x14ac:dyDescent="0.25">
      <c r="A754" s="131" t="s">
        <v>17</v>
      </c>
      <c r="B754" s="180">
        <v>824</v>
      </c>
      <c r="C754" s="181">
        <v>0</v>
      </c>
      <c r="D754" s="182">
        <v>646</v>
      </c>
      <c r="E754" s="183">
        <v>0</v>
      </c>
      <c r="F754" s="180">
        <v>1220</v>
      </c>
      <c r="G754" s="184">
        <v>10</v>
      </c>
      <c r="H754" s="182">
        <v>971</v>
      </c>
      <c r="I754" s="183">
        <v>44</v>
      </c>
      <c r="J754" s="180">
        <v>22</v>
      </c>
      <c r="K754" s="184">
        <v>47</v>
      </c>
      <c r="L754" s="182">
        <v>85</v>
      </c>
      <c r="M754" s="180">
        <v>198</v>
      </c>
      <c r="N754" s="185">
        <v>479</v>
      </c>
      <c r="O754" s="186">
        <v>371</v>
      </c>
      <c r="P754" s="180">
        <v>114</v>
      </c>
      <c r="Q754" s="184">
        <v>181</v>
      </c>
      <c r="R754" s="182">
        <v>69</v>
      </c>
      <c r="S754" s="183">
        <v>237</v>
      </c>
      <c r="T754" s="180">
        <v>0</v>
      </c>
      <c r="U754" s="184">
        <v>50</v>
      </c>
      <c r="V754" s="182">
        <v>11</v>
      </c>
      <c r="W754" s="183">
        <v>151</v>
      </c>
      <c r="X754" s="180">
        <v>0</v>
      </c>
      <c r="Y754" s="184">
        <v>15</v>
      </c>
      <c r="Z754" s="182">
        <v>0</v>
      </c>
      <c r="AA754" s="180">
        <v>0</v>
      </c>
      <c r="AB754" s="162">
        <f t="shared" si="14362"/>
        <v>4441</v>
      </c>
      <c r="AC754" s="165">
        <f t="shared" ref="AC754:AC776" si="14393">SUM(C754,E754,G754,I754,K754,M754,O754,Q754,S754,U754,W754,Y754,AA754)</f>
        <v>1304</v>
      </c>
      <c r="AE754" s="256" t="str">
        <f>$AE$10</f>
        <v>08:00 - 08:59</v>
      </c>
      <c r="AF754" s="120">
        <f t="shared" si="14363"/>
        <v>4448</v>
      </c>
      <c r="AG754" s="181">
        <f t="shared" si="14363"/>
        <v>1283</v>
      </c>
      <c r="AH754" s="182">
        <f t="shared" si="14363"/>
        <v>1850</v>
      </c>
      <c r="AI754" s="183">
        <f t="shared" si="14363"/>
        <v>1376</v>
      </c>
      <c r="AJ754" s="180">
        <f t="shared" si="14363"/>
        <v>3057</v>
      </c>
      <c r="AK754" s="184">
        <f t="shared" si="14363"/>
        <v>1119</v>
      </c>
      <c r="AL754" s="182">
        <f t="shared" si="14363"/>
        <v>3877</v>
      </c>
      <c r="AM754" s="183">
        <f t="shared" si="14363"/>
        <v>2504</v>
      </c>
      <c r="AN754" s="180">
        <f t="shared" si="14363"/>
        <v>303</v>
      </c>
      <c r="AO754" s="184">
        <f t="shared" si="14363"/>
        <v>1184</v>
      </c>
      <c r="AP754" s="182">
        <f t="shared" si="14364"/>
        <v>726</v>
      </c>
      <c r="AQ754" s="180">
        <f t="shared" si="14364"/>
        <v>4314</v>
      </c>
      <c r="AR754" s="185">
        <f t="shared" si="14364"/>
        <v>2416</v>
      </c>
      <c r="AS754" s="186">
        <f t="shared" si="14364"/>
        <v>5058</v>
      </c>
      <c r="AT754" s="180">
        <f t="shared" si="14364"/>
        <v>1815</v>
      </c>
      <c r="AU754" s="184">
        <f t="shared" si="14364"/>
        <v>2573</v>
      </c>
      <c r="AV754" s="182">
        <f t="shared" si="14364"/>
        <v>2831</v>
      </c>
      <c r="AW754" s="183">
        <f t="shared" si="14364"/>
        <v>2043</v>
      </c>
      <c r="AX754" s="180">
        <f t="shared" si="14364"/>
        <v>270</v>
      </c>
      <c r="AY754" s="184">
        <f t="shared" si="14364"/>
        <v>1564</v>
      </c>
      <c r="AZ754" s="182">
        <f t="shared" si="14365"/>
        <v>934</v>
      </c>
      <c r="BA754" s="183">
        <f t="shared" si="14365"/>
        <v>3625</v>
      </c>
      <c r="BB754" s="180">
        <f t="shared" si="14365"/>
        <v>1996</v>
      </c>
      <c r="BC754" s="184">
        <f t="shared" si="14365"/>
        <v>2172</v>
      </c>
      <c r="BD754" s="182">
        <f t="shared" si="14365"/>
        <v>5082</v>
      </c>
      <c r="BE754" s="180">
        <f t="shared" si="14365"/>
        <v>3138</v>
      </c>
      <c r="BF754" s="164">
        <f>SUM(AF754,AH754,AJ754,AL754,AN754,AP754,AR754,AT754,AV754,AX754,AZ754,BB754,BD754)</f>
        <v>29605</v>
      </c>
      <c r="BG754" s="165">
        <f>SUM(AG754,AI754,AK754,AM754,AO754,AQ754,AS754,AU754,AW754,AY754,BA754,BC754,BE754)</f>
        <v>31953</v>
      </c>
      <c r="BI754" s="131" t="s">
        <v>17</v>
      </c>
      <c r="BJ754" s="123">
        <f>B754/B777</f>
        <v>1.8674220963172804E-2</v>
      </c>
      <c r="BK754" s="124">
        <f t="shared" ref="BK754" si="14394">C754/C777</f>
        <v>0</v>
      </c>
      <c r="BL754" s="125">
        <f t="shared" ref="BL754" si="14395">D754/D777</f>
        <v>2.9116149096317663E-2</v>
      </c>
      <c r="BM754" s="126">
        <f t="shared" ref="BM754" si="14396">E754/E777</f>
        <v>0</v>
      </c>
      <c r="BN754" s="123">
        <f t="shared" ref="BN754" si="14397">F754/F777</f>
        <v>3.978866349227056E-2</v>
      </c>
      <c r="BO754" s="124">
        <f t="shared" ref="BO754" si="14398">G754/G777</f>
        <v>4.1243916522312957E-4</v>
      </c>
      <c r="BP754" s="125">
        <f t="shared" ref="BP754" si="14399">H754/H777</f>
        <v>2.0332523661948237E-2</v>
      </c>
      <c r="BQ754" s="126">
        <f t="shared" ref="BQ754" si="14400">I754/I777</f>
        <v>8.8591793178431925E-4</v>
      </c>
      <c r="BR754" s="123">
        <f t="shared" ref="BR754" si="14401">J754/J777</f>
        <v>2.6531596719729859E-3</v>
      </c>
      <c r="BS754" s="124">
        <f t="shared" ref="BS754" si="14402">K754/K777</f>
        <v>5.3567358103487573E-3</v>
      </c>
      <c r="BT754" s="125">
        <f t="shared" ref="BT754" si="14403">L754/L777</f>
        <v>3.2171378827447862E-3</v>
      </c>
      <c r="BU754" s="123">
        <f t="shared" ref="BU754" si="14404">M754/M777</f>
        <v>6.4260677658055307E-3</v>
      </c>
      <c r="BV754" s="127">
        <f t="shared" ref="BV754" si="14405">N754/N777</f>
        <v>1.0643261859793356E-2</v>
      </c>
      <c r="BW754" s="128">
        <f t="shared" ref="BW754" si="14406">O754/O777</f>
        <v>7.5447908405019016E-3</v>
      </c>
      <c r="BX754" s="123">
        <f t="shared" ref="BX754" si="14407">P754/P777</f>
        <v>4.365474458145056E-3</v>
      </c>
      <c r="BY754" s="124">
        <f t="shared" ref="BY754" si="14408">Q754/Q777</f>
        <v>6.3903403474085581E-3</v>
      </c>
      <c r="BZ754" s="125">
        <f t="shared" ref="BZ754" si="14409">R754/R777</f>
        <v>2.0941454975871802E-3</v>
      </c>
      <c r="CA754" s="126">
        <f t="shared" ref="CA754" si="14410">S754/S777</f>
        <v>6.6462884545276085E-3</v>
      </c>
      <c r="CB754" s="123">
        <f t="shared" ref="CB754" si="14411">T754/T777</f>
        <v>0</v>
      </c>
      <c r="CC754" s="124">
        <f t="shared" ref="CC754" si="14412">U754/U777</f>
        <v>4.443654461429079E-3</v>
      </c>
      <c r="CD754" s="125">
        <f t="shared" ref="CD754" si="14413">V754/V777</f>
        <v>3.6285667161471219E-4</v>
      </c>
      <c r="CE754" s="126">
        <f t="shared" ref="CE754" si="14414">W754/W777</f>
        <v>3.8659463887964363E-3</v>
      </c>
      <c r="CF754" s="123">
        <f t="shared" ref="CF754" si="14415">X754/X777</f>
        <v>0</v>
      </c>
      <c r="CG754" s="124">
        <f t="shared" ref="CG754" si="14416">Y754/Y777</f>
        <v>8.4822438362361461E-4</v>
      </c>
      <c r="CH754" s="125">
        <f t="shared" ref="CH754" si="14417">Z754/Z777</f>
        <v>0</v>
      </c>
      <c r="CI754" s="123">
        <f t="shared" ref="CI754" si="14418">AA754/AA777</f>
        <v>0</v>
      </c>
      <c r="CJ754" s="129">
        <f t="shared" ref="CJ754" si="14419">AB754/AB777</f>
        <v>1.0808403344983012E-2</v>
      </c>
      <c r="CK754" s="130">
        <f t="shared" ref="CK754" si="14420">AC754/AC777</f>
        <v>3.1805188343300909E-3</v>
      </c>
    </row>
    <row r="755" spans="1:89" ht="13.8" thickBot="1" x14ac:dyDescent="0.3">
      <c r="A755" s="139" t="s">
        <v>18</v>
      </c>
      <c r="B755" s="187">
        <v>3260</v>
      </c>
      <c r="C755" s="188">
        <v>558</v>
      </c>
      <c r="D755" s="189">
        <v>1704</v>
      </c>
      <c r="E755" s="190">
        <v>463</v>
      </c>
      <c r="F755" s="187">
        <v>2827</v>
      </c>
      <c r="G755" s="191">
        <v>499</v>
      </c>
      <c r="H755" s="189">
        <v>2970</v>
      </c>
      <c r="I755" s="190">
        <v>1007</v>
      </c>
      <c r="J755" s="187">
        <v>122</v>
      </c>
      <c r="K755" s="191">
        <v>457</v>
      </c>
      <c r="L755" s="189">
        <v>398</v>
      </c>
      <c r="M755" s="187">
        <v>1668</v>
      </c>
      <c r="N755" s="192">
        <v>2140</v>
      </c>
      <c r="O755" s="193">
        <v>2627</v>
      </c>
      <c r="P755" s="187">
        <v>898</v>
      </c>
      <c r="Q755" s="191">
        <v>1338</v>
      </c>
      <c r="R755" s="189">
        <v>1646</v>
      </c>
      <c r="S755" s="190">
        <v>1548</v>
      </c>
      <c r="T755" s="187">
        <v>130</v>
      </c>
      <c r="U755" s="191">
        <v>789</v>
      </c>
      <c r="V755" s="189">
        <v>580</v>
      </c>
      <c r="W755" s="190">
        <v>1966</v>
      </c>
      <c r="X755" s="187">
        <v>1518</v>
      </c>
      <c r="Y755" s="191">
        <v>1312</v>
      </c>
      <c r="Z755" s="189">
        <v>3456</v>
      </c>
      <c r="AA755" s="187">
        <v>2485</v>
      </c>
      <c r="AB755" s="162">
        <f t="shared" si="14362"/>
        <v>21649</v>
      </c>
      <c r="AC755" s="165">
        <f t="shared" si="14393"/>
        <v>16717</v>
      </c>
      <c r="AE755" s="254">
        <f>$AE$11</f>
        <v>0</v>
      </c>
      <c r="AF755" s="120">
        <f t="shared" si="14363"/>
        <v>0</v>
      </c>
      <c r="AG755" s="188">
        <f t="shared" si="14363"/>
        <v>0</v>
      </c>
      <c r="AH755" s="189">
        <f t="shared" si="14363"/>
        <v>0</v>
      </c>
      <c r="AI755" s="190">
        <f t="shared" si="14363"/>
        <v>0</v>
      </c>
      <c r="AJ755" s="187">
        <f t="shared" si="14363"/>
        <v>0</v>
      </c>
      <c r="AK755" s="191">
        <f t="shared" si="14363"/>
        <v>0</v>
      </c>
      <c r="AL755" s="189">
        <f t="shared" si="14363"/>
        <v>0</v>
      </c>
      <c r="AM755" s="190">
        <f t="shared" si="14363"/>
        <v>0</v>
      </c>
      <c r="AN755" s="187">
        <f t="shared" si="14363"/>
        <v>0</v>
      </c>
      <c r="AO755" s="191">
        <f t="shared" si="14363"/>
        <v>0</v>
      </c>
      <c r="AP755" s="189">
        <f t="shared" si="14364"/>
        <v>0</v>
      </c>
      <c r="AQ755" s="187">
        <f t="shared" si="14364"/>
        <v>0</v>
      </c>
      <c r="AR755" s="192">
        <f t="shared" si="14364"/>
        <v>0</v>
      </c>
      <c r="AS755" s="193">
        <f t="shared" si="14364"/>
        <v>0</v>
      </c>
      <c r="AT755" s="187">
        <f t="shared" si="14364"/>
        <v>0</v>
      </c>
      <c r="AU755" s="191">
        <f t="shared" si="14364"/>
        <v>0</v>
      </c>
      <c r="AV755" s="189">
        <f t="shared" si="14364"/>
        <v>0</v>
      </c>
      <c r="AW755" s="190">
        <f t="shared" si="14364"/>
        <v>0</v>
      </c>
      <c r="AX755" s="187">
        <f t="shared" si="14364"/>
        <v>0</v>
      </c>
      <c r="AY755" s="191">
        <f t="shared" si="14364"/>
        <v>0</v>
      </c>
      <c r="AZ755" s="189">
        <f t="shared" si="14365"/>
        <v>0</v>
      </c>
      <c r="BA755" s="190">
        <f t="shared" si="14365"/>
        <v>0</v>
      </c>
      <c r="BB755" s="187">
        <f t="shared" si="14365"/>
        <v>0</v>
      </c>
      <c r="BC755" s="191">
        <f t="shared" si="14365"/>
        <v>0</v>
      </c>
      <c r="BD755" s="189">
        <f t="shared" si="14365"/>
        <v>0</v>
      </c>
      <c r="BE755" s="187">
        <f t="shared" si="14365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18</v>
      </c>
      <c r="BJ755" s="123">
        <f>B755/B777</f>
        <v>7.388101983002833E-2</v>
      </c>
      <c r="BK755" s="124">
        <f t="shared" ref="BK755" si="14421">C755/C777</f>
        <v>1.514329135909683E-2</v>
      </c>
      <c r="BL755" s="125">
        <f t="shared" ref="BL755" si="14422">D755/D777</f>
        <v>7.6801730743228019E-2</v>
      </c>
      <c r="BM755" s="126">
        <f t="shared" ref="BM755" si="14423">E755/E777</f>
        <v>2.3056620686220806E-2</v>
      </c>
      <c r="BN755" s="123">
        <f t="shared" ref="BN755" si="14424">F755/F777</f>
        <v>9.2198812862826954E-2</v>
      </c>
      <c r="BO755" s="124">
        <f t="shared" ref="BO755" si="14425">G755/G777</f>
        <v>2.0580714344634165E-2</v>
      </c>
      <c r="BP755" s="125">
        <f t="shared" ref="BP755" si="14426">H755/H777</f>
        <v>6.2191138286288632E-2</v>
      </c>
      <c r="BQ755" s="126">
        <f t="shared" ref="BQ755" si="14427">I755/I777</f>
        <v>2.0275439938791124E-2</v>
      </c>
      <c r="BR755" s="123">
        <f t="shared" ref="BR755" si="14428">J755/J777</f>
        <v>1.4712976362759285E-2</v>
      </c>
      <c r="BS755" s="124">
        <f t="shared" ref="BS755" si="14429">K755/K777</f>
        <v>5.2085707772965582E-2</v>
      </c>
      <c r="BT755" s="125">
        <f t="shared" ref="BT755" si="14430">L755/L777</f>
        <v>1.5063775027440295E-2</v>
      </c>
      <c r="BU755" s="123">
        <f t="shared" ref="BU755" si="14431">M755/M777</f>
        <v>5.4134752693755679E-2</v>
      </c>
      <c r="BV755" s="127">
        <f t="shared" ref="BV755" si="14432">N755/N777</f>
        <v>4.7550272191978667E-2</v>
      </c>
      <c r="BW755" s="128">
        <f t="shared" ref="BW755" si="14433">O755/O777</f>
        <v>5.3423626787057941E-2</v>
      </c>
      <c r="BX755" s="123">
        <f t="shared" ref="BX755" si="14434">P755/P777</f>
        <v>3.4387684766791757E-2</v>
      </c>
      <c r="BY755" s="124">
        <f t="shared" ref="BY755" si="14435">Q755/Q777</f>
        <v>4.7239090523937294E-2</v>
      </c>
      <c r="BZ755" s="125">
        <f t="shared" ref="BZ755" si="14436">R755/R777</f>
        <v>4.9955992594615924E-2</v>
      </c>
      <c r="CA755" s="126">
        <f t="shared" ref="CA755" si="14437">S755/S777</f>
        <v>4.3411200538433496E-2</v>
      </c>
      <c r="CB755" s="123">
        <f t="shared" ref="CB755" si="14438">T755/T777</f>
        <v>1.2912197059992053E-2</v>
      </c>
      <c r="CC755" s="124">
        <f t="shared" ref="CC755" si="14439">U755/U777</f>
        <v>7.0120867401350873E-2</v>
      </c>
      <c r="CD755" s="125">
        <f t="shared" ref="CD755" si="14440">V755/V777</f>
        <v>1.9132442685139368E-2</v>
      </c>
      <c r="CE755" s="126">
        <f t="shared" ref="CE755" si="14441">W755/W777</f>
        <v>5.0334109936250288E-2</v>
      </c>
      <c r="CF755" s="123">
        <f t="shared" ref="CF755" si="14442">X755/X777</f>
        <v>5.4757953971574923E-2</v>
      </c>
      <c r="CG755" s="124">
        <f t="shared" ref="CG755" si="14443">Y755/Y777</f>
        <v>7.4191359420945485E-2</v>
      </c>
      <c r="CH755" s="125">
        <f t="shared" ref="CH755" si="14444">Z755/Z777</f>
        <v>5.8311399068637373E-2</v>
      </c>
      <c r="CI755" s="123">
        <f t="shared" ref="CI755" si="14445">AA755/AA777</f>
        <v>4.2538258755862916E-2</v>
      </c>
      <c r="CJ755" s="129">
        <f t="shared" ref="CJ755" si="14446">AB755/AB777</f>
        <v>5.2688836751978663E-2</v>
      </c>
      <c r="CK755" s="130">
        <f t="shared" ref="CK755" si="14447">AC755/AC777</f>
        <v>4.0773568522619735E-2</v>
      </c>
    </row>
    <row r="756" spans="1:89" ht="14.4" thickTop="1" thickBot="1" x14ac:dyDescent="0.3">
      <c r="A756" s="131" t="s">
        <v>19</v>
      </c>
      <c r="B756" s="180">
        <v>4783</v>
      </c>
      <c r="C756" s="181">
        <v>1564</v>
      </c>
      <c r="D756" s="182">
        <v>2135</v>
      </c>
      <c r="E756" s="183">
        <v>1228</v>
      </c>
      <c r="F756" s="180">
        <v>3647</v>
      </c>
      <c r="G756" s="184">
        <v>1236</v>
      </c>
      <c r="H756" s="182">
        <v>3800</v>
      </c>
      <c r="I756" s="183">
        <v>2183</v>
      </c>
      <c r="J756" s="180">
        <v>246</v>
      </c>
      <c r="K756" s="184">
        <v>1025</v>
      </c>
      <c r="L756" s="182">
        <v>742</v>
      </c>
      <c r="M756" s="180">
        <v>2897</v>
      </c>
      <c r="N756" s="185">
        <v>2730</v>
      </c>
      <c r="O756" s="186">
        <v>4318</v>
      </c>
      <c r="P756" s="180">
        <v>1984</v>
      </c>
      <c r="Q756" s="184">
        <v>2358</v>
      </c>
      <c r="R756" s="182">
        <v>2888</v>
      </c>
      <c r="S756" s="183">
        <v>2061</v>
      </c>
      <c r="T756" s="180">
        <v>327</v>
      </c>
      <c r="U756" s="184">
        <v>1554</v>
      </c>
      <c r="V756" s="182">
        <v>914</v>
      </c>
      <c r="W756" s="183">
        <v>3697</v>
      </c>
      <c r="X756" s="180">
        <v>2166</v>
      </c>
      <c r="Y756" s="184">
        <v>1976</v>
      </c>
      <c r="Z756" s="182">
        <v>5171</v>
      </c>
      <c r="AA756" s="180">
        <v>3301</v>
      </c>
      <c r="AB756" s="162">
        <f t="shared" si="14362"/>
        <v>31533</v>
      </c>
      <c r="AC756" s="165">
        <f t="shared" si="14393"/>
        <v>29398</v>
      </c>
      <c r="AE756" s="251" t="s">
        <v>13</v>
      </c>
      <c r="AF756" s="14">
        <f t="shared" ref="AF756:BG756" si="14448">SUM(AF753:AF755)</f>
        <v>9925</v>
      </c>
      <c r="AG756" s="1">
        <f t="shared" si="14448"/>
        <v>2623</v>
      </c>
      <c r="AH756" s="14">
        <f t="shared" si="14448"/>
        <v>4056</v>
      </c>
      <c r="AI756" s="1">
        <f t="shared" si="14448"/>
        <v>2920</v>
      </c>
      <c r="AJ756" s="14">
        <f t="shared" si="14448"/>
        <v>6567</v>
      </c>
      <c r="AK756" s="1">
        <f t="shared" si="14448"/>
        <v>2455</v>
      </c>
      <c r="AL756" s="14">
        <f t="shared" si="14448"/>
        <v>7816</v>
      </c>
      <c r="AM756" s="1">
        <f t="shared" si="14448"/>
        <v>5014</v>
      </c>
      <c r="AN756" s="14">
        <f t="shared" si="14448"/>
        <v>670</v>
      </c>
      <c r="AO756" s="1">
        <f t="shared" si="14448"/>
        <v>2429</v>
      </c>
      <c r="AP756" s="14">
        <f t="shared" si="14448"/>
        <v>1600</v>
      </c>
      <c r="AQ756" s="1">
        <f t="shared" si="14448"/>
        <v>8473</v>
      </c>
      <c r="AR756" s="14">
        <f t="shared" si="14448"/>
        <v>5210</v>
      </c>
      <c r="AS756" s="1">
        <f t="shared" si="14448"/>
        <v>9869</v>
      </c>
      <c r="AT756" s="14">
        <f t="shared" si="14448"/>
        <v>4140</v>
      </c>
      <c r="AU756" s="1">
        <f t="shared" si="14448"/>
        <v>5174</v>
      </c>
      <c r="AV756" s="14">
        <f t="shared" si="14448"/>
        <v>6040</v>
      </c>
      <c r="AW756" s="1">
        <f t="shared" si="14448"/>
        <v>4459</v>
      </c>
      <c r="AX756" s="14">
        <f t="shared" si="14448"/>
        <v>635</v>
      </c>
      <c r="AY756" s="1">
        <f t="shared" si="14448"/>
        <v>3537</v>
      </c>
      <c r="AZ756" s="14">
        <f t="shared" si="14448"/>
        <v>2050</v>
      </c>
      <c r="BA756" s="1">
        <f t="shared" si="14448"/>
        <v>7677</v>
      </c>
      <c r="BB756" s="14">
        <f t="shared" si="14448"/>
        <v>4456</v>
      </c>
      <c r="BC756" s="1">
        <f t="shared" si="14448"/>
        <v>4386</v>
      </c>
      <c r="BD756" s="14">
        <f t="shared" si="14448"/>
        <v>10746</v>
      </c>
      <c r="BE756" s="1">
        <f t="shared" si="14448"/>
        <v>6399</v>
      </c>
      <c r="BF756" s="166">
        <f t="shared" si="14448"/>
        <v>63911</v>
      </c>
      <c r="BG756" s="167">
        <f t="shared" si="14448"/>
        <v>65415</v>
      </c>
      <c r="BI756" s="131" t="s">
        <v>19</v>
      </c>
      <c r="BJ756" s="123">
        <f>B756/B777</f>
        <v>0.10839660056657224</v>
      </c>
      <c r="BK756" s="124">
        <f t="shared" ref="BK756" si="14449">C756/C777</f>
        <v>4.2444637429439859E-2</v>
      </c>
      <c r="BL756" s="125">
        <f t="shared" ref="BL756" si="14450">D756/D777</f>
        <v>9.6227520620182985E-2</v>
      </c>
      <c r="BM756" s="126">
        <f t="shared" ref="BM756" si="14451">E756/E777</f>
        <v>6.1152333051142871E-2</v>
      </c>
      <c r="BN756" s="123">
        <f t="shared" ref="BN756" si="14452">F756/F777</f>
        <v>0.1189420129150088</v>
      </c>
      <c r="BO756" s="124">
        <f t="shared" ref="BO756" si="14453">G756/G777</f>
        <v>5.0977480821578817E-2</v>
      </c>
      <c r="BP756" s="125">
        <f t="shared" ref="BP756" si="14454">H756/H777</f>
        <v>7.9571153362928221E-2</v>
      </c>
      <c r="BQ756" s="126">
        <f t="shared" ref="BQ756" si="14455">I756/I777</f>
        <v>4.3953610115572021E-2</v>
      </c>
      <c r="BR756" s="123">
        <f t="shared" ref="BR756" si="14456">J756/J777</f>
        <v>2.9667149059334298E-2</v>
      </c>
      <c r="BS756" s="124">
        <f t="shared" ref="BS756" si="14457">K756/K777</f>
        <v>0.11682242990654206</v>
      </c>
      <c r="BT756" s="125">
        <f t="shared" ref="BT756" si="14458">L756/L777</f>
        <v>2.8083721282313311E-2</v>
      </c>
      <c r="BU756" s="123">
        <f t="shared" ref="BU756" si="14459">M756/M777</f>
        <v>9.4021809684538493E-2</v>
      </c>
      <c r="BV756" s="127">
        <f t="shared" ref="BV756" si="14460">N756/N777</f>
        <v>6.0659926674813909E-2</v>
      </c>
      <c r="BW756" s="128">
        <f t="shared" ref="BW756" si="14461">O756/O777</f>
        <v>8.7812417383523481E-2</v>
      </c>
      <c r="BX756" s="123">
        <f t="shared" ref="BX756" si="14462">P756/P777</f>
        <v>7.5974573025963082E-2</v>
      </c>
      <c r="BY756" s="124">
        <f t="shared" ref="BY756" si="14463">Q756/Q777</f>
        <v>8.3250953255189941E-2</v>
      </c>
      <c r="BZ756" s="125">
        <f t="shared" ref="BZ756" si="14464">R756/R777</f>
        <v>8.765061155118517E-2</v>
      </c>
      <c r="CA756" s="126">
        <f t="shared" ref="CA756" si="14465">S756/S777</f>
        <v>5.7797470484309714E-2</v>
      </c>
      <c r="CB756" s="123">
        <f t="shared" ref="CB756" si="14466">T756/T777</f>
        <v>3.2479141835518477E-2</v>
      </c>
      <c r="CC756" s="124">
        <f t="shared" ref="CC756" si="14467">U756/U777</f>
        <v>0.13810878066121579</v>
      </c>
      <c r="CD756" s="125">
        <f t="shared" ref="CD756" si="14468">V756/V777</f>
        <v>3.0150090714167903E-2</v>
      </c>
      <c r="CE756" s="126">
        <f t="shared" ref="CE756" si="14469">W756/W777</f>
        <v>9.4651680790598838E-2</v>
      </c>
      <c r="CF756" s="123">
        <f t="shared" ref="CF756" si="14470">X756/X777</f>
        <v>7.8132890844816394E-2</v>
      </c>
      <c r="CG756" s="124">
        <f t="shared" ref="CG756" si="14471">Y756/Y777</f>
        <v>0.11173942546935083</v>
      </c>
      <c r="CH756" s="125">
        <f t="shared" ref="CH756" si="14472">Z756/Z777</f>
        <v>8.7247755955996487E-2</v>
      </c>
      <c r="CI756" s="123">
        <f t="shared" ref="CI756" si="14473">AA756/AA777</f>
        <v>5.6506556198431993E-2</v>
      </c>
      <c r="CJ756" s="129">
        <f t="shared" ref="CJ756" si="14474">AB756/AB777</f>
        <v>7.6744287925545898E-2</v>
      </c>
      <c r="CK756" s="130">
        <f t="shared" ref="CK756" si="14475">AC756/AC777</f>
        <v>7.1703138567205532E-2</v>
      </c>
    </row>
    <row r="757" spans="1:89" ht="13.8" thickTop="1" x14ac:dyDescent="0.25">
      <c r="A757" s="139" t="s">
        <v>20</v>
      </c>
      <c r="B757" s="266">
        <v>5477</v>
      </c>
      <c r="C757" s="267">
        <v>1340</v>
      </c>
      <c r="D757" s="268">
        <v>2206</v>
      </c>
      <c r="E757" s="269">
        <v>1544</v>
      </c>
      <c r="F757" s="266">
        <v>3510</v>
      </c>
      <c r="G757" s="270">
        <v>1336</v>
      </c>
      <c r="H757" s="268">
        <v>3939</v>
      </c>
      <c r="I757" s="269">
        <v>2510</v>
      </c>
      <c r="J757" s="266">
        <v>367</v>
      </c>
      <c r="K757" s="270">
        <v>1245</v>
      </c>
      <c r="L757" s="268">
        <v>874</v>
      </c>
      <c r="M757" s="266">
        <v>4159</v>
      </c>
      <c r="N757" s="271">
        <v>2794</v>
      </c>
      <c r="O757" s="272">
        <v>4811</v>
      </c>
      <c r="P757" s="266">
        <v>2325</v>
      </c>
      <c r="Q757" s="270">
        <v>2601</v>
      </c>
      <c r="R757" s="268">
        <v>3209</v>
      </c>
      <c r="S757" s="269">
        <v>2416</v>
      </c>
      <c r="T757" s="266">
        <v>365</v>
      </c>
      <c r="U757" s="270">
        <v>1973</v>
      </c>
      <c r="V757" s="268">
        <v>1116</v>
      </c>
      <c r="W757" s="269">
        <v>4052</v>
      </c>
      <c r="X757" s="266">
        <v>2460</v>
      </c>
      <c r="Y757" s="270">
        <v>2214</v>
      </c>
      <c r="Z757" s="268">
        <v>5664</v>
      </c>
      <c r="AA757" s="266">
        <v>3261</v>
      </c>
      <c r="AB757" s="162">
        <f t="shared" si="14362"/>
        <v>34306</v>
      </c>
      <c r="AC757" s="165">
        <f t="shared" si="14393"/>
        <v>33462</v>
      </c>
      <c r="BI757" s="139" t="s">
        <v>20</v>
      </c>
      <c r="BJ757" s="123">
        <f>B757/B777</f>
        <v>0.12412464589235127</v>
      </c>
      <c r="BK757" s="124">
        <f t="shared" ref="BK757" si="14476">C757/C777</f>
        <v>3.6365610073816758E-2</v>
      </c>
      <c r="BL757" s="125">
        <f t="shared" ref="BL757" si="14477">D757/D777</f>
        <v>9.9427592734484163E-2</v>
      </c>
      <c r="BM757" s="126">
        <f t="shared" ref="BM757" si="14478">E757/E777</f>
        <v>7.688860116528061E-2</v>
      </c>
      <c r="BN757" s="123">
        <f t="shared" ref="BN757" si="14479">F757/F777</f>
        <v>0.11447394168677842</v>
      </c>
      <c r="BO757" s="124">
        <f t="shared" ref="BO757" si="14480">G757/G777</f>
        <v>5.5101872473810112E-2</v>
      </c>
      <c r="BP757" s="125">
        <f t="shared" ref="BP757" si="14481">H757/H777</f>
        <v>8.2481782393835329E-2</v>
      </c>
      <c r="BQ757" s="126">
        <f t="shared" ref="BQ757" si="14482">I757/I777</f>
        <v>5.0537591108605485E-2</v>
      </c>
      <c r="BR757" s="123">
        <f t="shared" ref="BR757" si="14483">J757/J777</f>
        <v>4.425952725518572E-2</v>
      </c>
      <c r="BS757" s="124">
        <f t="shared" ref="BS757" si="14484">K757/K777</f>
        <v>0.14189651242306817</v>
      </c>
      <c r="BT757" s="125">
        <f t="shared" ref="BT757" si="14485">L757/L777</f>
        <v>3.3079747170811094E-2</v>
      </c>
      <c r="BU757" s="123">
        <f t="shared" ref="BU757" si="14486">M757/M777</f>
        <v>0.13497987796962221</v>
      </c>
      <c r="BV757" s="127">
        <f t="shared" ref="BV757" si="14487">N757/N777</f>
        <v>6.2081990889901122E-2</v>
      </c>
      <c r="BW757" s="128">
        <f t="shared" ref="BW757" si="14488">O757/O777</f>
        <v>9.7838244565106869E-2</v>
      </c>
      <c r="BX757" s="123">
        <f t="shared" ref="BX757" si="14489">P757/P777</f>
        <v>8.9032702764800492E-2</v>
      </c>
      <c r="BY757" s="124">
        <f t="shared" ref="BY757" si="14490">Q757/Q777</f>
        <v>9.1830249964694258E-2</v>
      </c>
      <c r="BZ757" s="125">
        <f t="shared" ref="BZ757" si="14491">R757/R777</f>
        <v>9.7392940605177697E-2</v>
      </c>
      <c r="CA757" s="126">
        <f t="shared" ref="CA757" si="14492">S757/S777</f>
        <v>6.7752881460500861E-2</v>
      </c>
      <c r="CB757" s="123">
        <f t="shared" ref="CB757" si="14493">T757/T777</f>
        <v>3.6253476360746918E-2</v>
      </c>
      <c r="CC757" s="124">
        <f t="shared" ref="CC757" si="14494">U757/U777</f>
        <v>0.17534660504799146</v>
      </c>
      <c r="CD757" s="125">
        <f t="shared" ref="CD757" si="14495">V757/V777</f>
        <v>3.681345868381989E-2</v>
      </c>
      <c r="CE757" s="126">
        <f t="shared" ref="CE757" si="14496">W757/W777</f>
        <v>0.10374049514836529</v>
      </c>
      <c r="CF757" s="123">
        <f t="shared" ref="CF757" si="14497">X757/X777</f>
        <v>8.8738186278046319E-2</v>
      </c>
      <c r="CG757" s="124">
        <f t="shared" ref="CG757" si="14498">Y757/Y777</f>
        <v>0.12519791902284552</v>
      </c>
      <c r="CH757" s="125">
        <f t="shared" ref="CH757" si="14499">Z757/Z777</f>
        <v>9.5565904029155699E-2</v>
      </c>
      <c r="CI757" s="123">
        <f t="shared" ref="CI757" si="14500">AA757/AA777</f>
        <v>5.582183573556096E-2</v>
      </c>
      <c r="CJ757" s="129">
        <f t="shared" ref="CJ757" si="14501">AB757/AB777</f>
        <v>8.349315135171971E-2</v>
      </c>
      <c r="CK757" s="130">
        <f t="shared" ref="CK757" si="14502">AC757/AC777</f>
        <v>8.161543039444287E-2</v>
      </c>
    </row>
    <row r="758" spans="1:89" ht="13.8" thickBot="1" x14ac:dyDescent="0.3">
      <c r="A758" s="131" t="s">
        <v>21</v>
      </c>
      <c r="B758" s="273">
        <v>4448</v>
      </c>
      <c r="C758" s="274">
        <v>1283</v>
      </c>
      <c r="D758" s="275">
        <v>1850</v>
      </c>
      <c r="E758" s="276">
        <v>1376</v>
      </c>
      <c r="F758" s="273">
        <v>3057</v>
      </c>
      <c r="G758" s="277">
        <v>1119</v>
      </c>
      <c r="H758" s="275">
        <v>3877</v>
      </c>
      <c r="I758" s="276">
        <v>2504</v>
      </c>
      <c r="J758" s="273">
        <v>303</v>
      </c>
      <c r="K758" s="277">
        <v>1184</v>
      </c>
      <c r="L758" s="275">
        <v>726</v>
      </c>
      <c r="M758" s="273">
        <v>4314</v>
      </c>
      <c r="N758" s="278">
        <v>2416</v>
      </c>
      <c r="O758" s="279">
        <v>5058</v>
      </c>
      <c r="P758" s="273">
        <v>1815</v>
      </c>
      <c r="Q758" s="277">
        <v>2573</v>
      </c>
      <c r="R758" s="275">
        <v>2831</v>
      </c>
      <c r="S758" s="276">
        <v>2043</v>
      </c>
      <c r="T758" s="273">
        <v>270</v>
      </c>
      <c r="U758" s="277">
        <v>1564</v>
      </c>
      <c r="V758" s="275">
        <v>934</v>
      </c>
      <c r="W758" s="276">
        <v>3625</v>
      </c>
      <c r="X758" s="273">
        <v>1996</v>
      </c>
      <c r="Y758" s="277">
        <v>2172</v>
      </c>
      <c r="Z758" s="275">
        <v>5082</v>
      </c>
      <c r="AA758" s="273">
        <v>3138</v>
      </c>
      <c r="AB758" s="162">
        <f t="shared" si="14362"/>
        <v>29605</v>
      </c>
      <c r="AC758" s="165">
        <f t="shared" si="14393"/>
        <v>31953</v>
      </c>
      <c r="AE758" t="s">
        <v>85</v>
      </c>
      <c r="BI758" s="131" t="s">
        <v>21</v>
      </c>
      <c r="BJ758" s="123">
        <f>B758/B777</f>
        <v>0.10080453257790369</v>
      </c>
      <c r="BK758" s="124">
        <f t="shared" ref="BK758" si="14503">C758/C777</f>
        <v>3.4818714719930526E-2</v>
      </c>
      <c r="BL758" s="125">
        <f t="shared" ref="BL758" si="14504">D758/D777</f>
        <v>8.338216072474873E-2</v>
      </c>
      <c r="BM758" s="126">
        <f t="shared" ref="BM758" si="14505">E758/E777</f>
        <v>6.852248394004283E-2</v>
      </c>
      <c r="BN758" s="123">
        <f t="shared" ref="BN758" si="14506">F758/F777</f>
        <v>9.9699954340877958E-2</v>
      </c>
      <c r="BO758" s="124">
        <f t="shared" ref="BO758" si="14507">G758/G777</f>
        <v>4.6151942588468199E-2</v>
      </c>
      <c r="BP758" s="125">
        <f t="shared" ref="BP758" si="14508">H758/H777</f>
        <v>8.1183516207387549E-2</v>
      </c>
      <c r="BQ758" s="126">
        <f t="shared" ref="BQ758" si="14509">I758/I777</f>
        <v>5.041678411790762E-2</v>
      </c>
      <c r="BR758" s="123">
        <f t="shared" ref="BR758" si="14510">J758/J777</f>
        <v>3.6541244573082492E-2</v>
      </c>
      <c r="BS758" s="124">
        <f t="shared" ref="BS758" si="14511">K758/K777</f>
        <v>0.13494415317984956</v>
      </c>
      <c r="BT758" s="125">
        <f t="shared" ref="BT758" si="14512">L758/L777</f>
        <v>2.7478142386737823E-2</v>
      </c>
      <c r="BU758" s="123">
        <f t="shared" ref="BU758" si="14513">M758/M777</f>
        <v>0.14001038556406595</v>
      </c>
      <c r="BV758" s="127">
        <f t="shared" ref="BV758" si="14514">N758/N777</f>
        <v>5.3682924119542272E-2</v>
      </c>
      <c r="BW758" s="128">
        <f t="shared" ref="BW758" si="14515">O758/O777</f>
        <v>0.10286132633762431</v>
      </c>
      <c r="BX758" s="123">
        <f t="shared" ref="BX758" si="14516">P758/P777</f>
        <v>6.9502948609941023E-2</v>
      </c>
      <c r="BY758" s="124">
        <f t="shared" ref="BY758" si="14517">Q758/Q777</f>
        <v>9.0841689026973593E-2</v>
      </c>
      <c r="BZ758" s="125">
        <f t="shared" ref="BZ758" si="14518">R758/R777</f>
        <v>8.5920665270569671E-2</v>
      </c>
      <c r="CA758" s="126">
        <f t="shared" ref="CA758" si="14519">S758/S777</f>
        <v>5.7292689082700021E-2</v>
      </c>
      <c r="CB758" s="123">
        <f t="shared" ref="CB758" si="14520">T758/T777</f>
        <v>2.6817640047675805E-2</v>
      </c>
      <c r="CC758" s="124">
        <f t="shared" ref="CC758" si="14521">U758/U777</f>
        <v>0.1389975115535016</v>
      </c>
      <c r="CD758" s="125">
        <f t="shared" ref="CD758" si="14522">V758/V777</f>
        <v>3.0809830117103743E-2</v>
      </c>
      <c r="CE758" s="126">
        <f t="shared" ref="CE758" si="14523">W758/W777</f>
        <v>9.2808315625080004E-2</v>
      </c>
      <c r="CF758" s="123">
        <f t="shared" ref="CF758" si="14524">X758/X777</f>
        <v>7.2000577158935139E-2</v>
      </c>
      <c r="CG758" s="124">
        <f t="shared" ref="CG758" si="14525">Y758/Y777</f>
        <v>0.12282289074869938</v>
      </c>
      <c r="CH758" s="125">
        <f t="shared" ref="CH758" si="14526">Z758/Z777</f>
        <v>8.5746102449888645E-2</v>
      </c>
      <c r="CI758" s="123">
        <f t="shared" ref="CI758" si="14527">AA758/AA777</f>
        <v>5.3716320312232529E-2</v>
      </c>
      <c r="CJ758" s="129">
        <f t="shared" ref="CJ758" si="14528">AB758/AB777</f>
        <v>7.205196600500384E-2</v>
      </c>
      <c r="CK758" s="130">
        <f t="shared" ref="CK758" si="14529">AC758/AC777</f>
        <v>7.7934906682016414E-2</v>
      </c>
    </row>
    <row r="759" spans="1:89" ht="14.4" thickTop="1" thickBot="1" x14ac:dyDescent="0.3">
      <c r="A759" s="139" t="s">
        <v>22</v>
      </c>
      <c r="B759" s="187">
        <v>3053</v>
      </c>
      <c r="C759" s="188">
        <v>1242</v>
      </c>
      <c r="D759" s="189">
        <v>1380</v>
      </c>
      <c r="E759" s="190">
        <v>948</v>
      </c>
      <c r="F759" s="187">
        <v>2220</v>
      </c>
      <c r="G759" s="191">
        <v>822</v>
      </c>
      <c r="H759" s="189">
        <v>3061</v>
      </c>
      <c r="I759" s="190">
        <v>2300</v>
      </c>
      <c r="J759" s="187">
        <v>282</v>
      </c>
      <c r="K759" s="191">
        <v>935</v>
      </c>
      <c r="L759" s="189">
        <v>694</v>
      </c>
      <c r="M759" s="187">
        <v>2853</v>
      </c>
      <c r="N759" s="192">
        <v>2048</v>
      </c>
      <c r="O759" s="193">
        <v>3909</v>
      </c>
      <c r="P759" s="187">
        <v>1235</v>
      </c>
      <c r="Q759" s="191">
        <v>1834</v>
      </c>
      <c r="R759" s="189">
        <v>2282</v>
      </c>
      <c r="S759" s="190">
        <v>1692</v>
      </c>
      <c r="T759" s="187">
        <v>251</v>
      </c>
      <c r="U759" s="191">
        <v>973</v>
      </c>
      <c r="V759" s="189">
        <v>808</v>
      </c>
      <c r="W759" s="190">
        <v>3121</v>
      </c>
      <c r="X759" s="187">
        <v>1571</v>
      </c>
      <c r="Y759" s="191">
        <v>1315</v>
      </c>
      <c r="Z759" s="189">
        <v>3863</v>
      </c>
      <c r="AA759" s="187">
        <v>3012</v>
      </c>
      <c r="AB759" s="162">
        <f t="shared" si="14362"/>
        <v>22748</v>
      </c>
      <c r="AC759" s="165">
        <f t="shared" si="14393"/>
        <v>24956</v>
      </c>
      <c r="AE759" s="292" t="s">
        <v>0</v>
      </c>
      <c r="AF759" s="290" t="s">
        <v>1</v>
      </c>
      <c r="AG759" s="291"/>
      <c r="AH759" s="290" t="s">
        <v>2</v>
      </c>
      <c r="AI759" s="291"/>
      <c r="AJ759" s="290" t="s">
        <v>3</v>
      </c>
      <c r="AK759" s="291"/>
      <c r="AL759" s="290" t="s">
        <v>4</v>
      </c>
      <c r="AM759" s="291"/>
      <c r="AN759" s="290" t="s">
        <v>5</v>
      </c>
      <c r="AO759" s="291"/>
      <c r="AP759" s="290" t="s">
        <v>6</v>
      </c>
      <c r="AQ759" s="291"/>
      <c r="AR759" s="290" t="s">
        <v>7</v>
      </c>
      <c r="AS759" s="291"/>
      <c r="AT759" s="290" t="s">
        <v>8</v>
      </c>
      <c r="AU759" s="291"/>
      <c r="AV759" s="290" t="s">
        <v>9</v>
      </c>
      <c r="AW759" s="291"/>
      <c r="AX759" s="290" t="s">
        <v>10</v>
      </c>
      <c r="AY759" s="291"/>
      <c r="AZ759" s="290" t="s">
        <v>11</v>
      </c>
      <c r="BA759" s="291"/>
      <c r="BB759" s="290" t="s">
        <v>12</v>
      </c>
      <c r="BC759" s="291"/>
      <c r="BD759" s="297" t="s">
        <v>40</v>
      </c>
      <c r="BE759" s="298"/>
      <c r="BF759" s="295" t="s">
        <v>41</v>
      </c>
      <c r="BG759" s="296"/>
      <c r="BI759" s="139" t="s">
        <v>22</v>
      </c>
      <c r="BJ759" s="123">
        <f>B759/B777</f>
        <v>6.918980169971671E-2</v>
      </c>
      <c r="BK759" s="124">
        <f t="shared" ref="BK759" si="14530">C759/C777</f>
        <v>3.3706035605731655E-2</v>
      </c>
      <c r="BL759" s="125">
        <f t="shared" ref="BL759" si="14531">D759/D777</f>
        <v>6.2198584756839592E-2</v>
      </c>
      <c r="BM759" s="126">
        <f t="shared" ref="BM759" si="14532">E759/E777</f>
        <v>4.720880434241323E-2</v>
      </c>
      <c r="BN759" s="123">
        <f t="shared" ref="BN759" si="14533">F759/F777</f>
        <v>7.2402322092492338E-2</v>
      </c>
      <c r="BO759" s="124">
        <f t="shared" ref="BO759" si="14534">G759/G777</f>
        <v>3.3902499381341253E-2</v>
      </c>
      <c r="BP759" s="125">
        <f t="shared" ref="BP759" si="14535">H759/H777</f>
        <v>6.4096658011558755E-2</v>
      </c>
      <c r="BQ759" s="126">
        <f t="shared" ref="BQ759" si="14536">I759/I777</f>
        <v>4.6309346434180325E-2</v>
      </c>
      <c r="BR759" s="123">
        <f t="shared" ref="BR759" si="14537">J759/J777</f>
        <v>3.4008683068017367E-2</v>
      </c>
      <c r="BS759" s="124">
        <f t="shared" ref="BS759" si="14538">K759/K777</f>
        <v>0.10656485069523593</v>
      </c>
      <c r="BT759" s="125">
        <f t="shared" ref="BT759" si="14539">L759/L777</f>
        <v>2.6266984595586844E-2</v>
      </c>
      <c r="BU759" s="123">
        <f t="shared" ref="BU759" si="14540">M759/M777</f>
        <v>9.2593794625470599E-2</v>
      </c>
      <c r="BV759" s="127">
        <f t="shared" ref="BV759" si="14541">N759/N777</f>
        <v>4.5506054882790803E-2</v>
      </c>
      <c r="BW759" s="128">
        <f t="shared" ref="BW759" si="14542">O759/O777</f>
        <v>7.949484473186505E-2</v>
      </c>
      <c r="BX759" s="123">
        <f t="shared" ref="BX759" si="14543">P759/P777</f>
        <v>4.7292639963238112E-2</v>
      </c>
      <c r="BY759" s="124">
        <f t="shared" ref="BY759" si="14544">Q759/Q777</f>
        <v>6.4750741420703292E-2</v>
      </c>
      <c r="BZ759" s="125">
        <f t="shared" ref="BZ759" si="14545">R759/R777</f>
        <v>6.9258551094115148E-2</v>
      </c>
      <c r="CA759" s="126">
        <f t="shared" ref="CA759" si="14546">S759/S777</f>
        <v>4.7449451751311031E-2</v>
      </c>
      <c r="CB759" s="123">
        <f t="shared" ref="CB759" si="14547">T759/T777</f>
        <v>2.493047278506158E-2</v>
      </c>
      <c r="CC759" s="124">
        <f t="shared" ref="CC759" si="14548">U759/U777</f>
        <v>8.6473515819409888E-2</v>
      </c>
      <c r="CD759" s="125">
        <f t="shared" ref="CD759" si="14549">V759/V777</f>
        <v>2.6653471878607948E-2</v>
      </c>
      <c r="CE759" s="126">
        <f t="shared" ref="CE759" si="14550">W759/W777</f>
        <v>7.9904759466448191E-2</v>
      </c>
      <c r="CF759" s="123">
        <f t="shared" ref="CF759" si="14551">X759/X777</f>
        <v>5.6669792944232016E-2</v>
      </c>
      <c r="CG759" s="124">
        <f t="shared" ref="CG759" si="14552">Y759/Y777</f>
        <v>7.4361004297670216E-2</v>
      </c>
      <c r="CH759" s="125">
        <f t="shared" ref="CH759" si="14553">Z759/Z777</f>
        <v>6.5178511169602479E-2</v>
      </c>
      <c r="CI759" s="123">
        <f t="shared" ref="CI759" si="14554">AA759/AA777</f>
        <v>5.1559450854188775E-2</v>
      </c>
      <c r="CJ759" s="129">
        <f t="shared" ref="CJ759" si="14555">AB759/AB777</f>
        <v>5.5363557597764818E-2</v>
      </c>
      <c r="CK759" s="130">
        <f t="shared" ref="CK759" si="14556">AC759/AC777</f>
        <v>6.0868886525722199E-2</v>
      </c>
    </row>
    <row r="760" spans="1:89" ht="15" thickTop="1" thickBot="1" x14ac:dyDescent="0.35">
      <c r="A760" s="131" t="s">
        <v>23</v>
      </c>
      <c r="B760" s="180">
        <v>2003</v>
      </c>
      <c r="C760" s="181">
        <v>1249</v>
      </c>
      <c r="D760" s="182">
        <v>1033</v>
      </c>
      <c r="E760" s="183">
        <v>853</v>
      </c>
      <c r="F760" s="180">
        <v>1462</v>
      </c>
      <c r="G760" s="184">
        <v>826</v>
      </c>
      <c r="H760" s="182">
        <v>2636</v>
      </c>
      <c r="I760" s="183">
        <v>2027</v>
      </c>
      <c r="J760" s="180">
        <v>382</v>
      </c>
      <c r="K760" s="184">
        <v>637</v>
      </c>
      <c r="L760" s="182">
        <v>796</v>
      </c>
      <c r="M760" s="180">
        <v>1760</v>
      </c>
      <c r="N760" s="185">
        <v>1733</v>
      </c>
      <c r="O760" s="186">
        <v>2461</v>
      </c>
      <c r="P760" s="180">
        <v>1072</v>
      </c>
      <c r="Q760" s="184">
        <v>1122</v>
      </c>
      <c r="R760" s="182">
        <v>1661</v>
      </c>
      <c r="S760" s="183">
        <v>1392</v>
      </c>
      <c r="T760" s="180">
        <v>253</v>
      </c>
      <c r="U760" s="184">
        <v>538</v>
      </c>
      <c r="V760" s="182">
        <v>670</v>
      </c>
      <c r="W760" s="183">
        <v>2367</v>
      </c>
      <c r="X760" s="180">
        <v>1068</v>
      </c>
      <c r="Y760" s="184">
        <v>974</v>
      </c>
      <c r="Z760" s="182">
        <v>3156</v>
      </c>
      <c r="AA760" s="180">
        <v>2844</v>
      </c>
      <c r="AB760" s="162">
        <f t="shared" si="14362"/>
        <v>17925</v>
      </c>
      <c r="AC760" s="165">
        <f t="shared" si="14393"/>
        <v>19050</v>
      </c>
      <c r="AE760" s="293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68" t="s">
        <v>14</v>
      </c>
      <c r="BG760" s="169" t="s">
        <v>15</v>
      </c>
      <c r="BI760" s="131" t="s">
        <v>23</v>
      </c>
      <c r="BJ760" s="123">
        <f>B760/B777</f>
        <v>4.5393767705382435E-2</v>
      </c>
      <c r="BK760" s="124">
        <f t="shared" ref="BK760" si="14557">C760/C777</f>
        <v>3.3896005210594875E-2</v>
      </c>
      <c r="BL760" s="125">
        <f t="shared" ref="BL760" si="14558">D760/D777</f>
        <v>4.6558795691170503E-2</v>
      </c>
      <c r="BM760" s="126">
        <f t="shared" ref="BM760" si="14559">E760/E777</f>
        <v>4.2477964244808528E-2</v>
      </c>
      <c r="BN760" s="123">
        <f t="shared" ref="BN760" si="14560">F760/F777</f>
        <v>4.7681168873524235E-2</v>
      </c>
      <c r="BO760" s="124">
        <f t="shared" ref="BO760" si="14561">G760/G777</f>
        <v>3.4067475047430504E-2</v>
      </c>
      <c r="BP760" s="125">
        <f t="shared" ref="BP760" si="14562">H760/H777</f>
        <v>5.5197252701231256E-2</v>
      </c>
      <c r="BQ760" s="126">
        <f t="shared" ref="BQ760" si="14563">I760/I777</f>
        <v>4.0812628357427619E-2</v>
      </c>
      <c r="BR760" s="123">
        <f t="shared" ref="BR760" si="14564">J760/J777</f>
        <v>4.6068499758803665E-2</v>
      </c>
      <c r="BS760" s="124">
        <f t="shared" ref="BS760" si="14565">K760/K777</f>
        <v>7.2600866195577846E-2</v>
      </c>
      <c r="BT760" s="125">
        <f t="shared" ref="BT760" si="14566">L760/L777</f>
        <v>3.0127550054880589E-2</v>
      </c>
      <c r="BU760" s="123">
        <f t="shared" ref="BU760" si="14567">M760/M777</f>
        <v>5.7120602362715822E-2</v>
      </c>
      <c r="BV760" s="127">
        <f t="shared" ref="BV760" si="14568">N760/N777</f>
        <v>3.8506832574158427E-2</v>
      </c>
      <c r="BW760" s="128">
        <f t="shared" ref="BW760" si="14569">O760/O777</f>
        <v>5.0047790454110994E-2</v>
      </c>
      <c r="BX760" s="123">
        <f t="shared" ref="BX760" si="14570">P760/P777</f>
        <v>4.1050777360802634E-2</v>
      </c>
      <c r="BY760" s="124">
        <f t="shared" ref="BY760" si="14571">Q760/Q777</f>
        <v>3.9613049004377912E-2</v>
      </c>
      <c r="BZ760" s="125">
        <f t="shared" ref="BZ760" si="14572">R760/R777</f>
        <v>5.0411241615830528E-2</v>
      </c>
      <c r="CA760" s="126">
        <f t="shared" ref="CA760" si="14573">S760/S777</f>
        <v>3.90364283911495E-2</v>
      </c>
      <c r="CB760" s="123">
        <f t="shared" ref="CB760" si="14574">T760/T777</f>
        <v>2.5129121970599921E-2</v>
      </c>
      <c r="CC760" s="124">
        <f t="shared" ref="CC760" si="14575">U760/U777</f>
        <v>4.781372200497689E-2</v>
      </c>
      <c r="CD760" s="125">
        <f t="shared" ref="CD760" si="14576">V760/V777</f>
        <v>2.2101269998350652E-2</v>
      </c>
      <c r="CE760" s="126">
        <f t="shared" ref="CE760" si="14577">W760/W777</f>
        <v>6.060062981643155E-2</v>
      </c>
      <c r="CF760" s="123">
        <f t="shared" ref="CF760" si="14578">X760/X777</f>
        <v>3.8525358920712793E-2</v>
      </c>
      <c r="CG760" s="124">
        <f t="shared" ref="CG760" si="14579">Y760/Y777</f>
        <v>5.5078036643293374E-2</v>
      </c>
      <c r="CH760" s="125">
        <f t="shared" ref="CH760" si="14580">Z760/Z777</f>
        <v>5.3249645677262605E-2</v>
      </c>
      <c r="CI760" s="123">
        <f t="shared" ref="CI760" si="14581">AA760/AA777</f>
        <v>4.8683624910130438E-2</v>
      </c>
      <c r="CJ760" s="129">
        <f t="shared" ref="CJ760" si="14582">AB760/AB777</f>
        <v>4.3625451465620468E-2</v>
      </c>
      <c r="CK760" s="130">
        <f t="shared" ref="CK760" si="14583">AC760/AC777</f>
        <v>4.6463867940175027E-2</v>
      </c>
    </row>
    <row r="761" spans="1:89" ht="13.8" thickTop="1" x14ac:dyDescent="0.25">
      <c r="A761" s="139" t="s">
        <v>24</v>
      </c>
      <c r="B761" s="194">
        <v>1722</v>
      </c>
      <c r="C761" s="188">
        <v>1185</v>
      </c>
      <c r="D761" s="189">
        <v>952</v>
      </c>
      <c r="E761" s="190">
        <v>634</v>
      </c>
      <c r="F761" s="187">
        <v>1172</v>
      </c>
      <c r="G761" s="191">
        <v>638</v>
      </c>
      <c r="H761" s="189">
        <v>2091</v>
      </c>
      <c r="I761" s="190">
        <v>1840</v>
      </c>
      <c r="J761" s="187">
        <v>185</v>
      </c>
      <c r="K761" s="191">
        <v>464</v>
      </c>
      <c r="L761" s="189">
        <v>441</v>
      </c>
      <c r="M761" s="187">
        <v>1430</v>
      </c>
      <c r="N761" s="192">
        <v>1324</v>
      </c>
      <c r="O761" s="195">
        <v>2133</v>
      </c>
      <c r="P761" s="187">
        <v>868</v>
      </c>
      <c r="Q761" s="191">
        <v>936</v>
      </c>
      <c r="R761" s="189">
        <v>1557</v>
      </c>
      <c r="S761" s="190">
        <v>1176</v>
      </c>
      <c r="T761" s="187">
        <v>239</v>
      </c>
      <c r="U761" s="191">
        <v>375</v>
      </c>
      <c r="V761" s="189">
        <v>706</v>
      </c>
      <c r="W761" s="196">
        <v>2124</v>
      </c>
      <c r="X761" s="187">
        <v>1008</v>
      </c>
      <c r="Y761" s="191">
        <v>605</v>
      </c>
      <c r="Z761" s="189">
        <v>3070</v>
      </c>
      <c r="AA761" s="187">
        <v>2286</v>
      </c>
      <c r="AB761" s="162">
        <f t="shared" si="14362"/>
        <v>15335</v>
      </c>
      <c r="AC761" s="165">
        <f t="shared" si="14393"/>
        <v>15826</v>
      </c>
      <c r="AE761" s="254" t="str">
        <f>$AE$17</f>
        <v>17:00 - 17:59</v>
      </c>
      <c r="AF761" s="120">
        <f t="shared" ref="AF761:AO763" si="14584">SUMIF($A$9:$A$32,$AE761,B$753:B$776)</f>
        <v>2208</v>
      </c>
      <c r="AG761" s="177">
        <f t="shared" si="14584"/>
        <v>4451</v>
      </c>
      <c r="AH761" s="121">
        <f t="shared" si="14584"/>
        <v>1433</v>
      </c>
      <c r="AI761" s="172">
        <f t="shared" si="14584"/>
        <v>1810</v>
      </c>
      <c r="AJ761" s="120">
        <f t="shared" si="14584"/>
        <v>1375</v>
      </c>
      <c r="AK761" s="122">
        <f t="shared" si="14584"/>
        <v>2852</v>
      </c>
      <c r="AL761" s="121">
        <f t="shared" si="14584"/>
        <v>3214</v>
      </c>
      <c r="AM761" s="172">
        <f t="shared" si="14584"/>
        <v>5089</v>
      </c>
      <c r="AN761" s="120">
        <f t="shared" si="14584"/>
        <v>1221</v>
      </c>
      <c r="AO761" s="122">
        <f t="shared" si="14584"/>
        <v>337</v>
      </c>
      <c r="AP761" s="121">
        <f t="shared" ref="AP761:AY763" si="14585">SUMIF($A$9:$A$32,$AE761,L$753:L$776)</f>
        <v>3657</v>
      </c>
      <c r="AQ761" s="120">
        <f t="shared" si="14585"/>
        <v>1151</v>
      </c>
      <c r="AR761" s="171">
        <f t="shared" si="14585"/>
        <v>4541</v>
      </c>
      <c r="AS761" s="173">
        <f t="shared" si="14585"/>
        <v>2796</v>
      </c>
      <c r="AT761" s="120">
        <f t="shared" si="14585"/>
        <v>2335</v>
      </c>
      <c r="AU761" s="122">
        <f t="shared" si="14585"/>
        <v>2012</v>
      </c>
      <c r="AV761" s="121">
        <f t="shared" si="14585"/>
        <v>2262</v>
      </c>
      <c r="AW761" s="172">
        <f t="shared" si="14585"/>
        <v>3350</v>
      </c>
      <c r="AX761" s="120">
        <f t="shared" si="14585"/>
        <v>1548</v>
      </c>
      <c r="AY761" s="122">
        <f t="shared" si="14585"/>
        <v>370</v>
      </c>
      <c r="AZ761" s="121">
        <f t="shared" ref="AZ761:BE763" si="14586">SUMIF($A$9:$A$32,$AE761,V$753:V$776)</f>
        <v>3878</v>
      </c>
      <c r="BA761" s="172">
        <f t="shared" si="14586"/>
        <v>2033</v>
      </c>
      <c r="BB761" s="120">
        <f t="shared" si="14586"/>
        <v>2762</v>
      </c>
      <c r="BC761" s="122">
        <f t="shared" si="14586"/>
        <v>914</v>
      </c>
      <c r="BD761" s="21">
        <f t="shared" si="14586"/>
        <v>3670</v>
      </c>
      <c r="BE761" s="176">
        <f t="shared" si="14586"/>
        <v>5542</v>
      </c>
      <c r="BF761" s="162">
        <f>AF761+AH761+AJ761+AL761+AN761+AP761+AR761+AT761+AV761+AX761+AZ761+BB761+BD761</f>
        <v>34104</v>
      </c>
      <c r="BG761" s="163">
        <f>AG761+AI761+AK761+AM761+AO761+AQ761+AS761+AU761+AW761+AY761+BA761+BC761+BE761</f>
        <v>32707</v>
      </c>
      <c r="BI761" s="139" t="s">
        <v>24</v>
      </c>
      <c r="BJ761" s="123">
        <f>B761/B777</f>
        <v>3.9025495750708218E-2</v>
      </c>
      <c r="BK761" s="124">
        <f t="shared" ref="BK761" si="14587">C761/C777</f>
        <v>3.2159140251845422E-2</v>
      </c>
      <c r="BL761" s="125">
        <f t="shared" ref="BL761" si="14588">D761/D777</f>
        <v>4.2908009194573396E-2</v>
      </c>
      <c r="BM761" s="126">
        <f t="shared" ref="BM761" si="14589">E761/E777</f>
        <v>3.1572132861909269E-2</v>
      </c>
      <c r="BN761" s="123">
        <f t="shared" ref="BN761" si="14590">F761/F777</f>
        <v>3.8223207879459917E-2</v>
      </c>
      <c r="BO761" s="124">
        <f t="shared" ref="BO761" si="14591">G761/G777</f>
        <v>2.6313618741235667E-2</v>
      </c>
      <c r="BP761" s="125">
        <f t="shared" ref="BP761" si="14592">H761/H777</f>
        <v>4.3785074126811291E-2</v>
      </c>
      <c r="BQ761" s="126">
        <f t="shared" ref="BQ761" si="14593">I761/I777</f>
        <v>3.7047477147344257E-2</v>
      </c>
      <c r="BR761" s="123">
        <f t="shared" ref="BR761" si="14594">J761/J777</f>
        <v>2.2310660877954656E-2</v>
      </c>
      <c r="BS761" s="124">
        <f t="shared" ref="BS761" si="14595">K761/K777</f>
        <v>5.2883519489400503E-2</v>
      </c>
      <c r="BT761" s="125">
        <f t="shared" ref="BT761" si="14596">L761/L777</f>
        <v>1.6691268309299422E-2</v>
      </c>
      <c r="BU761" s="123">
        <f t="shared" ref="BU761" si="14597">M761/M777</f>
        <v>4.6410489419706609E-2</v>
      </c>
      <c r="BV761" s="127">
        <f t="shared" ref="BV761" si="14598">N761/N777</f>
        <v>2.941895344961671E-2</v>
      </c>
      <c r="BW761" s="128">
        <f t="shared" ref="BW761" si="14599">O761/O777</f>
        <v>4.3377463242023059E-2</v>
      </c>
      <c r="BX761" s="123">
        <f t="shared" ref="BX761" si="14600">P761/P777</f>
        <v>3.3238875698858847E-2</v>
      </c>
      <c r="BY761" s="124">
        <f t="shared" ref="BY761" si="14601">Q761/Q777</f>
        <v>3.3046179918090668E-2</v>
      </c>
      <c r="BZ761" s="125">
        <f t="shared" ref="BZ761" si="14602">R761/R777</f>
        <v>4.7254848402075937E-2</v>
      </c>
      <c r="CA761" s="126">
        <f t="shared" ref="CA761" si="14603">S761/S777</f>
        <v>3.2979051571833201E-2</v>
      </c>
      <c r="CB761" s="123">
        <f t="shared" ref="CB761" si="14604">T761/T777</f>
        <v>2.3738577671831546E-2</v>
      </c>
      <c r="CC761" s="124">
        <f t="shared" ref="CC761" si="14605">U761/U777</f>
        <v>3.3327408460718091E-2</v>
      </c>
      <c r="CD761" s="125">
        <f t="shared" ref="CD761" si="14606">V761/V777</f>
        <v>2.3288800923635163E-2</v>
      </c>
      <c r="CE761" s="126">
        <f t="shared" ref="CE761" si="14607">W761/W777</f>
        <v>5.4379272382805502E-2</v>
      </c>
      <c r="CF761" s="123">
        <f t="shared" ref="CF761" si="14608">X761/X777</f>
        <v>3.6361012913931172E-2</v>
      </c>
      <c r="CG761" s="124">
        <f t="shared" ref="CG761" si="14609">Y761/Y777</f>
        <v>3.4211716806152453E-2</v>
      </c>
      <c r="CH761" s="125">
        <f t="shared" ref="CH761" si="14610">Z761/Z777</f>
        <v>5.1798609705068499E-2</v>
      </c>
      <c r="CI761" s="123">
        <f t="shared" ref="CI761" si="14611">AA761/AA777</f>
        <v>3.9131774453079533E-2</v>
      </c>
      <c r="CJ761" s="129">
        <f t="shared" ref="CJ761" si="14612">AB761/AB777</f>
        <v>3.7321969217589394E-2</v>
      </c>
      <c r="CK761" s="130">
        <f t="shared" ref="CK761" si="14613">AC761/AC777</f>
        <v>3.8600376589039892E-2</v>
      </c>
    </row>
    <row r="762" spans="1:89" x14ac:dyDescent="0.25">
      <c r="A762" s="131" t="s">
        <v>25</v>
      </c>
      <c r="B762" s="197">
        <v>2005</v>
      </c>
      <c r="C762" s="181">
        <v>1208</v>
      </c>
      <c r="D762" s="182">
        <v>986</v>
      </c>
      <c r="E762" s="183">
        <v>646</v>
      </c>
      <c r="F762" s="180">
        <v>1236</v>
      </c>
      <c r="G762" s="184">
        <v>803</v>
      </c>
      <c r="H762" s="182">
        <v>2496</v>
      </c>
      <c r="I762" s="183">
        <v>2035</v>
      </c>
      <c r="J762" s="180">
        <v>394</v>
      </c>
      <c r="K762" s="181">
        <v>341</v>
      </c>
      <c r="L762" s="182">
        <v>1007</v>
      </c>
      <c r="M762" s="180">
        <v>1626</v>
      </c>
      <c r="N762" s="185">
        <v>1776</v>
      </c>
      <c r="O762" s="198">
        <v>2177</v>
      </c>
      <c r="P762" s="180">
        <v>1299</v>
      </c>
      <c r="Q762" s="181">
        <v>1075</v>
      </c>
      <c r="R762" s="182">
        <v>1660</v>
      </c>
      <c r="S762" s="183">
        <v>1397</v>
      </c>
      <c r="T762" s="189">
        <v>334</v>
      </c>
      <c r="U762" s="180">
        <v>378</v>
      </c>
      <c r="V762" s="182">
        <v>965</v>
      </c>
      <c r="W762" s="199">
        <v>2005</v>
      </c>
      <c r="X762" s="180">
        <v>1049</v>
      </c>
      <c r="Y762" s="184">
        <v>604</v>
      </c>
      <c r="Z762" s="182">
        <v>2834</v>
      </c>
      <c r="AA762" s="180">
        <v>2709</v>
      </c>
      <c r="AB762" s="162">
        <f t="shared" si="14362"/>
        <v>18041</v>
      </c>
      <c r="AC762" s="165">
        <f t="shared" si="14393"/>
        <v>17004</v>
      </c>
      <c r="AE762" s="256" t="str">
        <f>$AE$18</f>
        <v>18:00 - 18:59</v>
      </c>
      <c r="AF762" s="120">
        <f t="shared" si="14584"/>
        <v>2384</v>
      </c>
      <c r="AG762" s="181">
        <f t="shared" si="14584"/>
        <v>4259</v>
      </c>
      <c r="AH762" s="182">
        <f t="shared" si="14584"/>
        <v>1162</v>
      </c>
      <c r="AI762" s="183">
        <f t="shared" si="14584"/>
        <v>1629</v>
      </c>
      <c r="AJ762" s="180">
        <f t="shared" si="14584"/>
        <v>1298</v>
      </c>
      <c r="AK762" s="184">
        <f t="shared" si="14584"/>
        <v>2319</v>
      </c>
      <c r="AL762" s="182">
        <f t="shared" si="14584"/>
        <v>3012</v>
      </c>
      <c r="AM762" s="183">
        <f t="shared" si="14584"/>
        <v>4904</v>
      </c>
      <c r="AN762" s="180">
        <f t="shared" si="14584"/>
        <v>880</v>
      </c>
      <c r="AO762" s="184">
        <f t="shared" si="14584"/>
        <v>294</v>
      </c>
      <c r="AP762" s="182">
        <f t="shared" si="14585"/>
        <v>3611</v>
      </c>
      <c r="AQ762" s="180">
        <f t="shared" si="14585"/>
        <v>953</v>
      </c>
      <c r="AR762" s="185">
        <f t="shared" si="14585"/>
        <v>4195</v>
      </c>
      <c r="AS762" s="186">
        <f t="shared" si="14585"/>
        <v>2803</v>
      </c>
      <c r="AT762" s="180">
        <f t="shared" si="14585"/>
        <v>2431</v>
      </c>
      <c r="AU762" s="184">
        <f t="shared" si="14585"/>
        <v>2256</v>
      </c>
      <c r="AV762" s="182">
        <f t="shared" si="14585"/>
        <v>2234</v>
      </c>
      <c r="AW762" s="183">
        <f t="shared" si="14585"/>
        <v>3663</v>
      </c>
      <c r="AX762" s="180">
        <f t="shared" si="14585"/>
        <v>1662</v>
      </c>
      <c r="AY762" s="184">
        <f t="shared" si="14585"/>
        <v>338</v>
      </c>
      <c r="AZ762" s="182">
        <f t="shared" si="14586"/>
        <v>4508</v>
      </c>
      <c r="BA762" s="183">
        <f t="shared" si="14586"/>
        <v>2067</v>
      </c>
      <c r="BB762" s="180">
        <f t="shared" si="14586"/>
        <v>2855</v>
      </c>
      <c r="BC762" s="184">
        <f t="shared" si="14586"/>
        <v>923</v>
      </c>
      <c r="BD762" s="182">
        <f t="shared" si="14586"/>
        <v>3688</v>
      </c>
      <c r="BE762" s="180">
        <f t="shared" si="14586"/>
        <v>5265</v>
      </c>
      <c r="BF762" s="164">
        <f>SUM(AF762,AH762,AJ762,AL762,AN762,AP762,AR762,AT762,AV762,AX762,AZ762,BB762,BD762)</f>
        <v>33920</v>
      </c>
      <c r="BG762" s="165">
        <f>SUM(AG762,AI762,AK762,AM762,AO762,AQ762,AS762,AU762,AW762,AY762,BA762,BC762,BE762)</f>
        <v>31673</v>
      </c>
      <c r="BI762" s="131" t="s">
        <v>25</v>
      </c>
      <c r="BJ762" s="123">
        <f>B762/B777</f>
        <v>4.5439093484419261E-2</v>
      </c>
      <c r="BK762" s="124">
        <f t="shared" ref="BK762" si="14614">C762/C777</f>
        <v>3.2783326096396004E-2</v>
      </c>
      <c r="BL762" s="125">
        <f t="shared" ref="BL762" si="14615">D762/D777</f>
        <v>4.4440438094379593E-2</v>
      </c>
      <c r="BM762" s="126">
        <f t="shared" ref="BM762" si="14616">E762/E777</f>
        <v>3.2169712663711963E-2</v>
      </c>
      <c r="BN762" s="123">
        <f t="shared" ref="BN762" si="14617">F762/F777</f>
        <v>4.0310482029874112E-2</v>
      </c>
      <c r="BO762" s="124">
        <f t="shared" ref="BO762" si="14618">G762/G777</f>
        <v>3.3118864967417304E-2</v>
      </c>
      <c r="BP762" s="125">
        <f t="shared" ref="BP762" si="14619">H762/H777</f>
        <v>5.2265683893123374E-2</v>
      </c>
      <c r="BQ762" s="126">
        <f t="shared" ref="BQ762" si="14620">I762/I777</f>
        <v>4.0973704345024765E-2</v>
      </c>
      <c r="BR762" s="123">
        <f t="shared" ref="BR762" si="14621">J762/J777</f>
        <v>4.7515677761698023E-2</v>
      </c>
      <c r="BS762" s="124">
        <f t="shared" ref="BS762" si="14622">K762/K777</f>
        <v>3.8864827900615455E-2</v>
      </c>
      <c r="BT762" s="125">
        <f t="shared" ref="BT762" si="14623">L762/L777</f>
        <v>3.811362174028235E-2</v>
      </c>
      <c r="BU762" s="123">
        <f t="shared" ref="BU762" si="14624">M762/M777</f>
        <v>5.2771647410099959E-2</v>
      </c>
      <c r="BV762" s="127">
        <f t="shared" ref="BV762" si="14625">N762/N777</f>
        <v>3.9462281968670146E-2</v>
      </c>
      <c r="BW762" s="128">
        <f t="shared" ref="BW762" si="14626">O762/O777</f>
        <v>4.4272263233888519E-2</v>
      </c>
      <c r="BX762" s="123">
        <f t="shared" ref="BX762" si="14627">P762/P777</f>
        <v>4.9743432641494986E-2</v>
      </c>
      <c r="BY762" s="124">
        <f t="shared" ref="BY762" si="14628">Q762/Q777</f>
        <v>3.7953678858918233E-2</v>
      </c>
      <c r="BZ762" s="125">
        <f t="shared" ref="BZ762" si="14629">R762/R777</f>
        <v>5.0380891681082889E-2</v>
      </c>
      <c r="CA762" s="126">
        <f t="shared" ref="CA762" si="14630">S762/S777</f>
        <v>3.9176645447152193E-2</v>
      </c>
      <c r="CB762" s="123">
        <f t="shared" ref="CB762" si="14631">T762/T777</f>
        <v>3.3174413984902659E-2</v>
      </c>
      <c r="CC762" s="124">
        <f t="shared" ref="CC762" si="14632">U762/U777</f>
        <v>3.3594027728403843E-2</v>
      </c>
      <c r="CD762" s="125">
        <f t="shared" ref="CD762" si="14633">V762/V777</f>
        <v>3.1832426191654294E-2</v>
      </c>
      <c r="CE762" s="126">
        <f t="shared" ref="CE762" si="14634">W762/W777</f>
        <v>5.1332599400906322E-2</v>
      </c>
      <c r="CF762" s="123">
        <f t="shared" ref="CF762" si="14635">X762/X777</f>
        <v>3.7839982685231949E-2</v>
      </c>
      <c r="CG762" s="124">
        <f t="shared" ref="CG762" si="14636">Y762/Y777</f>
        <v>3.4155168513910879E-2</v>
      </c>
      <c r="CH762" s="125">
        <f t="shared" ref="CH762" si="14637">Z762/Z777</f>
        <v>4.7816697037187016E-2</v>
      </c>
      <c r="CI762" s="123">
        <f t="shared" ref="CI762" si="14638">AA762/AA777</f>
        <v>4.6372693347940704E-2</v>
      </c>
      <c r="CJ762" s="129">
        <f t="shared" ref="CJ762" si="14639">AB762/AB777</f>
        <v>4.3907769589470506E-2</v>
      </c>
      <c r="CK762" s="130">
        <f t="shared" ref="CK762" si="14640">AC762/AC777</f>
        <v>4.1473575351954652E-2</v>
      </c>
    </row>
    <row r="763" spans="1:89" ht="13.8" thickBot="1" x14ac:dyDescent="0.3">
      <c r="A763" s="139" t="s">
        <v>26</v>
      </c>
      <c r="B763" s="194">
        <v>1767</v>
      </c>
      <c r="C763" s="188">
        <v>1787</v>
      </c>
      <c r="D763" s="189">
        <v>934</v>
      </c>
      <c r="E763" s="190">
        <v>897</v>
      </c>
      <c r="F763" s="187">
        <v>1253</v>
      </c>
      <c r="G763" s="191">
        <v>975</v>
      </c>
      <c r="H763" s="189">
        <v>2396</v>
      </c>
      <c r="I763" s="190">
        <v>2084</v>
      </c>
      <c r="J763" s="187">
        <v>466</v>
      </c>
      <c r="K763" s="188">
        <v>366</v>
      </c>
      <c r="L763" s="189">
        <v>1093</v>
      </c>
      <c r="M763" s="187">
        <v>1469</v>
      </c>
      <c r="N763" s="192">
        <v>1813</v>
      </c>
      <c r="O763" s="195">
        <v>1955</v>
      </c>
      <c r="P763" s="187">
        <v>1300</v>
      </c>
      <c r="Q763" s="188">
        <v>959</v>
      </c>
      <c r="R763" s="189">
        <v>1432</v>
      </c>
      <c r="S763" s="190">
        <v>1451</v>
      </c>
      <c r="T763" s="187">
        <v>286</v>
      </c>
      <c r="U763" s="191">
        <v>473</v>
      </c>
      <c r="V763" s="189">
        <v>1023</v>
      </c>
      <c r="W763" s="196">
        <v>1791</v>
      </c>
      <c r="X763" s="187">
        <v>1018</v>
      </c>
      <c r="Y763" s="191">
        <v>598</v>
      </c>
      <c r="Z763" s="189">
        <v>2635</v>
      </c>
      <c r="AA763" s="187">
        <v>2823</v>
      </c>
      <c r="AB763" s="162">
        <f t="shared" si="14362"/>
        <v>17416</v>
      </c>
      <c r="AC763" s="165">
        <f t="shared" si="14393"/>
        <v>17628</v>
      </c>
      <c r="AE763" s="254">
        <f>$AE$19</f>
        <v>0</v>
      </c>
      <c r="AF763" s="120">
        <f t="shared" si="14584"/>
        <v>0</v>
      </c>
      <c r="AG763" s="188">
        <f t="shared" si="14584"/>
        <v>0</v>
      </c>
      <c r="AH763" s="189">
        <f t="shared" si="14584"/>
        <v>0</v>
      </c>
      <c r="AI763" s="190">
        <f t="shared" si="14584"/>
        <v>0</v>
      </c>
      <c r="AJ763" s="187">
        <f t="shared" si="14584"/>
        <v>0</v>
      </c>
      <c r="AK763" s="191">
        <f t="shared" si="14584"/>
        <v>0</v>
      </c>
      <c r="AL763" s="189">
        <f t="shared" si="14584"/>
        <v>0</v>
      </c>
      <c r="AM763" s="190">
        <f t="shared" si="14584"/>
        <v>0</v>
      </c>
      <c r="AN763" s="187">
        <f t="shared" si="14584"/>
        <v>0</v>
      </c>
      <c r="AO763" s="191">
        <f t="shared" si="14584"/>
        <v>0</v>
      </c>
      <c r="AP763" s="189">
        <f t="shared" si="14585"/>
        <v>0</v>
      </c>
      <c r="AQ763" s="187">
        <f t="shared" si="14585"/>
        <v>0</v>
      </c>
      <c r="AR763" s="192">
        <f t="shared" si="14585"/>
        <v>0</v>
      </c>
      <c r="AS763" s="193">
        <f t="shared" si="14585"/>
        <v>0</v>
      </c>
      <c r="AT763" s="187">
        <f t="shared" si="14585"/>
        <v>0</v>
      </c>
      <c r="AU763" s="191">
        <f t="shared" si="14585"/>
        <v>0</v>
      </c>
      <c r="AV763" s="189">
        <f t="shared" si="14585"/>
        <v>0</v>
      </c>
      <c r="AW763" s="190">
        <f t="shared" si="14585"/>
        <v>0</v>
      </c>
      <c r="AX763" s="187">
        <f t="shared" si="14585"/>
        <v>0</v>
      </c>
      <c r="AY763" s="191">
        <f t="shared" si="14585"/>
        <v>0</v>
      </c>
      <c r="AZ763" s="189">
        <f t="shared" si="14586"/>
        <v>0</v>
      </c>
      <c r="BA763" s="190">
        <f t="shared" si="14586"/>
        <v>0</v>
      </c>
      <c r="BB763" s="187">
        <f t="shared" si="14586"/>
        <v>0</v>
      </c>
      <c r="BC763" s="191">
        <f t="shared" si="14586"/>
        <v>0</v>
      </c>
      <c r="BD763" s="189">
        <f t="shared" si="14586"/>
        <v>0</v>
      </c>
      <c r="BE763" s="187">
        <f t="shared" si="14586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26</v>
      </c>
      <c r="BJ763" s="123">
        <f>B763/B777</f>
        <v>4.0045325779036828E-2</v>
      </c>
      <c r="BK763" s="124">
        <f t="shared" ref="BK763" si="14641">C763/C777</f>
        <v>4.8496526270082503E-2</v>
      </c>
      <c r="BL763" s="125">
        <f t="shared" ref="BL763" si="14642">D763/D777</f>
        <v>4.2096723306440709E-2</v>
      </c>
      <c r="BM763" s="126">
        <f t="shared" ref="BM763" si="14643">E763/E777</f>
        <v>4.4669090184751757E-2</v>
      </c>
      <c r="BN763" s="123">
        <f t="shared" ref="BN763" si="14644">F763/F777</f>
        <v>4.0864914226077881E-2</v>
      </c>
      <c r="BO763" s="124">
        <f t="shared" ref="BO763" si="14645">G763/G777</f>
        <v>4.0212818609255137E-2</v>
      </c>
      <c r="BP763" s="125">
        <f t="shared" ref="BP763" si="14646">H763/H777</f>
        <v>5.0171706173046317E-2</v>
      </c>
      <c r="BQ763" s="126">
        <f t="shared" ref="BQ763" si="14647">I763/I777</f>
        <v>4.1960294769057306E-2</v>
      </c>
      <c r="BR763" s="123">
        <f t="shared" ref="BR763" si="14648">J763/J777</f>
        <v>5.6198745779064155E-2</v>
      </c>
      <c r="BS763" s="124">
        <f t="shared" ref="BS763" si="14649">K763/K777</f>
        <v>4.1714155459311605E-2</v>
      </c>
      <c r="BT763" s="125">
        <f t="shared" ref="BT763" si="14650">L763/L777</f>
        <v>4.1368608304000604E-2</v>
      </c>
      <c r="BU763" s="123">
        <f t="shared" ref="BU763" si="14651">M763/M777</f>
        <v>4.7676230040244058E-2</v>
      </c>
      <c r="BV763" s="127">
        <f t="shared" ref="BV763" si="14652">N763/N777</f>
        <v>4.0284412843017439E-2</v>
      </c>
      <c r="BW763" s="128">
        <f t="shared" ref="BW763" si="14653">O763/O777</f>
        <v>3.9757590547658268E-2</v>
      </c>
      <c r="BX763" s="123">
        <f t="shared" ref="BX763" si="14654">P763/P777</f>
        <v>4.978172627709275E-2</v>
      </c>
      <c r="BY763" s="124">
        <f t="shared" ref="BY763" si="14655">Q763/Q777</f>
        <v>3.3858212116932636E-2</v>
      </c>
      <c r="BZ763" s="125">
        <f t="shared" ref="BZ763" si="14656">R763/R777</f>
        <v>4.3461106558620899E-2</v>
      </c>
      <c r="CA763" s="126">
        <f t="shared" ref="CA763" si="14657">S763/S777</f>
        <v>4.0690989651981264E-2</v>
      </c>
      <c r="CB763" s="123">
        <f t="shared" ref="CB763" si="14658">T763/T777</f>
        <v>2.840683353198252E-2</v>
      </c>
      <c r="CC763" s="124">
        <f t="shared" ref="CC763" si="14659">U763/U777</f>
        <v>4.2036971205119088E-2</v>
      </c>
      <c r="CD763" s="125">
        <f t="shared" ref="CD763" si="14660">V763/V777</f>
        <v>3.3745670460168235E-2</v>
      </c>
      <c r="CE763" s="126">
        <f t="shared" ref="CE763" si="14661">W763/W777</f>
        <v>4.585370849228091E-2</v>
      </c>
      <c r="CF763" s="123">
        <f t="shared" ref="CF763" si="14662">X763/X777</f>
        <v>3.6721737248394774E-2</v>
      </c>
      <c r="CG763" s="124">
        <f t="shared" ref="CG763" si="14663">Y763/Y777</f>
        <v>3.3815878760461437E-2</v>
      </c>
      <c r="CH763" s="125">
        <f t="shared" ref="CH763" si="14664">Z763/Z777</f>
        <v>4.445906728757508E-2</v>
      </c>
      <c r="CI763" s="123">
        <f t="shared" ref="CI763" si="14665">AA763/AA777</f>
        <v>4.8324146667123147E-2</v>
      </c>
      <c r="CJ763" s="129">
        <f t="shared" ref="CJ763" si="14666">AB763/AB777</f>
        <v>4.2386659008381927E-2</v>
      </c>
      <c r="CK763" s="130">
        <f t="shared" ref="CK763" si="14667">AC763/AC777</f>
        <v>4.2995541419916294E-2</v>
      </c>
    </row>
    <row r="764" spans="1:89" ht="14.4" thickTop="1" thickBot="1" x14ac:dyDescent="0.3">
      <c r="A764" s="131" t="s">
        <v>27</v>
      </c>
      <c r="B764" s="197">
        <v>1400</v>
      </c>
      <c r="C764" s="181">
        <v>1707</v>
      </c>
      <c r="D764" s="182">
        <v>755</v>
      </c>
      <c r="E764" s="183">
        <v>800</v>
      </c>
      <c r="F764" s="180">
        <v>1168</v>
      </c>
      <c r="G764" s="184">
        <v>957</v>
      </c>
      <c r="H764" s="182">
        <v>2277</v>
      </c>
      <c r="I764" s="183">
        <v>2330</v>
      </c>
      <c r="J764" s="180">
        <v>424</v>
      </c>
      <c r="K764" s="181">
        <v>316</v>
      </c>
      <c r="L764" s="182">
        <v>1073</v>
      </c>
      <c r="M764" s="180">
        <v>1144</v>
      </c>
      <c r="N764" s="185">
        <v>1871</v>
      </c>
      <c r="O764" s="198">
        <v>1923</v>
      </c>
      <c r="P764" s="180">
        <v>1335</v>
      </c>
      <c r="Q764" s="181">
        <v>1005</v>
      </c>
      <c r="R764" s="182">
        <v>1318</v>
      </c>
      <c r="S764" s="183">
        <v>1651</v>
      </c>
      <c r="T764" s="180">
        <v>416</v>
      </c>
      <c r="U764" s="184">
        <v>335</v>
      </c>
      <c r="V764" s="182">
        <v>1255</v>
      </c>
      <c r="W764" s="199">
        <v>1518</v>
      </c>
      <c r="X764" s="180">
        <v>1032</v>
      </c>
      <c r="Y764" s="184">
        <v>670</v>
      </c>
      <c r="Z764" s="182">
        <v>2673</v>
      </c>
      <c r="AA764" s="180">
        <v>2994</v>
      </c>
      <c r="AB764" s="162">
        <f t="shared" si="14362"/>
        <v>16997</v>
      </c>
      <c r="AC764" s="165">
        <f t="shared" si="14393"/>
        <v>17350</v>
      </c>
      <c r="AE764" s="251" t="s">
        <v>13</v>
      </c>
      <c r="AF764" s="14">
        <f t="shared" ref="AF764:BG764" si="14668">SUM(AF761:AF763)</f>
        <v>4592</v>
      </c>
      <c r="AG764" s="1">
        <f t="shared" si="14668"/>
        <v>8710</v>
      </c>
      <c r="AH764" s="14">
        <f t="shared" si="14668"/>
        <v>2595</v>
      </c>
      <c r="AI764" s="1">
        <f t="shared" si="14668"/>
        <v>3439</v>
      </c>
      <c r="AJ764" s="14">
        <f t="shared" si="14668"/>
        <v>2673</v>
      </c>
      <c r="AK764" s="1">
        <f t="shared" si="14668"/>
        <v>5171</v>
      </c>
      <c r="AL764" s="14">
        <f t="shared" si="14668"/>
        <v>6226</v>
      </c>
      <c r="AM764" s="1">
        <f t="shared" si="14668"/>
        <v>9993</v>
      </c>
      <c r="AN764" s="14">
        <f t="shared" si="14668"/>
        <v>2101</v>
      </c>
      <c r="AO764" s="1">
        <f t="shared" si="14668"/>
        <v>631</v>
      </c>
      <c r="AP764" s="14">
        <f t="shared" si="14668"/>
        <v>7268</v>
      </c>
      <c r="AQ764" s="1">
        <f t="shared" si="14668"/>
        <v>2104</v>
      </c>
      <c r="AR764" s="14">
        <f t="shared" si="14668"/>
        <v>8736</v>
      </c>
      <c r="AS764" s="1">
        <f t="shared" si="14668"/>
        <v>5599</v>
      </c>
      <c r="AT764" s="14">
        <f t="shared" si="14668"/>
        <v>4766</v>
      </c>
      <c r="AU764" s="1">
        <f t="shared" si="14668"/>
        <v>4268</v>
      </c>
      <c r="AV764" s="14">
        <f t="shared" si="14668"/>
        <v>4496</v>
      </c>
      <c r="AW764" s="1">
        <f t="shared" si="14668"/>
        <v>7013</v>
      </c>
      <c r="AX764" s="14">
        <f t="shared" si="14668"/>
        <v>3210</v>
      </c>
      <c r="AY764" s="1">
        <f t="shared" si="14668"/>
        <v>708</v>
      </c>
      <c r="AZ764" s="14">
        <f t="shared" si="14668"/>
        <v>8386</v>
      </c>
      <c r="BA764" s="1">
        <f t="shared" si="14668"/>
        <v>4100</v>
      </c>
      <c r="BB764" s="14">
        <f t="shared" si="14668"/>
        <v>5617</v>
      </c>
      <c r="BC764" s="1">
        <f t="shared" si="14668"/>
        <v>1837</v>
      </c>
      <c r="BD764" s="14">
        <f t="shared" si="14668"/>
        <v>7358</v>
      </c>
      <c r="BE764" s="1">
        <f t="shared" si="14668"/>
        <v>10807</v>
      </c>
      <c r="BF764" s="166">
        <f t="shared" si="14668"/>
        <v>68024</v>
      </c>
      <c r="BG764" s="167">
        <f t="shared" si="14668"/>
        <v>64380</v>
      </c>
      <c r="BI764" s="131" t="s">
        <v>27</v>
      </c>
      <c r="BJ764" s="123">
        <f>B764/B777</f>
        <v>3.1728045325779039E-2</v>
      </c>
      <c r="BK764" s="124">
        <f t="shared" ref="BK764" si="14669">C764/C777</f>
        <v>4.6325445071645682E-2</v>
      </c>
      <c r="BL764" s="125">
        <f t="shared" ref="BL764" si="14670">D764/D777</f>
        <v>3.40289358633434E-2</v>
      </c>
      <c r="BM764" s="126">
        <f t="shared" ref="BM764" si="14671">E764/E777</f>
        <v>3.983865345351327E-2</v>
      </c>
      <c r="BN764" s="123">
        <f t="shared" ref="BN764" si="14672">F764/F777</f>
        <v>3.8092753245059029E-2</v>
      </c>
      <c r="BO764" s="124">
        <f t="shared" ref="BO764" si="14673">G764/G777</f>
        <v>3.9470428111853501E-2</v>
      </c>
      <c r="BP764" s="125">
        <f t="shared" ref="BP764" si="14674">H764/H777</f>
        <v>4.7679872686154617E-2</v>
      </c>
      <c r="BQ764" s="126">
        <f t="shared" ref="BQ764" si="14675">I764/I777</f>
        <v>4.6913381387669637E-2</v>
      </c>
      <c r="BR764" s="123">
        <f t="shared" ref="BR764" si="14676">J764/J777</f>
        <v>5.1133622768933913E-2</v>
      </c>
      <c r="BS764" s="124">
        <f t="shared" ref="BS764" si="14677">K764/K777</f>
        <v>3.6015500341919304E-2</v>
      </c>
      <c r="BT764" s="125">
        <f t="shared" ref="BT764" si="14678">L764/L777</f>
        <v>4.0611634684531245E-2</v>
      </c>
      <c r="BU764" s="123">
        <f t="shared" ref="BU764" si="14679">M764/M777</f>
        <v>3.7128391535765283E-2</v>
      </c>
      <c r="BV764" s="127">
        <f t="shared" ref="BV764" si="14680">N764/N777</f>
        <v>4.1573158537940226E-2</v>
      </c>
      <c r="BW764" s="128">
        <f t="shared" ref="BW764" si="14681">O764/O777</f>
        <v>3.9106826917210666E-2</v>
      </c>
      <c r="BX764" s="123">
        <f t="shared" ref="BX764" si="14682">P764/P777</f>
        <v>5.1122003523014478E-2</v>
      </c>
      <c r="BY764" s="124">
        <f t="shared" ref="BY764" si="14683">Q764/Q777</f>
        <v>3.5482276514616579E-2</v>
      </c>
      <c r="BZ764" s="125">
        <f t="shared" ref="BZ764" si="14684">R764/R777</f>
        <v>4.0001213997389908E-2</v>
      </c>
      <c r="CA764" s="126">
        <f t="shared" ref="CA764" si="14685">S764/S777</f>
        <v>4.6299671892088952E-2</v>
      </c>
      <c r="CB764" s="123">
        <f t="shared" ref="CB764" si="14686">T764/T777</f>
        <v>4.1319030591974573E-2</v>
      </c>
      <c r="CC764" s="124">
        <f t="shared" ref="CC764" si="14687">U764/U777</f>
        <v>2.977248489157483E-2</v>
      </c>
      <c r="CD764" s="125">
        <f t="shared" ref="CD764" si="14688">V764/V777</f>
        <v>4.1398647534223981E-2</v>
      </c>
      <c r="CE764" s="126">
        <f t="shared" ref="CE764" si="14689">W764/W777</f>
        <v>3.8864282239688679E-2</v>
      </c>
      <c r="CF764" s="123">
        <f t="shared" ref="CF764" si="14690">X764/X777</f>
        <v>3.7226751316643818E-2</v>
      </c>
      <c r="CG764" s="124">
        <f t="shared" ref="CG764" si="14691">Y764/Y777</f>
        <v>3.7887355801854782E-2</v>
      </c>
      <c r="CH764" s="125">
        <f t="shared" ref="CH764" si="14692">Z764/Z777</f>
        <v>4.5100222717149217E-2</v>
      </c>
      <c r="CI764" s="123">
        <f t="shared" ref="CI764" si="14693">AA764/AA777</f>
        <v>5.1251326645896815E-2</v>
      </c>
      <c r="CJ764" s="129">
        <f t="shared" ref="CJ764" si="14694">AB764/AB777</f>
        <v>4.1366906474820143E-2</v>
      </c>
      <c r="CK764" s="130">
        <f t="shared" ref="CK764" si="14695">AC764/AC777</f>
        <v>4.2317486024253892E-2</v>
      </c>
    </row>
    <row r="765" spans="1:89" ht="13.8" thickTop="1" x14ac:dyDescent="0.25">
      <c r="A765" s="139" t="s">
        <v>28</v>
      </c>
      <c r="B765" s="194">
        <v>1469</v>
      </c>
      <c r="C765" s="188">
        <v>2889</v>
      </c>
      <c r="D765" s="189">
        <v>1615</v>
      </c>
      <c r="E765" s="190">
        <v>1081</v>
      </c>
      <c r="F765" s="187">
        <v>1411</v>
      </c>
      <c r="G765" s="191">
        <v>1381</v>
      </c>
      <c r="H765" s="189">
        <v>2212</v>
      </c>
      <c r="I765" s="190">
        <v>3252</v>
      </c>
      <c r="J765" s="187">
        <v>756</v>
      </c>
      <c r="K765" s="188">
        <v>272</v>
      </c>
      <c r="L765" s="189">
        <v>2140</v>
      </c>
      <c r="M765" s="187">
        <v>872</v>
      </c>
      <c r="N765" s="192">
        <v>2893</v>
      </c>
      <c r="O765" s="195">
        <v>1820</v>
      </c>
      <c r="P765" s="187">
        <v>1785</v>
      </c>
      <c r="Q765" s="188">
        <v>1102</v>
      </c>
      <c r="R765" s="189">
        <v>1520</v>
      </c>
      <c r="S765" s="190">
        <v>2040</v>
      </c>
      <c r="T765" s="187">
        <v>1041</v>
      </c>
      <c r="U765" s="191">
        <v>264</v>
      </c>
      <c r="V765" s="189">
        <v>1894</v>
      </c>
      <c r="W765" s="196">
        <v>1570</v>
      </c>
      <c r="X765" s="187">
        <v>1505</v>
      </c>
      <c r="Y765" s="191">
        <v>543</v>
      </c>
      <c r="Z765" s="189">
        <v>2947</v>
      </c>
      <c r="AA765" s="187">
        <v>3677</v>
      </c>
      <c r="AB765" s="162">
        <f t="shared" si="14362"/>
        <v>23188</v>
      </c>
      <c r="AC765" s="165">
        <f t="shared" si="14393"/>
        <v>20763</v>
      </c>
      <c r="BI765" s="139" t="s">
        <v>28</v>
      </c>
      <c r="BJ765" s="123">
        <f>B765/B777</f>
        <v>3.3291784702549572E-2</v>
      </c>
      <c r="BK765" s="124">
        <f t="shared" ref="BK765" si="14696">C765/C777</f>
        <v>7.8403169778549719E-2</v>
      </c>
      <c r="BL765" s="125">
        <f t="shared" ref="BL765" si="14697">D765/D777</f>
        <v>7.2790372740794154E-2</v>
      </c>
      <c r="BM765" s="126">
        <f t="shared" ref="BM765" si="14698">E765/E777</f>
        <v>5.3831980479059807E-2</v>
      </c>
      <c r="BN765" s="123">
        <f t="shared" ref="BN765" si="14699">F765/F777</f>
        <v>4.6017872284912921E-2</v>
      </c>
      <c r="BO765" s="124">
        <f t="shared" ref="BO765" si="14700">G765/G777</f>
        <v>5.69578487173142E-2</v>
      </c>
      <c r="BP765" s="125">
        <f t="shared" ref="BP765" si="14701">H765/H777</f>
        <v>4.631878716810453E-2</v>
      </c>
      <c r="BQ765" s="126">
        <f t="shared" ref="BQ765" si="14702">I765/I777</f>
        <v>6.5477388958241053E-2</v>
      </c>
      <c r="BR765" s="123">
        <f t="shared" ref="BR765" si="14703">J765/J777</f>
        <v>9.1172214182344433E-2</v>
      </c>
      <c r="BS765" s="124">
        <f t="shared" ref="BS765" si="14704">K765/K777</f>
        <v>3.1000683838614086E-2</v>
      </c>
      <c r="BT765" s="125">
        <f t="shared" ref="BT765" si="14705">L765/L777</f>
        <v>8.0996177283221685E-2</v>
      </c>
      <c r="BU765" s="123">
        <f t="shared" ref="BU765" si="14706">M765/M777</f>
        <v>2.8300662079709205E-2</v>
      </c>
      <c r="BV765" s="127">
        <f t="shared" ref="BV765" si="14707">N765/N777</f>
        <v>6.4281746472614157E-2</v>
      </c>
      <c r="BW765" s="128">
        <f t="shared" ref="BW765" si="14708">O765/O777</f>
        <v>3.7012181481707443E-2</v>
      </c>
      <c r="BX765" s="123">
        <f t="shared" ref="BX765" si="14709">P765/P777</f>
        <v>6.8354139542008113E-2</v>
      </c>
      <c r="BY765" s="124">
        <f t="shared" ref="BY765" si="14710">Q765/Q777</f>
        <v>3.8906934048863154E-2</v>
      </c>
      <c r="BZ765" s="125">
        <f t="shared" ref="BZ765" si="14711">R765/R777</f>
        <v>4.6131900816413246E-2</v>
      </c>
      <c r="CA765" s="126">
        <f t="shared" ref="CA765" si="14712">S765/S777</f>
        <v>5.7208558849098402E-2</v>
      </c>
      <c r="CB765" s="123">
        <f t="shared" ref="CB765" si="14713">T765/T777</f>
        <v>0.1033969010727056</v>
      </c>
      <c r="CC765" s="124">
        <f t="shared" ref="CC765" si="14714">U765/U777</f>
        <v>2.3462495556345539E-2</v>
      </c>
      <c r="CD765" s="125">
        <f t="shared" ref="CD765" si="14715">V765/V777</f>
        <v>6.2477321458024079E-2</v>
      </c>
      <c r="CE765" s="126">
        <f t="shared" ref="CE765" si="14716">W765/W777</f>
        <v>4.0195601525896719E-2</v>
      </c>
      <c r="CF765" s="123">
        <f t="shared" ref="CF765" si="14717">X765/X777</f>
        <v>5.428901233677224E-2</v>
      </c>
      <c r="CG765" s="124">
        <f t="shared" ref="CG765" si="14718">Y765/Y777</f>
        <v>3.0705722687174846E-2</v>
      </c>
      <c r="CH765" s="125">
        <f t="shared" ref="CH765" si="14719">Z765/Z777</f>
        <v>4.9723290814604845E-2</v>
      </c>
      <c r="CI765" s="123">
        <f t="shared" ref="CI765" si="14720">AA765/AA777</f>
        <v>6.2942928549419699E-2</v>
      </c>
      <c r="CJ765" s="129">
        <f t="shared" ref="CJ765" si="14721">AB765/AB777</f>
        <v>5.6434419446851181E-2</v>
      </c>
      <c r="CK765" s="130">
        <f t="shared" ref="CK765" si="14722">AC765/AC777</f>
        <v>5.0641957482512025E-2</v>
      </c>
    </row>
    <row r="766" spans="1:89" x14ac:dyDescent="0.25">
      <c r="A766" s="131" t="s">
        <v>29</v>
      </c>
      <c r="B766" s="197">
        <v>1847</v>
      </c>
      <c r="C766" s="181">
        <v>3287</v>
      </c>
      <c r="D766" s="182">
        <v>1300</v>
      </c>
      <c r="E766" s="183">
        <v>1561</v>
      </c>
      <c r="F766" s="180">
        <v>1496</v>
      </c>
      <c r="G766" s="184">
        <v>2068</v>
      </c>
      <c r="H766" s="182">
        <v>2398</v>
      </c>
      <c r="I766" s="183">
        <v>3796</v>
      </c>
      <c r="J766" s="180">
        <v>827</v>
      </c>
      <c r="K766" s="181">
        <v>279</v>
      </c>
      <c r="L766" s="182">
        <v>2758</v>
      </c>
      <c r="M766" s="180">
        <v>971</v>
      </c>
      <c r="N766" s="185">
        <v>3632</v>
      </c>
      <c r="O766" s="198">
        <v>2343</v>
      </c>
      <c r="P766" s="180">
        <v>2083</v>
      </c>
      <c r="Q766" s="181">
        <v>1490</v>
      </c>
      <c r="R766" s="182">
        <v>2031</v>
      </c>
      <c r="S766" s="183">
        <v>2694</v>
      </c>
      <c r="T766" s="180">
        <v>1288</v>
      </c>
      <c r="U766" s="184">
        <v>298</v>
      </c>
      <c r="V766" s="182">
        <v>2786</v>
      </c>
      <c r="W766" s="199">
        <v>1851</v>
      </c>
      <c r="X766" s="180">
        <v>1976</v>
      </c>
      <c r="Y766" s="184">
        <v>770</v>
      </c>
      <c r="Z766" s="182">
        <v>3495</v>
      </c>
      <c r="AA766" s="180">
        <v>4120</v>
      </c>
      <c r="AB766" s="162">
        <f t="shared" si="14362"/>
        <v>27917</v>
      </c>
      <c r="AC766" s="165">
        <f t="shared" si="14393"/>
        <v>25528</v>
      </c>
      <c r="BI766" s="131" t="s">
        <v>29</v>
      </c>
      <c r="BJ766" s="123">
        <f>B766/B777</f>
        <v>4.1858356940509912E-2</v>
      </c>
      <c r="BK766" s="124">
        <f t="shared" ref="BK766" si="14723">C766/C777</f>
        <v>8.9204298740772903E-2</v>
      </c>
      <c r="BL766" s="125">
        <f t="shared" ref="BL766" si="14724">D766/D777</f>
        <v>5.8592869698472078E-2</v>
      </c>
      <c r="BM766" s="126">
        <f t="shared" ref="BM766" si="14725">E766/E777</f>
        <v>7.7735172551167769E-2</v>
      </c>
      <c r="BN766" s="123">
        <f t="shared" ref="BN766" si="14726">F766/F777</f>
        <v>4.8790033265931773E-2</v>
      </c>
      <c r="BO766" s="124">
        <f t="shared" ref="BO766" si="14727">G766/G777</f>
        <v>8.5292419368143205E-2</v>
      </c>
      <c r="BP766" s="125">
        <f t="shared" ref="BP766" si="14728">H766/H777</f>
        <v>5.0213585727447857E-2</v>
      </c>
      <c r="BQ766" s="126">
        <f t="shared" ref="BQ766" si="14729">I766/I777</f>
        <v>7.6430556114847184E-2</v>
      </c>
      <c r="BR766" s="123">
        <f t="shared" ref="BR766" si="14730">J766/J777</f>
        <v>9.9734684032802695E-2</v>
      </c>
      <c r="BS766" s="124">
        <f t="shared" ref="BS766" si="14731">K766/K777</f>
        <v>3.179849555504901E-2</v>
      </c>
      <c r="BT766" s="125">
        <f t="shared" ref="BT766" si="14732">L766/L777</f>
        <v>0.10438666212482495</v>
      </c>
      <c r="BU766" s="123">
        <f t="shared" ref="BU766" si="14733">M766/M777</f>
        <v>3.1513695962611971E-2</v>
      </c>
      <c r="BV766" s="127">
        <f t="shared" ref="BV766" si="14734">N766/N777</f>
        <v>8.0702144206199311E-2</v>
      </c>
      <c r="BW766" s="128">
        <f t="shared" ref="BW766" si="14735">O766/O777</f>
        <v>4.764809956683546E-2</v>
      </c>
      <c r="BX766" s="123">
        <f t="shared" ref="BX766" si="14736">P766/P777</f>
        <v>7.9765642950141685E-2</v>
      </c>
      <c r="BY766" s="124">
        <f t="shared" ref="BY766" si="14737">Q766/Q777</f>
        <v>5.2605564185849454E-2</v>
      </c>
      <c r="BZ766" s="125">
        <f t="shared" ref="BZ766" si="14738">R766/R777</f>
        <v>6.1640717472457432E-2</v>
      </c>
      <c r="CA766" s="126">
        <f t="shared" ref="CA766" si="14739">S766/S777</f>
        <v>7.5548949774250543E-2</v>
      </c>
      <c r="CB766" s="123">
        <f t="shared" ref="CB766" si="14740">T766/T777</f>
        <v>0.1279300754866905</v>
      </c>
      <c r="CC766" s="124">
        <f t="shared" ref="CC766" si="14741">U766/U777</f>
        <v>2.6484180590117312E-2</v>
      </c>
      <c r="CD766" s="125">
        <f t="shared" ref="CD766" si="14742">V766/V777</f>
        <v>9.1901698828962555E-2</v>
      </c>
      <c r="CE766" s="126">
        <f t="shared" ref="CE766" si="14743">W766/W777</f>
        <v>4.738984613021327E-2</v>
      </c>
      <c r="CF766" s="123">
        <f t="shared" ref="CF766" si="14744">X766/X777</f>
        <v>7.1279128490007934E-2</v>
      </c>
      <c r="CG766" s="124">
        <f t="shared" ref="CG766" si="14745">Y766/Y777</f>
        <v>4.3542185026012217E-2</v>
      </c>
      <c r="CH766" s="125">
        <f t="shared" ref="CH766" si="14746">Z766/Z777</f>
        <v>5.8969427009516094E-2</v>
      </c>
      <c r="CI766" s="123">
        <f t="shared" ref="CI766" si="14747">AA766/AA777</f>
        <v>7.0526207675716393E-2</v>
      </c>
      <c r="CJ766" s="129">
        <f t="shared" ref="CJ766" si="14748">AB766/AB777</f>
        <v>6.794375054759981E-2</v>
      </c>
      <c r="CK766" s="130">
        <f t="shared" ref="CK766" si="14749">AC766/AC777</f>
        <v>6.2264022088020371E-2</v>
      </c>
    </row>
    <row r="767" spans="1:89" x14ac:dyDescent="0.25">
      <c r="A767" s="139" t="s">
        <v>30</v>
      </c>
      <c r="B767" s="280">
        <v>2208</v>
      </c>
      <c r="C767" s="267">
        <v>4451</v>
      </c>
      <c r="D767" s="268">
        <v>1433</v>
      </c>
      <c r="E767" s="269">
        <v>1810</v>
      </c>
      <c r="F767" s="266">
        <v>1375</v>
      </c>
      <c r="G767" s="270">
        <v>2852</v>
      </c>
      <c r="H767" s="268">
        <v>3214</v>
      </c>
      <c r="I767" s="269">
        <v>5089</v>
      </c>
      <c r="J767" s="266">
        <v>1221</v>
      </c>
      <c r="K767" s="267">
        <v>337</v>
      </c>
      <c r="L767" s="268">
        <v>3657</v>
      </c>
      <c r="M767" s="266">
        <v>1151</v>
      </c>
      <c r="N767" s="271">
        <v>4541</v>
      </c>
      <c r="O767" s="281">
        <v>2796</v>
      </c>
      <c r="P767" s="266">
        <v>2335</v>
      </c>
      <c r="Q767" s="267">
        <v>2012</v>
      </c>
      <c r="R767" s="268">
        <v>2262</v>
      </c>
      <c r="S767" s="269">
        <v>3350</v>
      </c>
      <c r="T767" s="266">
        <v>1548</v>
      </c>
      <c r="U767" s="270">
        <v>370</v>
      </c>
      <c r="V767" s="268">
        <v>3878</v>
      </c>
      <c r="W767" s="282">
        <v>2033</v>
      </c>
      <c r="X767" s="266">
        <v>2762</v>
      </c>
      <c r="Y767" s="270">
        <v>914</v>
      </c>
      <c r="Z767" s="268">
        <v>3670</v>
      </c>
      <c r="AA767" s="266">
        <v>5542</v>
      </c>
      <c r="AB767" s="162">
        <f t="shared" si="14362"/>
        <v>34104</v>
      </c>
      <c r="AC767" s="165">
        <f t="shared" si="14393"/>
        <v>32707</v>
      </c>
      <c r="BI767" s="139" t="s">
        <v>30</v>
      </c>
      <c r="BJ767" s="123">
        <f>B767/B777</f>
        <v>5.0039660056657227E-2</v>
      </c>
      <c r="BK767" s="124">
        <f t="shared" ref="BK767" si="14750">C767/C777</f>
        <v>0.12079353017802866</v>
      </c>
      <c r="BL767" s="125">
        <f t="shared" ref="BL767" si="14751">D767/D777</f>
        <v>6.4587370983008069E-2</v>
      </c>
      <c r="BM767" s="126">
        <f t="shared" ref="BM767" si="14752">E767/E777</f>
        <v>9.0134953438573778E-2</v>
      </c>
      <c r="BN767" s="123">
        <f t="shared" ref="BN767" si="14753">F767/F777</f>
        <v>4.4843780575304935E-2</v>
      </c>
      <c r="BO767" s="124">
        <f t="shared" ref="BO767" si="14754">G767/G777</f>
        <v>0.11762764992163656</v>
      </c>
      <c r="BP767" s="125">
        <f t="shared" ref="BP767" si="14755">H767/H777</f>
        <v>6.7300443923276651E-2</v>
      </c>
      <c r="BQ767" s="126">
        <f t="shared" ref="BQ767" si="14756">I767/I777</f>
        <v>0.10246446261023638</v>
      </c>
      <c r="BR767" s="123">
        <f t="shared" ref="BR767" si="14757">J767/J777</f>
        <v>0.14725036179450071</v>
      </c>
      <c r="BS767" s="124">
        <f t="shared" ref="BS767" si="14758">K767/K777</f>
        <v>3.8408935491224074E-2</v>
      </c>
      <c r="BT767" s="125">
        <f t="shared" ref="BT767" si="14759">L767/L777</f>
        <v>0.13841262631997275</v>
      </c>
      <c r="BU767" s="123">
        <f t="shared" ref="BU767" si="14760">M767/M777</f>
        <v>3.7355575749707909E-2</v>
      </c>
      <c r="BV767" s="127">
        <f t="shared" ref="BV767" si="14761">N767/N777</f>
        <v>0.10089990001110988</v>
      </c>
      <c r="BW767" s="128">
        <f t="shared" ref="BW767" si="14762">O767/O777</f>
        <v>5.6860472210359343E-2</v>
      </c>
      <c r="BX767" s="123">
        <f t="shared" ref="BX767" si="14763">P767/P777</f>
        <v>8.9415639120778129E-2</v>
      </c>
      <c r="BY767" s="124">
        <f t="shared" ref="BY767" si="14764">Q767/Q777</f>
        <v>7.103516452478463E-2</v>
      </c>
      <c r="BZ767" s="125">
        <f t="shared" ref="BZ767" si="14765">R767/R777</f>
        <v>6.8651552399162347E-2</v>
      </c>
      <c r="CA767" s="126">
        <f t="shared" ref="CA767" si="14766">S767/S777</f>
        <v>9.3945427521803751E-2</v>
      </c>
      <c r="CB767" s="123">
        <f t="shared" ref="CB767" si="14767">T767/T777</f>
        <v>0.1537544696066746</v>
      </c>
      <c r="CC767" s="124">
        <f t="shared" ref="CC767" si="14768">U767/U777</f>
        <v>3.2883043014575189E-2</v>
      </c>
      <c r="CD767" s="125">
        <f t="shared" ref="CD767" si="14769">V767/V777</f>
        <v>0.12792347022925946</v>
      </c>
      <c r="CE767" s="126">
        <f t="shared" ref="CE767" si="14770">W767/W777</f>
        <v>5.204946363194142E-2</v>
      </c>
      <c r="CF767" s="123">
        <f t="shared" ref="CF767" si="14771">X767/X777</f>
        <v>9.9632061178847126E-2</v>
      </c>
      <c r="CG767" s="124">
        <f t="shared" ref="CG767" si="14772">Y767/Y777</f>
        <v>5.1685139108798912E-2</v>
      </c>
      <c r="CH767" s="125">
        <f t="shared" ref="CH767" si="14773">Z767/Z777</f>
        <v>6.1922116487818049E-2</v>
      </c>
      <c r="CI767" s="123">
        <f t="shared" ref="CI767" si="14774">AA767/AA777</f>
        <v>9.4868020130781605E-2</v>
      </c>
      <c r="CJ767" s="129">
        <f t="shared" ref="CJ767" si="14775">AB767/AB777</f>
        <v>8.3001528411911885E-2</v>
      </c>
      <c r="CK767" s="130">
        <f t="shared" ref="CK767" si="14776">AC767/AC777</f>
        <v>7.9773949014136716E-2</v>
      </c>
    </row>
    <row r="768" spans="1:89" x14ac:dyDescent="0.25">
      <c r="A768" s="131" t="s">
        <v>31</v>
      </c>
      <c r="B768" s="283">
        <v>2384</v>
      </c>
      <c r="C768" s="274">
        <v>4259</v>
      </c>
      <c r="D768" s="275">
        <v>1162</v>
      </c>
      <c r="E768" s="276">
        <v>1629</v>
      </c>
      <c r="F768" s="273">
        <v>1298</v>
      </c>
      <c r="G768" s="277">
        <v>2319</v>
      </c>
      <c r="H768" s="275">
        <v>3012</v>
      </c>
      <c r="I768" s="276">
        <v>4904</v>
      </c>
      <c r="J768" s="273">
        <v>880</v>
      </c>
      <c r="K768" s="274">
        <v>294</v>
      </c>
      <c r="L768" s="275">
        <v>3611</v>
      </c>
      <c r="M768" s="273">
        <v>953</v>
      </c>
      <c r="N768" s="278">
        <v>4195</v>
      </c>
      <c r="O768" s="284">
        <v>2803</v>
      </c>
      <c r="P768" s="273">
        <v>2431</v>
      </c>
      <c r="Q768" s="274">
        <v>2256</v>
      </c>
      <c r="R768" s="275">
        <v>2234</v>
      </c>
      <c r="S768" s="276">
        <v>3663</v>
      </c>
      <c r="T768" s="273">
        <v>1662</v>
      </c>
      <c r="U768" s="277">
        <v>338</v>
      </c>
      <c r="V768" s="275">
        <v>4508</v>
      </c>
      <c r="W768" s="285">
        <v>2067</v>
      </c>
      <c r="X768" s="273">
        <v>2855</v>
      </c>
      <c r="Y768" s="277">
        <v>923</v>
      </c>
      <c r="Z768" s="275">
        <v>3688</v>
      </c>
      <c r="AA768" s="273">
        <v>5265</v>
      </c>
      <c r="AB768" s="162">
        <f t="shared" si="14362"/>
        <v>33920</v>
      </c>
      <c r="AC768" s="165">
        <f t="shared" si="14393"/>
        <v>31673</v>
      </c>
      <c r="BI768" s="131" t="s">
        <v>31</v>
      </c>
      <c r="BJ768" s="123">
        <f>B768/B777</f>
        <v>5.4028328611898019E-2</v>
      </c>
      <c r="BK768" s="124">
        <f t="shared" ref="BK768" si="14777">C768/C777</f>
        <v>0.11558293530178029</v>
      </c>
      <c r="BL768" s="125">
        <f t="shared" ref="BL768" si="14778">D768/D777</f>
        <v>5.2373011222788118E-2</v>
      </c>
      <c r="BM768" s="126">
        <f t="shared" ref="BM768" si="14779">E768/E777</f>
        <v>8.1121458094716395E-2</v>
      </c>
      <c r="BN768" s="123">
        <f t="shared" ref="BN768" si="14780">F768/F777</f>
        <v>4.2332528863087859E-2</v>
      </c>
      <c r="BO768" s="124">
        <f t="shared" ref="BO768" si="14781">G768/G777</f>
        <v>9.5644642415243758E-2</v>
      </c>
      <c r="BP768" s="125">
        <f t="shared" ref="BP768" si="14782">H768/H777</f>
        <v>6.3070608928721003E-2</v>
      </c>
      <c r="BQ768" s="126">
        <f t="shared" ref="BQ768" si="14783">I768/I777</f>
        <v>9.8739580397052315E-2</v>
      </c>
      <c r="BR768" s="123">
        <f t="shared" ref="BR768" si="14784">J768/J777</f>
        <v>0.10612638687891944</v>
      </c>
      <c r="BS768" s="124">
        <f t="shared" ref="BS768" si="14785">K768/K777</f>
        <v>3.35080920902667E-2</v>
      </c>
      <c r="BT768" s="125">
        <f t="shared" ref="BT768" si="14786">L768/L777</f>
        <v>0.13667158699519322</v>
      </c>
      <c r="BU768" s="123">
        <f t="shared" ref="BU768" si="14787">M768/M777</f>
        <v>3.0929507983902375E-2</v>
      </c>
      <c r="BV768" s="127">
        <f t="shared" ref="BV768" si="14788">N768/N777</f>
        <v>9.3211865348294634E-2</v>
      </c>
      <c r="BW768" s="128">
        <f t="shared" ref="BW768" si="14789">O768/O777</f>
        <v>5.7002826754519759E-2</v>
      </c>
      <c r="BX768" s="123">
        <f t="shared" ref="BX768" si="14790">P768/P777</f>
        <v>9.309182813816344E-2</v>
      </c>
      <c r="BY768" s="124">
        <f t="shared" ref="BY768" si="14791">Q768/Q777</f>
        <v>7.9649766982064676E-2</v>
      </c>
      <c r="BZ768" s="125">
        <f t="shared" ref="BZ768" si="14792">R768/R777</f>
        <v>6.7801754226228417E-2</v>
      </c>
      <c r="CA768" s="126">
        <f t="shared" ref="CA768" si="14793">S768/S777</f>
        <v>0.10272301522757228</v>
      </c>
      <c r="CB768" s="123">
        <f t="shared" ref="CB768" si="14794">T768/T777</f>
        <v>0.16507747318235996</v>
      </c>
      <c r="CC768" s="124">
        <f t="shared" ref="CC768" si="14795">U768/U777</f>
        <v>3.0039104159260577E-2</v>
      </c>
      <c r="CD768" s="125">
        <f t="shared" ref="CD768" si="14796">V768/V777</f>
        <v>0.1487052614217384</v>
      </c>
      <c r="CE768" s="126">
        <f t="shared" ref="CE768" si="14797">W768/W777</f>
        <v>5.2919941626769759E-2</v>
      </c>
      <c r="CF768" s="123">
        <f t="shared" ref="CF768" si="14798">X768/X777</f>
        <v>0.10298679748935863</v>
      </c>
      <c r="CG768" s="124">
        <f t="shared" ref="CG768" si="14799">Y768/Y777</f>
        <v>5.2194073738973085E-2</v>
      </c>
      <c r="CH768" s="125">
        <f t="shared" ref="CH768" si="14800">Z768/Z777</f>
        <v>6.2225821691300531E-2</v>
      </c>
      <c r="CI768" s="123">
        <f t="shared" ref="CI768" si="14801">AA768/AA777</f>
        <v>9.0126330925399706E-2</v>
      </c>
      <c r="CJ768" s="129">
        <f t="shared" ref="CJ768" si="14802">AB768/AB777</f>
        <v>8.25537134568394E-2</v>
      </c>
      <c r="CK768" s="130">
        <f t="shared" ref="CK768" si="14803">AC768/AC777</f>
        <v>7.7251973189982337E-2</v>
      </c>
    </row>
    <row r="769" spans="1:89" x14ac:dyDescent="0.25">
      <c r="A769" s="139" t="s">
        <v>32</v>
      </c>
      <c r="B769" s="194">
        <v>2520</v>
      </c>
      <c r="C769" s="188">
        <v>3676</v>
      </c>
      <c r="D769" s="189">
        <v>951</v>
      </c>
      <c r="E769" s="190">
        <v>1780</v>
      </c>
      <c r="F769" s="187">
        <v>1025</v>
      </c>
      <c r="G769" s="191">
        <v>2606</v>
      </c>
      <c r="H769" s="189">
        <v>2786</v>
      </c>
      <c r="I769" s="190">
        <v>5143</v>
      </c>
      <c r="J769" s="187">
        <v>542</v>
      </c>
      <c r="K769" s="188">
        <v>243</v>
      </c>
      <c r="L769" s="189">
        <v>2779</v>
      </c>
      <c r="M769" s="187">
        <v>1316</v>
      </c>
      <c r="N769" s="192">
        <v>3869</v>
      </c>
      <c r="O769" s="195">
        <v>3097</v>
      </c>
      <c r="P769" s="187">
        <v>1459</v>
      </c>
      <c r="Q769" s="188">
        <v>2378</v>
      </c>
      <c r="R769" s="189">
        <v>1897</v>
      </c>
      <c r="S769" s="190">
        <v>3010</v>
      </c>
      <c r="T769" s="187">
        <v>816</v>
      </c>
      <c r="U769" s="191">
        <v>341</v>
      </c>
      <c r="V769" s="189">
        <v>3327</v>
      </c>
      <c r="W769" s="196">
        <v>2128</v>
      </c>
      <c r="X769" s="187">
        <v>1857</v>
      </c>
      <c r="Y769" s="191">
        <v>897</v>
      </c>
      <c r="Z769" s="189">
        <v>3397</v>
      </c>
      <c r="AA769" s="187">
        <v>5424</v>
      </c>
      <c r="AB769" s="162">
        <f t="shared" si="14362"/>
        <v>27225</v>
      </c>
      <c r="AC769" s="165">
        <f t="shared" si="14393"/>
        <v>32039</v>
      </c>
      <c r="BI769" s="139" t="s">
        <v>32</v>
      </c>
      <c r="BJ769" s="123">
        <f>B769/B777</f>
        <v>5.7110481586402265E-2</v>
      </c>
      <c r="BK769" s="124">
        <f t="shared" ref="BK769" si="14804">C769/C777</f>
        <v>9.9761181068171945E-2</v>
      </c>
      <c r="BL769" s="125">
        <f t="shared" ref="BL769" si="14805">D769/D777</f>
        <v>4.2862937756343804E-2</v>
      </c>
      <c r="BM769" s="126">
        <f t="shared" ref="BM769" si="14806">E769/E777</f>
        <v>8.8641003934067028E-2</v>
      </c>
      <c r="BN769" s="123">
        <f t="shared" ref="BN769" si="14807">F769/F777</f>
        <v>3.3429000065227317E-2</v>
      </c>
      <c r="BO769" s="124">
        <f t="shared" ref="BO769" si="14808">G769/G777</f>
        <v>0.10748164645714757</v>
      </c>
      <c r="BP769" s="125">
        <f t="shared" ref="BP769" si="14809">H769/H777</f>
        <v>5.8338219281346845E-2</v>
      </c>
      <c r="BQ769" s="126">
        <f t="shared" ref="BQ769" si="14810">I769/I777</f>
        <v>0.10355172552651713</v>
      </c>
      <c r="BR769" s="123">
        <f t="shared" ref="BR769" si="14811">J769/J777</f>
        <v>6.5364206464061742E-2</v>
      </c>
      <c r="BS769" s="124">
        <f t="shared" ref="BS769" si="14812">K769/K777</f>
        <v>2.7695463870526557E-2</v>
      </c>
      <c r="BT769" s="125">
        <f t="shared" ref="BT769" si="14813">L769/L777</f>
        <v>0.10518148442526778</v>
      </c>
      <c r="BU769" s="123">
        <f t="shared" ref="BU769" si="14814">M769/M777</f>
        <v>4.2710632221212512E-2</v>
      </c>
      <c r="BV769" s="127">
        <f t="shared" ref="BV769" si="14815">N769/N777</f>
        <v>8.5968225752694138E-2</v>
      </c>
      <c r="BW769" s="128">
        <f t="shared" ref="BW769" si="14816">O769/O777</f>
        <v>6.298171760925711E-2</v>
      </c>
      <c r="BX769" s="123">
        <f t="shared" ref="BX769" si="14817">P769/P777</f>
        <v>5.5870414337137166E-2</v>
      </c>
      <c r="BY769" s="124">
        <f t="shared" ref="BY769" si="14818">Q769/Q777</f>
        <v>8.3957068210704699E-2</v>
      </c>
      <c r="BZ769" s="125">
        <f t="shared" ref="BZ769" si="14819">R769/R777</f>
        <v>5.7573826216273633E-2</v>
      </c>
      <c r="CA769" s="126">
        <f t="shared" ref="CA769" si="14820">S769/S777</f>
        <v>8.4410667713620685E-2</v>
      </c>
      <c r="CB769" s="123">
        <f t="shared" ref="CB769" si="14821">T769/T777</f>
        <v>8.1048867699642438E-2</v>
      </c>
      <c r="CC769" s="124">
        <f t="shared" ref="CC769" si="14822">U769/U777</f>
        <v>3.0305723426946322E-2</v>
      </c>
      <c r="CD769" s="125">
        <f t="shared" ref="CD769" si="14823">V769/V777</f>
        <v>0.10974764967837704</v>
      </c>
      <c r="CE769" s="126">
        <f t="shared" ref="CE769" si="14824">W769/W777</f>
        <v>5.4481681558667658E-2</v>
      </c>
      <c r="CF769" s="123">
        <f t="shared" ref="CF769" si="14825">X769/X777</f>
        <v>6.6986508909891065E-2</v>
      </c>
      <c r="CG769" s="124">
        <f t="shared" ref="CG769" si="14826">Y769/Y777</f>
        <v>5.0723818140692149E-2</v>
      </c>
      <c r="CH769" s="125">
        <f t="shared" ref="CH769" si="14827">Z769/Z777</f>
        <v>5.7315920901667004E-2</v>
      </c>
      <c r="CI769" s="123">
        <f t="shared" ref="CI769" si="14828">AA769/AA777</f>
        <v>9.2848094765312056E-2</v>
      </c>
      <c r="CJ769" s="129">
        <f t="shared" ref="CJ769" si="14829">AB769/AB777</f>
        <v>6.6259576912218537E-2</v>
      </c>
      <c r="CK769" s="130">
        <f t="shared" ref="CK769" si="14830">AC769/AC777</f>
        <v>7.81446648259983E-2</v>
      </c>
    </row>
    <row r="770" spans="1:89" x14ac:dyDescent="0.25">
      <c r="A770" s="131" t="s">
        <v>33</v>
      </c>
      <c r="B770" s="197">
        <v>2176</v>
      </c>
      <c r="C770" s="181">
        <v>2816</v>
      </c>
      <c r="D770" s="182">
        <v>776</v>
      </c>
      <c r="E770" s="183">
        <v>1324</v>
      </c>
      <c r="F770" s="180">
        <v>893</v>
      </c>
      <c r="G770" s="184">
        <v>1799</v>
      </c>
      <c r="H770" s="182">
        <v>2310</v>
      </c>
      <c r="I770" s="183">
        <v>3410</v>
      </c>
      <c r="J770" s="180">
        <v>434</v>
      </c>
      <c r="K770" s="181">
        <v>178</v>
      </c>
      <c r="L770" s="182">
        <v>1673</v>
      </c>
      <c r="M770" s="180">
        <v>1177</v>
      </c>
      <c r="N770" s="185">
        <v>2388</v>
      </c>
      <c r="O770" s="198">
        <v>2438</v>
      </c>
      <c r="P770" s="180">
        <v>952</v>
      </c>
      <c r="Q770" s="181">
        <v>1637</v>
      </c>
      <c r="R770" s="182">
        <v>1325</v>
      </c>
      <c r="S770" s="183">
        <v>2030</v>
      </c>
      <c r="T770" s="180">
        <v>499</v>
      </c>
      <c r="U770" s="184">
        <v>358</v>
      </c>
      <c r="V770" s="182">
        <v>2418</v>
      </c>
      <c r="W770" s="199">
        <v>1801</v>
      </c>
      <c r="X770" s="180">
        <v>1114</v>
      </c>
      <c r="Y770" s="184">
        <v>696</v>
      </c>
      <c r="Z770" s="182">
        <v>2680</v>
      </c>
      <c r="AA770" s="180">
        <v>2996</v>
      </c>
      <c r="AB770" s="162">
        <f t="shared" si="14362"/>
        <v>19638</v>
      </c>
      <c r="AC770" s="165">
        <f t="shared" si="14393"/>
        <v>22660</v>
      </c>
      <c r="BI770" s="131" t="s">
        <v>33</v>
      </c>
      <c r="BJ770" s="123">
        <f>B770/B777</f>
        <v>4.9314447592067989E-2</v>
      </c>
      <c r="BK770" s="124">
        <f t="shared" ref="BK770" si="14831">C770/C777</f>
        <v>7.6422058184976119E-2</v>
      </c>
      <c r="BL770" s="125">
        <f t="shared" ref="BL770" si="14832">D770/D777</f>
        <v>3.4975436066164871E-2</v>
      </c>
      <c r="BM770" s="126">
        <f t="shared" ref="BM770" si="14833">E770/E777</f>
        <v>6.5932971465564469E-2</v>
      </c>
      <c r="BN770" s="123">
        <f t="shared" ref="BN770" si="14834">F770/F777</f>
        <v>2.9123997129998042E-2</v>
      </c>
      <c r="BO770" s="124">
        <f t="shared" ref="BO770" si="14835">G770/G777</f>
        <v>7.4197805823641008E-2</v>
      </c>
      <c r="BP770" s="125">
        <f t="shared" ref="BP770" si="14836">H770/H777</f>
        <v>4.8370885333780048E-2</v>
      </c>
      <c r="BQ770" s="126">
        <f t="shared" ref="BQ770" si="14837">I770/I777</f>
        <v>6.8658639713284744E-2</v>
      </c>
      <c r="BR770" s="123">
        <f t="shared" ref="BR770" si="14838">J770/J777</f>
        <v>5.2339604438012541E-2</v>
      </c>
      <c r="BS770" s="124">
        <f t="shared" ref="BS770" si="14839">K770/K777</f>
        <v>2.0287212217916573E-2</v>
      </c>
      <c r="BT770" s="125">
        <f t="shared" ref="BT770" si="14840">L770/L777</f>
        <v>6.3320843268612093E-2</v>
      </c>
      <c r="BU770" s="123">
        <f t="shared" ref="BU770" si="14841">M770/M777</f>
        <v>3.8199402830066211E-2</v>
      </c>
      <c r="BV770" s="127">
        <f t="shared" ref="BV770" si="14842">N770/N777</f>
        <v>5.3060771025441621E-2</v>
      </c>
      <c r="BW770" s="128">
        <f t="shared" ref="BW770" si="14843">O770/O777</f>
        <v>4.958005409472678E-2</v>
      </c>
      <c r="BX770" s="123">
        <f t="shared" ref="BX770" si="14844">P770/P777</f>
        <v>3.6455541089070995E-2</v>
      </c>
      <c r="BY770" s="124">
        <f t="shared" ref="BY770" si="14845">Q770/Q777</f>
        <v>5.7795509108882925E-2</v>
      </c>
      <c r="BZ770" s="125">
        <f t="shared" ref="BZ770" si="14846">R770/R777</f>
        <v>4.021366354062339E-2</v>
      </c>
      <c r="CA770" s="126">
        <f t="shared" ref="CA770" si="14847">S770/S777</f>
        <v>5.6928124737093022E-2</v>
      </c>
      <c r="CB770" s="123">
        <f t="shared" ref="CB770" si="14848">T770/T777</f>
        <v>4.9562971791815652E-2</v>
      </c>
      <c r="CC770" s="124">
        <f t="shared" ref="CC770" si="14849">U770/U777</f>
        <v>3.1816565943832205E-2</v>
      </c>
      <c r="CD770" s="125">
        <f t="shared" ref="CD770" si="14850">V770/V777</f>
        <v>7.9762493814943103E-2</v>
      </c>
      <c r="CE770" s="126">
        <f t="shared" ref="CE770" si="14851">W770/W777</f>
        <v>4.61097314319363E-2</v>
      </c>
      <c r="CF770" s="123">
        <f t="shared" ref="CF770" si="14852">X770/X777</f>
        <v>4.0184690859245364E-2</v>
      </c>
      <c r="CG770" s="124">
        <f t="shared" ref="CG770" si="14853">Y770/Y777</f>
        <v>3.9357611400135717E-2</v>
      </c>
      <c r="CH770" s="125">
        <f t="shared" ref="CH770" si="14854">Z770/Z777</f>
        <v>4.5218330296281299E-2</v>
      </c>
      <c r="CI770" s="123">
        <f t="shared" ref="CI770" si="14855">AA770/AA777</f>
        <v>5.1285562669040365E-2</v>
      </c>
      <c r="CJ770" s="129">
        <f t="shared" ref="CJ770" si="14856">AB770/AB777</f>
        <v>4.7794511346268047E-2</v>
      </c>
      <c r="CK770" s="130">
        <f t="shared" ref="CK770" si="14857">AC770/AC777</f>
        <v>5.5268831891042841E-2</v>
      </c>
    </row>
    <row r="771" spans="1:89" x14ac:dyDescent="0.25">
      <c r="A771" s="139" t="s">
        <v>34</v>
      </c>
      <c r="B771" s="194">
        <v>779</v>
      </c>
      <c r="C771" s="188">
        <v>1462</v>
      </c>
      <c r="D771" s="189">
        <v>359</v>
      </c>
      <c r="E771" s="190">
        <v>949</v>
      </c>
      <c r="F771" s="187">
        <v>383</v>
      </c>
      <c r="G771" s="191">
        <v>1209</v>
      </c>
      <c r="H771" s="189">
        <v>1237</v>
      </c>
      <c r="I771" s="190">
        <v>2297</v>
      </c>
      <c r="J771" s="187">
        <v>370</v>
      </c>
      <c r="K771" s="188">
        <v>120</v>
      </c>
      <c r="L771" s="189">
        <v>1186</v>
      </c>
      <c r="M771" s="187">
        <v>739</v>
      </c>
      <c r="N771" s="192">
        <v>1937</v>
      </c>
      <c r="O771" s="195">
        <v>1861</v>
      </c>
      <c r="P771" s="187">
        <v>643</v>
      </c>
      <c r="Q771" s="188">
        <v>1321</v>
      </c>
      <c r="R771" s="189">
        <v>993</v>
      </c>
      <c r="S771" s="190">
        <v>1679</v>
      </c>
      <c r="T771" s="187">
        <v>306</v>
      </c>
      <c r="U771" s="191">
        <v>271</v>
      </c>
      <c r="V771" s="189">
        <v>2370</v>
      </c>
      <c r="W771" s="196">
        <v>1147</v>
      </c>
      <c r="X771" s="187">
        <v>699</v>
      </c>
      <c r="Y771" s="191">
        <v>470</v>
      </c>
      <c r="Z771" s="189">
        <v>1731</v>
      </c>
      <c r="AA771" s="187">
        <v>2479</v>
      </c>
      <c r="AB771" s="162">
        <f t="shared" si="14362"/>
        <v>12993</v>
      </c>
      <c r="AC771" s="165">
        <f t="shared" si="14393"/>
        <v>16004</v>
      </c>
      <c r="BI771" s="139" t="s">
        <v>34</v>
      </c>
      <c r="BJ771" s="123">
        <f>B771/B777</f>
        <v>1.7654390934844194E-2</v>
      </c>
      <c r="BK771" s="124">
        <f t="shared" ref="BK771" si="14858">C771/C777</f>
        <v>3.9676508901432914E-2</v>
      </c>
      <c r="BL771" s="125">
        <f t="shared" ref="BL771" si="14859">D771/D777</f>
        <v>1.6180646324424213E-2</v>
      </c>
      <c r="BM771" s="126">
        <f t="shared" ref="BM771" si="14860">E771/E777</f>
        <v>4.7258602659230119E-2</v>
      </c>
      <c r="BN771" s="123">
        <f t="shared" ref="BN771" si="14861">F771/F777</f>
        <v>1.249103124388494E-2</v>
      </c>
      <c r="BO771" s="124">
        <f t="shared" ref="BO771" si="14862">G771/G777</f>
        <v>4.9863895075476367E-2</v>
      </c>
      <c r="BP771" s="125">
        <f t="shared" ref="BP771" si="14863">H771/H777</f>
        <v>2.5902504397353213E-2</v>
      </c>
      <c r="BQ771" s="126">
        <f t="shared" ref="BQ771" si="14864">I771/I777</f>
        <v>4.6248942938831396E-2</v>
      </c>
      <c r="BR771" s="123">
        <f t="shared" ref="BR771" si="14865">J771/J777</f>
        <v>4.4621321755909313E-2</v>
      </c>
      <c r="BS771" s="124">
        <f t="shared" ref="BS771" si="14866">K771/K777</f>
        <v>1.3676772281741509E-2</v>
      </c>
      <c r="BT771" s="125">
        <f t="shared" ref="BT771" si="14867">L771/L777</f>
        <v>4.4888535634533135E-2</v>
      </c>
      <c r="BU771" s="123">
        <f t="shared" ref="BU771" si="14868">M771/M777</f>
        <v>2.3984162014799429E-2</v>
      </c>
      <c r="BV771" s="127">
        <f t="shared" ref="BV771" si="14869">N771/N777</f>
        <v>4.3039662259748916E-2</v>
      </c>
      <c r="BW771" s="128">
        <f t="shared" ref="BW771" si="14870">O771/O777</f>
        <v>3.7845972383218435E-2</v>
      </c>
      <c r="BX771" s="123">
        <f t="shared" ref="BX771" si="14871">P771/P777</f>
        <v>2.4622807689362029E-2</v>
      </c>
      <c r="BY771" s="124">
        <f t="shared" ref="BY771" si="14872">Q771/Q777</f>
        <v>4.6638892811749752E-2</v>
      </c>
      <c r="BZ771" s="125">
        <f t="shared" ref="BZ771" si="14873">R771/R777</f>
        <v>3.013748520440681E-2</v>
      </c>
      <c r="CA771" s="126">
        <f t="shared" ref="CA771" si="14874">S771/S777</f>
        <v>4.7084887405704032E-2</v>
      </c>
      <c r="CB771" s="123">
        <f t="shared" ref="CB771" si="14875">T771/T777</f>
        <v>3.0393325387365912E-2</v>
      </c>
      <c r="CC771" s="124">
        <f t="shared" ref="CC771" si="14876">U771/U777</f>
        <v>2.408460718094561E-2</v>
      </c>
      <c r="CD771" s="125">
        <f t="shared" ref="CD771" si="14877">V771/V777</f>
        <v>7.8179119247897083E-2</v>
      </c>
      <c r="CE771" s="126">
        <f t="shared" ref="CE771" si="14878">W771/W777</f>
        <v>2.9365831178473592E-2</v>
      </c>
      <c r="CF771" s="123">
        <f t="shared" ref="CF771" si="14879">X771/X777</f>
        <v>2.5214630979005843E-2</v>
      </c>
      <c r="CG771" s="124">
        <f t="shared" ref="CG771" si="14880">Y771/Y777</f>
        <v>2.6577697353539924E-2</v>
      </c>
      <c r="CH771" s="125">
        <f t="shared" ref="CH771" si="14881">Z771/Z777</f>
        <v>2.9206317068232436E-2</v>
      </c>
      <c r="CI771" s="123">
        <f t="shared" ref="CI771" si="14882">AA771/AA777</f>
        <v>4.2435550686432261E-2</v>
      </c>
      <c r="CJ771" s="129">
        <f t="shared" ref="CJ771" si="14883">AB771/AB777</f>
        <v>3.1622063648134267E-2</v>
      </c>
      <c r="CK771" s="130">
        <f t="shared" ref="CK771" si="14884">AC771/AC777</f>
        <v>3.9034527166118695E-2</v>
      </c>
    </row>
    <row r="772" spans="1:89" x14ac:dyDescent="0.25">
      <c r="A772" s="131" t="s">
        <v>35</v>
      </c>
      <c r="B772" s="197">
        <v>0</v>
      </c>
      <c r="C772" s="181">
        <v>885</v>
      </c>
      <c r="D772" s="182">
        <v>10</v>
      </c>
      <c r="E772" s="183">
        <v>558</v>
      </c>
      <c r="F772" s="180">
        <v>9</v>
      </c>
      <c r="G772" s="184">
        <v>791</v>
      </c>
      <c r="H772" s="182">
        <v>73</v>
      </c>
      <c r="I772" s="183">
        <v>911</v>
      </c>
      <c r="J772" s="180">
        <v>69</v>
      </c>
      <c r="K772" s="181">
        <v>34</v>
      </c>
      <c r="L772" s="182">
        <v>688</v>
      </c>
      <c r="M772" s="180">
        <v>115</v>
      </c>
      <c r="N772" s="185">
        <v>426</v>
      </c>
      <c r="O772" s="198">
        <v>272</v>
      </c>
      <c r="P772" s="180">
        <v>181</v>
      </c>
      <c r="Q772" s="181">
        <v>146</v>
      </c>
      <c r="R772" s="182">
        <v>134</v>
      </c>
      <c r="S772" s="183">
        <v>129</v>
      </c>
      <c r="T772" s="180">
        <v>37</v>
      </c>
      <c r="U772" s="184">
        <v>10</v>
      </c>
      <c r="V772" s="182">
        <v>152</v>
      </c>
      <c r="W772" s="199">
        <v>45</v>
      </c>
      <c r="X772" s="180">
        <v>68</v>
      </c>
      <c r="Y772" s="184">
        <v>16</v>
      </c>
      <c r="Z772" s="182">
        <v>56</v>
      </c>
      <c r="AA772" s="180">
        <v>62</v>
      </c>
      <c r="AB772" s="162">
        <f t="shared" si="14362"/>
        <v>1903</v>
      </c>
      <c r="AC772" s="165">
        <f t="shared" si="14393"/>
        <v>3974</v>
      </c>
      <c r="BI772" s="131" t="s">
        <v>35</v>
      </c>
      <c r="BJ772" s="123">
        <f>B772/B777</f>
        <v>0</v>
      </c>
      <c r="BK772" s="124">
        <f t="shared" ref="BK772" si="14885">C772/C777</f>
        <v>2.4017585757707339E-2</v>
      </c>
      <c r="BL772" s="125">
        <f t="shared" ref="BL772" si="14886">D772/D777</f>
        <v>4.5071438229593905E-4</v>
      </c>
      <c r="BM772" s="126">
        <f t="shared" ref="BM772" si="14887">E772/E777</f>
        <v>2.7787460783825508E-2</v>
      </c>
      <c r="BN772" s="123">
        <f t="shared" ref="BN772" si="14888">F772/F777</f>
        <v>2.9352292740199596E-4</v>
      </c>
      <c r="BO772" s="124">
        <f t="shared" ref="BO772" si="14889">G772/G777</f>
        <v>3.2623937969149551E-2</v>
      </c>
      <c r="BP772" s="125">
        <f t="shared" ref="BP772" si="14890">H772/H777</f>
        <v>1.5286037356562526E-3</v>
      </c>
      <c r="BQ772" s="126">
        <f t="shared" ref="BQ772" si="14891">I772/I777</f>
        <v>1.8342528087625338E-2</v>
      </c>
      <c r="BR772" s="123">
        <f t="shared" ref="BR772" si="14892">J772/J777</f>
        <v>8.321273516642547E-3</v>
      </c>
      <c r="BS772" s="124">
        <f t="shared" ref="BS772" si="14893">K772/K777</f>
        <v>3.8750854798267607E-3</v>
      </c>
      <c r="BT772" s="125">
        <f t="shared" ref="BT772" si="14894">L772/L777</f>
        <v>2.6039892509746036E-2</v>
      </c>
      <c r="BU772" s="123">
        <f t="shared" ref="BU772" si="14895">M772/M777</f>
        <v>3.7323120862001818E-3</v>
      </c>
      <c r="BV772" s="127">
        <f t="shared" ref="BV772" si="14896">N772/N777</f>
        <v>9.4656149316742592E-3</v>
      </c>
      <c r="BW772" s="128">
        <f t="shared" ref="BW772" si="14897">O772/O777</f>
        <v>5.5314908588046281E-3</v>
      </c>
      <c r="BX772" s="123">
        <f t="shared" ref="BX772" si="14898">P772/P777</f>
        <v>6.9311480431952207E-3</v>
      </c>
      <c r="BY772" s="124">
        <f t="shared" ref="BY772" si="14899">Q772/Q777</f>
        <v>5.1546391752577319E-3</v>
      </c>
      <c r="BZ772" s="125">
        <f t="shared" ref="BZ772" si="14900">R772/R777</f>
        <v>4.0668912561837994E-3</v>
      </c>
      <c r="CA772" s="126">
        <f t="shared" ref="CA772" si="14901">S772/S777</f>
        <v>3.6176000448694579E-3</v>
      </c>
      <c r="CB772" s="123">
        <f t="shared" ref="CB772" si="14902">T772/T777</f>
        <v>3.6750099324592768E-3</v>
      </c>
      <c r="CC772" s="124">
        <f t="shared" ref="CC772" si="14903">U772/U777</f>
        <v>8.8873089228581588E-4</v>
      </c>
      <c r="CD772" s="125">
        <f t="shared" ref="CD772" si="14904">V772/V777</f>
        <v>5.0140194623123869E-3</v>
      </c>
      <c r="CE772" s="126">
        <f t="shared" ref="CE772" si="14905">W772/W777</f>
        <v>1.1521032284492691E-3</v>
      </c>
      <c r="CF772" s="123">
        <f t="shared" ref="CF772" si="14906">X772/X777</f>
        <v>2.4529254743524999E-3</v>
      </c>
      <c r="CG772" s="124">
        <f t="shared" ref="CG772" si="14907">Y772/Y777</f>
        <v>9.0477267586518888E-4</v>
      </c>
      <c r="CH772" s="125">
        <f t="shared" ref="CH772" si="14908">Z772/Z777</f>
        <v>9.4486063305662411E-4</v>
      </c>
      <c r="CI772" s="123">
        <f t="shared" ref="CI772" si="14909">AA772/AA777</f>
        <v>1.0613167174501009E-3</v>
      </c>
      <c r="CJ772" s="129">
        <f t="shared" ref="CJ772" si="14910">AB772/AB777</f>
        <v>4.6314774972985072E-3</v>
      </c>
      <c r="CK772" s="130">
        <f t="shared" ref="CK772" si="14911">AC772/AC777</f>
        <v>9.6927774905121028E-3</v>
      </c>
    </row>
    <row r="773" spans="1:89" x14ac:dyDescent="0.25">
      <c r="A773" s="139" t="s">
        <v>36</v>
      </c>
      <c r="B773" s="194"/>
      <c r="C773" s="188"/>
      <c r="D773" s="189"/>
      <c r="E773" s="190"/>
      <c r="F773" s="187"/>
      <c r="G773" s="191"/>
      <c r="H773" s="189"/>
      <c r="I773" s="190"/>
      <c r="J773" s="187"/>
      <c r="K773" s="191"/>
      <c r="L773" s="189"/>
      <c r="M773" s="187"/>
      <c r="N773" s="192"/>
      <c r="O773" s="195"/>
      <c r="P773" s="187"/>
      <c r="Q773" s="191"/>
      <c r="R773" s="189"/>
      <c r="S773" s="190"/>
      <c r="T773" s="187"/>
      <c r="U773" s="191"/>
      <c r="V773" s="189"/>
      <c r="W773" s="190"/>
      <c r="X773" s="187"/>
      <c r="Y773" s="191"/>
      <c r="Z773" s="189"/>
      <c r="AA773" s="187"/>
      <c r="AB773" s="162">
        <f t="shared" si="14362"/>
        <v>0</v>
      </c>
      <c r="AC773" s="165">
        <f t="shared" si="14393"/>
        <v>0</v>
      </c>
      <c r="BI773" s="139" t="s">
        <v>36</v>
      </c>
      <c r="BJ773" s="123">
        <f>B773/B777</f>
        <v>0</v>
      </c>
      <c r="BK773" s="124">
        <f t="shared" ref="BK773" si="14912">C773/C777</f>
        <v>0</v>
      </c>
      <c r="BL773" s="125">
        <f t="shared" ref="BL773" si="14913">D773/D777</f>
        <v>0</v>
      </c>
      <c r="BM773" s="126">
        <f t="shared" ref="BM773" si="14914">E773/E777</f>
        <v>0</v>
      </c>
      <c r="BN773" s="123">
        <f t="shared" ref="BN773" si="14915">F773/F777</f>
        <v>0</v>
      </c>
      <c r="BO773" s="124">
        <f t="shared" ref="BO773" si="14916">G773/G777</f>
        <v>0</v>
      </c>
      <c r="BP773" s="125">
        <f t="shared" ref="BP773" si="14917">H773/H777</f>
        <v>0</v>
      </c>
      <c r="BQ773" s="126">
        <f t="shared" ref="BQ773" si="14918">I773/I777</f>
        <v>0</v>
      </c>
      <c r="BR773" s="123">
        <f t="shared" ref="BR773" si="14919">J773/J777</f>
        <v>0</v>
      </c>
      <c r="BS773" s="124">
        <f t="shared" ref="BS773" si="14920">K773/K777</f>
        <v>0</v>
      </c>
      <c r="BT773" s="125">
        <f t="shared" ref="BT773" si="14921">L773/L777</f>
        <v>0</v>
      </c>
      <c r="BU773" s="123">
        <f t="shared" ref="BU773" si="14922">M773/M777</f>
        <v>0</v>
      </c>
      <c r="BV773" s="127">
        <f t="shared" ref="BV773" si="14923">N773/N777</f>
        <v>0</v>
      </c>
      <c r="BW773" s="128">
        <f t="shared" ref="BW773" si="14924">O773/O777</f>
        <v>0</v>
      </c>
      <c r="BX773" s="123">
        <f t="shared" ref="BX773" si="14925">P773/P777</f>
        <v>0</v>
      </c>
      <c r="BY773" s="124">
        <f t="shared" ref="BY773" si="14926">Q773/Q777</f>
        <v>0</v>
      </c>
      <c r="BZ773" s="125">
        <f t="shared" ref="BZ773" si="14927">R773/R777</f>
        <v>0</v>
      </c>
      <c r="CA773" s="126">
        <f t="shared" ref="CA773" si="14928">S773/S777</f>
        <v>0</v>
      </c>
      <c r="CB773" s="123">
        <f t="shared" ref="CB773" si="14929">T773/T777</f>
        <v>0</v>
      </c>
      <c r="CC773" s="124">
        <f t="shared" ref="CC773" si="14930">U773/U777</f>
        <v>0</v>
      </c>
      <c r="CD773" s="125">
        <f t="shared" ref="CD773" si="14931">V773/V777</f>
        <v>0</v>
      </c>
      <c r="CE773" s="126">
        <f t="shared" ref="CE773" si="14932">W773/W777</f>
        <v>0</v>
      </c>
      <c r="CF773" s="123">
        <f t="shared" ref="CF773" si="14933">X773/X777</f>
        <v>0</v>
      </c>
      <c r="CG773" s="124">
        <f t="shared" ref="CG773" si="14934">Y773/Y777</f>
        <v>0</v>
      </c>
      <c r="CH773" s="125">
        <f t="shared" ref="CH773" si="14935">Z773/Z777</f>
        <v>0</v>
      </c>
      <c r="CI773" s="123">
        <f t="shared" ref="CI773" si="14936">AA773/AA777</f>
        <v>0</v>
      </c>
      <c r="CJ773" s="129">
        <f t="shared" ref="CJ773" si="14937">AB773/AB777</f>
        <v>0</v>
      </c>
      <c r="CK773" s="130">
        <f t="shared" ref="CK773" si="14938">AC773/AC777</f>
        <v>0</v>
      </c>
    </row>
    <row r="774" spans="1:89" x14ac:dyDescent="0.25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62">
        <f t="shared" si="14362"/>
        <v>0</v>
      </c>
      <c r="AC774" s="165">
        <f t="shared" si="14393"/>
        <v>0</v>
      </c>
      <c r="BI774" s="131" t="s">
        <v>37</v>
      </c>
      <c r="BJ774" s="123">
        <f>B774/B777</f>
        <v>0</v>
      </c>
      <c r="BK774" s="124">
        <f t="shared" ref="BK774" si="14939">C774/C777</f>
        <v>0</v>
      </c>
      <c r="BL774" s="125">
        <f t="shared" ref="BL774" si="14940">D774/D777</f>
        <v>0</v>
      </c>
      <c r="BM774" s="126">
        <f t="shared" ref="BM774" si="14941">E774/E777</f>
        <v>0</v>
      </c>
      <c r="BN774" s="123">
        <f t="shared" ref="BN774" si="14942">F774/F777</f>
        <v>0</v>
      </c>
      <c r="BO774" s="124">
        <f t="shared" ref="BO774" si="14943">G774/G777</f>
        <v>0</v>
      </c>
      <c r="BP774" s="125">
        <f t="shared" ref="BP774" si="14944">H774/H777</f>
        <v>0</v>
      </c>
      <c r="BQ774" s="126">
        <f t="shared" ref="BQ774" si="14945">I774/I777</f>
        <v>0</v>
      </c>
      <c r="BR774" s="123">
        <f t="shared" ref="BR774" si="14946">J774/J777</f>
        <v>0</v>
      </c>
      <c r="BS774" s="124">
        <f t="shared" ref="BS774" si="14947">K774/K777</f>
        <v>0</v>
      </c>
      <c r="BT774" s="125">
        <f t="shared" ref="BT774" si="14948">L774/L777</f>
        <v>0</v>
      </c>
      <c r="BU774" s="123">
        <f t="shared" ref="BU774" si="14949">M774/M777</f>
        <v>0</v>
      </c>
      <c r="BV774" s="127">
        <f t="shared" ref="BV774" si="14950">N774/N777</f>
        <v>0</v>
      </c>
      <c r="BW774" s="128">
        <f t="shared" ref="BW774" si="14951">O774/O777</f>
        <v>0</v>
      </c>
      <c r="BX774" s="123">
        <f t="shared" ref="BX774" si="14952">P774/P777</f>
        <v>0</v>
      </c>
      <c r="BY774" s="124">
        <f t="shared" ref="BY774" si="14953">Q774/Q777</f>
        <v>0</v>
      </c>
      <c r="BZ774" s="125">
        <f t="shared" ref="BZ774" si="14954">R774/R777</f>
        <v>0</v>
      </c>
      <c r="CA774" s="126">
        <f t="shared" ref="CA774" si="14955">S774/S777</f>
        <v>0</v>
      </c>
      <c r="CB774" s="123">
        <f t="shared" ref="CB774" si="14956">T774/T777</f>
        <v>0</v>
      </c>
      <c r="CC774" s="124">
        <f t="shared" ref="CC774" si="14957">U774/U777</f>
        <v>0</v>
      </c>
      <c r="CD774" s="125">
        <f t="shared" ref="CD774" si="14958">V774/V777</f>
        <v>0</v>
      </c>
      <c r="CE774" s="126">
        <f t="shared" ref="CE774" si="14959">W774/W777</f>
        <v>0</v>
      </c>
      <c r="CF774" s="123">
        <f t="shared" ref="CF774" si="14960">X774/X777</f>
        <v>0</v>
      </c>
      <c r="CG774" s="124">
        <f t="shared" ref="CG774" si="14961">Y774/Y777</f>
        <v>0</v>
      </c>
      <c r="CH774" s="125">
        <f t="shared" ref="CH774" si="14962">Z774/Z777</f>
        <v>0</v>
      </c>
      <c r="CI774" s="123">
        <f t="shared" ref="CI774" si="14963">AA774/AA777</f>
        <v>0</v>
      </c>
      <c r="CJ774" s="129">
        <f t="shared" ref="CJ774" si="14964">AB774/AB777</f>
        <v>0</v>
      </c>
      <c r="CK774" s="130">
        <f t="shared" ref="CK774" si="14965">AC774/AC777</f>
        <v>0</v>
      </c>
    </row>
    <row r="775" spans="1:89" x14ac:dyDescent="0.25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2">
        <f t="shared" si="14362"/>
        <v>0</v>
      </c>
      <c r="AC775" s="165">
        <f t="shared" si="14393"/>
        <v>0</v>
      </c>
      <c r="BI775" s="139" t="s">
        <v>38</v>
      </c>
      <c r="BJ775" s="123">
        <f>B775/B777</f>
        <v>0</v>
      </c>
      <c r="BK775" s="124">
        <f t="shared" ref="BK775" si="14966">C775/C777</f>
        <v>0</v>
      </c>
      <c r="BL775" s="125">
        <f t="shared" ref="BL775" si="14967">D775/D777</f>
        <v>0</v>
      </c>
      <c r="BM775" s="126">
        <f t="shared" ref="BM775" si="14968">E775/E777</f>
        <v>0</v>
      </c>
      <c r="BN775" s="123">
        <f t="shared" ref="BN775" si="14969">F775/F777</f>
        <v>0</v>
      </c>
      <c r="BO775" s="124">
        <f t="shared" ref="BO775" si="14970">G775/G777</f>
        <v>0</v>
      </c>
      <c r="BP775" s="125">
        <f t="shared" ref="BP775" si="14971">H775/H777</f>
        <v>0</v>
      </c>
      <c r="BQ775" s="126">
        <f t="shared" ref="BQ775" si="14972">I775/I777</f>
        <v>0</v>
      </c>
      <c r="BR775" s="123">
        <f t="shared" ref="BR775" si="14973">J775/J777</f>
        <v>0</v>
      </c>
      <c r="BS775" s="124">
        <f t="shared" ref="BS775" si="14974">K775/K777</f>
        <v>0</v>
      </c>
      <c r="BT775" s="125">
        <f t="shared" ref="BT775" si="14975">L775/L777</f>
        <v>0</v>
      </c>
      <c r="BU775" s="123">
        <f t="shared" ref="BU775" si="14976">M775/M777</f>
        <v>0</v>
      </c>
      <c r="BV775" s="127">
        <f t="shared" ref="BV775" si="14977">N775/N777</f>
        <v>0</v>
      </c>
      <c r="BW775" s="128">
        <f t="shared" ref="BW775" si="14978">O775/O777</f>
        <v>0</v>
      </c>
      <c r="BX775" s="123">
        <f t="shared" ref="BX775" si="14979">P775/P777</f>
        <v>0</v>
      </c>
      <c r="BY775" s="124">
        <f t="shared" ref="BY775" si="14980">Q775/Q777</f>
        <v>0</v>
      </c>
      <c r="BZ775" s="125">
        <f t="shared" ref="BZ775" si="14981">R775/R777</f>
        <v>0</v>
      </c>
      <c r="CA775" s="126">
        <f t="shared" ref="CA775" si="14982">S775/S777</f>
        <v>0</v>
      </c>
      <c r="CB775" s="123">
        <f t="shared" ref="CB775" si="14983">T775/T777</f>
        <v>0</v>
      </c>
      <c r="CC775" s="124">
        <f t="shared" ref="CC775" si="14984">U775/U777</f>
        <v>0</v>
      </c>
      <c r="CD775" s="125">
        <f t="shared" ref="CD775" si="14985">V775/V777</f>
        <v>0</v>
      </c>
      <c r="CE775" s="126">
        <f t="shared" ref="CE775" si="14986">W775/W777</f>
        <v>0</v>
      </c>
      <c r="CF775" s="123">
        <f t="shared" ref="CF775" si="14987">X775/X777</f>
        <v>0</v>
      </c>
      <c r="CG775" s="124">
        <f t="shared" ref="CG775" si="14988">Y775/Y777</f>
        <v>0</v>
      </c>
      <c r="CH775" s="125">
        <f t="shared" ref="CH775" si="14989">Z775/Z777</f>
        <v>0</v>
      </c>
      <c r="CI775" s="123">
        <f t="shared" ref="CI775" si="14990">AA775/AA777</f>
        <v>0</v>
      </c>
      <c r="CJ775" s="129">
        <f t="shared" ref="CJ775" si="14991">AB775/AB777</f>
        <v>0</v>
      </c>
      <c r="CK775" s="130">
        <f t="shared" ref="CK775" si="14992">AC775/AC777</f>
        <v>0</v>
      </c>
    </row>
    <row r="776" spans="1:89" ht="13.8" thickBot="1" x14ac:dyDescent="0.3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2">
        <f t="shared" si="14362"/>
        <v>0</v>
      </c>
      <c r="AC776" s="165">
        <f t="shared" si="14393"/>
        <v>0</v>
      </c>
      <c r="BI776" s="131" t="s">
        <v>39</v>
      </c>
      <c r="BJ776" s="123">
        <f>B776/B777</f>
        <v>0</v>
      </c>
      <c r="BK776" s="124">
        <f t="shared" ref="BK776" si="14993">C776/C777</f>
        <v>0</v>
      </c>
      <c r="BL776" s="125">
        <f t="shared" ref="BL776" si="14994">D776/D777</f>
        <v>0</v>
      </c>
      <c r="BM776" s="126">
        <f t="shared" ref="BM776" si="14995">E776/E777</f>
        <v>0</v>
      </c>
      <c r="BN776" s="123">
        <f t="shared" ref="BN776" si="14996">F776/F777</f>
        <v>0</v>
      </c>
      <c r="BO776" s="124">
        <f t="shared" ref="BO776" si="14997">G776/G777</f>
        <v>0</v>
      </c>
      <c r="BP776" s="125">
        <f t="shared" ref="BP776" si="14998">H776/H777</f>
        <v>0</v>
      </c>
      <c r="BQ776" s="126">
        <f t="shared" ref="BQ776" si="14999">I776/I777</f>
        <v>0</v>
      </c>
      <c r="BR776" s="123">
        <f t="shared" ref="BR776" si="15000">J776/J777</f>
        <v>0</v>
      </c>
      <c r="BS776" s="124">
        <f t="shared" ref="BS776" si="15001">K776/K777</f>
        <v>0</v>
      </c>
      <c r="BT776" s="125">
        <f t="shared" ref="BT776" si="15002">L776/L777</f>
        <v>0</v>
      </c>
      <c r="BU776" s="123">
        <f t="shared" ref="BU776" si="15003">M776/M777</f>
        <v>0</v>
      </c>
      <c r="BV776" s="127">
        <f t="shared" ref="BV776" si="15004">N776/N777</f>
        <v>0</v>
      </c>
      <c r="BW776" s="128">
        <f t="shared" ref="BW776" si="15005">O776/O777</f>
        <v>0</v>
      </c>
      <c r="BX776" s="123">
        <f t="shared" ref="BX776" si="15006">P776/P777</f>
        <v>0</v>
      </c>
      <c r="BY776" s="124">
        <f t="shared" ref="BY776" si="15007">Q776/Q777</f>
        <v>0</v>
      </c>
      <c r="BZ776" s="125">
        <f t="shared" ref="BZ776" si="15008">R776/R777</f>
        <v>0</v>
      </c>
      <c r="CA776" s="126">
        <f t="shared" ref="CA776" si="15009">S776/S777</f>
        <v>0</v>
      </c>
      <c r="CB776" s="123">
        <f t="shared" ref="CB776" si="15010">T776/T777</f>
        <v>0</v>
      </c>
      <c r="CC776" s="124">
        <f t="shared" ref="CC776" si="15011">U776/U777</f>
        <v>0</v>
      </c>
      <c r="CD776" s="125">
        <f t="shared" ref="CD776" si="15012">V776/V777</f>
        <v>0</v>
      </c>
      <c r="CE776" s="126">
        <f t="shared" ref="CE776" si="15013">W776/W777</f>
        <v>0</v>
      </c>
      <c r="CF776" s="123">
        <f t="shared" ref="CF776" si="15014">X776/X777</f>
        <v>0</v>
      </c>
      <c r="CG776" s="124">
        <f t="shared" ref="CG776" si="15015">Y776/Y777</f>
        <v>0</v>
      </c>
      <c r="CH776" s="125">
        <f t="shared" ref="CH776" si="15016">Z776/Z777</f>
        <v>0</v>
      </c>
      <c r="CI776" s="123">
        <f t="shared" ref="CI776" si="15017">AA776/AA777</f>
        <v>0</v>
      </c>
      <c r="CJ776" s="129">
        <f t="shared" ref="CJ776" si="15018">AB776/AB777</f>
        <v>0</v>
      </c>
      <c r="CK776" s="130">
        <f t="shared" ref="CK776" si="15019">AC776/AC777</f>
        <v>0</v>
      </c>
    </row>
    <row r="777" spans="1:89" ht="14.4" thickTop="1" thickBot="1" x14ac:dyDescent="0.3">
      <c r="A777" s="251" t="s">
        <v>13</v>
      </c>
      <c r="B777" s="14">
        <f t="shared" ref="B777:AA777" si="15020">SUM(B754:B776)</f>
        <v>44125</v>
      </c>
      <c r="C777" s="1">
        <f t="shared" si="15020"/>
        <v>36848</v>
      </c>
      <c r="D777" s="14">
        <f t="shared" si="15020"/>
        <v>22187</v>
      </c>
      <c r="E777" s="1">
        <f t="shared" si="15020"/>
        <v>20081</v>
      </c>
      <c r="F777" s="14">
        <f t="shared" si="15020"/>
        <v>30662</v>
      </c>
      <c r="G777" s="1">
        <f t="shared" si="15020"/>
        <v>24246</v>
      </c>
      <c r="H777" s="14">
        <f t="shared" si="15020"/>
        <v>47756</v>
      </c>
      <c r="I777" s="1">
        <f t="shared" si="15020"/>
        <v>49666</v>
      </c>
      <c r="J777" s="14">
        <f t="shared" si="15020"/>
        <v>8292</v>
      </c>
      <c r="K777" s="1">
        <f t="shared" si="15020"/>
        <v>8774</v>
      </c>
      <c r="L777" s="14">
        <f t="shared" si="15020"/>
        <v>26421</v>
      </c>
      <c r="M777" s="1">
        <f t="shared" si="15020"/>
        <v>30812</v>
      </c>
      <c r="N777" s="14">
        <f t="shared" si="15020"/>
        <v>45005</v>
      </c>
      <c r="O777" s="1">
        <f t="shared" si="15020"/>
        <v>49173</v>
      </c>
      <c r="P777" s="14">
        <f t="shared" si="15020"/>
        <v>26114</v>
      </c>
      <c r="Q777" s="1">
        <f t="shared" si="15020"/>
        <v>28324</v>
      </c>
      <c r="R777" s="14">
        <f t="shared" si="15020"/>
        <v>32949</v>
      </c>
      <c r="S777" s="1">
        <f t="shared" si="15020"/>
        <v>35659</v>
      </c>
      <c r="T777" s="14">
        <f t="shared" si="15020"/>
        <v>10068</v>
      </c>
      <c r="U777" s="1">
        <f t="shared" si="15020"/>
        <v>11252</v>
      </c>
      <c r="V777" s="14">
        <f t="shared" si="15020"/>
        <v>30315</v>
      </c>
      <c r="W777" s="1">
        <f t="shared" si="15020"/>
        <v>39059</v>
      </c>
      <c r="X777" s="14">
        <f t="shared" si="15020"/>
        <v>27722</v>
      </c>
      <c r="Y777" s="1">
        <f t="shared" si="15020"/>
        <v>17684</v>
      </c>
      <c r="Z777" s="14">
        <f t="shared" si="15020"/>
        <v>59268</v>
      </c>
      <c r="AA777" s="1">
        <f t="shared" si="15020"/>
        <v>58418</v>
      </c>
      <c r="AB777" s="166">
        <f t="shared" ref="AB777:AC777" si="15021">SUM(AB753:AB776)</f>
        <v>410884</v>
      </c>
      <c r="AC777" s="167">
        <f t="shared" si="15021"/>
        <v>409996</v>
      </c>
      <c r="BI777" s="251" t="s">
        <v>13</v>
      </c>
      <c r="BJ777" s="147">
        <f>SUM(BJ753:BJ776)</f>
        <v>0.99999999999999989</v>
      </c>
      <c r="BK777" s="148">
        <f t="shared" ref="BK777:CK777" si="15022">SUM(BK753:BK776)</f>
        <v>1</v>
      </c>
      <c r="BL777" s="147">
        <f t="shared" si="15022"/>
        <v>0.99999999999999989</v>
      </c>
      <c r="BM777" s="148">
        <f t="shared" si="15022"/>
        <v>1</v>
      </c>
      <c r="BN777" s="147">
        <f t="shared" si="15022"/>
        <v>0.99999999999999989</v>
      </c>
      <c r="BO777" s="148">
        <f t="shared" si="15022"/>
        <v>0.99999999999999989</v>
      </c>
      <c r="BP777" s="147">
        <f t="shared" si="15022"/>
        <v>0.99999999999999989</v>
      </c>
      <c r="BQ777" s="148">
        <f t="shared" si="15022"/>
        <v>1.0000000000000002</v>
      </c>
      <c r="BR777" s="147">
        <f t="shared" si="15022"/>
        <v>0.99999999999999989</v>
      </c>
      <c r="BS777" s="148">
        <f t="shared" si="15022"/>
        <v>0.99999999999999967</v>
      </c>
      <c r="BT777" s="147">
        <f t="shared" si="15022"/>
        <v>0.99999999999999989</v>
      </c>
      <c r="BU777" s="148">
        <f t="shared" si="15022"/>
        <v>1</v>
      </c>
      <c r="BV777" s="147">
        <f t="shared" si="15022"/>
        <v>1</v>
      </c>
      <c r="BW777" s="148">
        <f t="shared" si="15022"/>
        <v>1</v>
      </c>
      <c r="BX777" s="147">
        <f t="shared" si="15022"/>
        <v>0.99999999999999978</v>
      </c>
      <c r="BY777" s="148">
        <f t="shared" si="15022"/>
        <v>0.99999999999999989</v>
      </c>
      <c r="BZ777" s="147">
        <f t="shared" si="15022"/>
        <v>1.0000000000000002</v>
      </c>
      <c r="CA777" s="148">
        <f t="shared" si="15022"/>
        <v>1.0000000000000002</v>
      </c>
      <c r="CB777" s="147">
        <f t="shared" si="15022"/>
        <v>1</v>
      </c>
      <c r="CC777" s="148">
        <f t="shared" si="15022"/>
        <v>1.0000000000000002</v>
      </c>
      <c r="CD777" s="147">
        <f t="shared" si="15022"/>
        <v>1</v>
      </c>
      <c r="CE777" s="148">
        <f t="shared" si="15022"/>
        <v>0.99999999999999978</v>
      </c>
      <c r="CF777" s="147">
        <f t="shared" si="15022"/>
        <v>1</v>
      </c>
      <c r="CG777" s="148">
        <f t="shared" si="15022"/>
        <v>1</v>
      </c>
      <c r="CH777" s="147">
        <f t="shared" si="15022"/>
        <v>1</v>
      </c>
      <c r="CI777" s="148">
        <f t="shared" si="15022"/>
        <v>1</v>
      </c>
      <c r="CJ777" s="147">
        <f t="shared" si="15022"/>
        <v>0.99999999999999989</v>
      </c>
      <c r="CK777" s="148">
        <f t="shared" si="15022"/>
        <v>1</v>
      </c>
    </row>
    <row r="778" spans="1:89" ht="13.8" thickTop="1" x14ac:dyDescent="0.25">
      <c r="A778" s="178"/>
    </row>
    <row r="780" spans="1:89" x14ac:dyDescent="0.25">
      <c r="A780" s="294">
        <f>+A749+1</f>
        <v>45195</v>
      </c>
      <c r="B780" s="294"/>
      <c r="C780" s="294"/>
      <c r="D780" s="294"/>
      <c r="BI780" s="299">
        <f>+BI718+2</f>
        <v>45195</v>
      </c>
      <c r="BJ780" s="299"/>
      <c r="BK780" s="299"/>
      <c r="BL780" s="299"/>
    </row>
    <row r="781" spans="1:89" ht="13.8" thickBot="1" x14ac:dyDescent="0.3">
      <c r="AE781" t="s">
        <v>84</v>
      </c>
    </row>
    <row r="782" spans="1:89" ht="14.4" thickTop="1" thickBot="1" x14ac:dyDescent="0.3">
      <c r="A782" s="292" t="s">
        <v>0</v>
      </c>
      <c r="B782" s="290" t="s">
        <v>1</v>
      </c>
      <c r="C782" s="291"/>
      <c r="D782" s="290" t="s">
        <v>2</v>
      </c>
      <c r="E782" s="291"/>
      <c r="F782" s="290" t="s">
        <v>3</v>
      </c>
      <c r="G782" s="291"/>
      <c r="H782" s="290" t="s">
        <v>4</v>
      </c>
      <c r="I782" s="291"/>
      <c r="J782" s="290" t="s">
        <v>5</v>
      </c>
      <c r="K782" s="291"/>
      <c r="L782" s="290" t="s">
        <v>6</v>
      </c>
      <c r="M782" s="291"/>
      <c r="N782" s="290" t="s">
        <v>7</v>
      </c>
      <c r="O782" s="291"/>
      <c r="P782" s="290" t="s">
        <v>8</v>
      </c>
      <c r="Q782" s="291"/>
      <c r="R782" s="290" t="s">
        <v>9</v>
      </c>
      <c r="S782" s="291"/>
      <c r="T782" s="290" t="s">
        <v>10</v>
      </c>
      <c r="U782" s="291"/>
      <c r="V782" s="290" t="s">
        <v>11</v>
      </c>
      <c r="W782" s="291"/>
      <c r="X782" s="290" t="s">
        <v>12</v>
      </c>
      <c r="Y782" s="291"/>
      <c r="Z782" s="297" t="s">
        <v>40</v>
      </c>
      <c r="AA782" s="298"/>
      <c r="AB782" s="295" t="s">
        <v>41</v>
      </c>
      <c r="AC782" s="296"/>
      <c r="AE782" s="292" t="s">
        <v>0</v>
      </c>
      <c r="AF782" s="290" t="s">
        <v>1</v>
      </c>
      <c r="AG782" s="291"/>
      <c r="AH782" s="290" t="s">
        <v>2</v>
      </c>
      <c r="AI782" s="291"/>
      <c r="AJ782" s="290" t="s">
        <v>3</v>
      </c>
      <c r="AK782" s="291"/>
      <c r="AL782" s="290" t="s">
        <v>4</v>
      </c>
      <c r="AM782" s="291"/>
      <c r="AN782" s="290" t="s">
        <v>5</v>
      </c>
      <c r="AO782" s="291"/>
      <c r="AP782" s="290" t="s">
        <v>6</v>
      </c>
      <c r="AQ782" s="291"/>
      <c r="AR782" s="290" t="s">
        <v>7</v>
      </c>
      <c r="AS782" s="291"/>
      <c r="AT782" s="290" t="s">
        <v>8</v>
      </c>
      <c r="AU782" s="291"/>
      <c r="AV782" s="290" t="s">
        <v>9</v>
      </c>
      <c r="AW782" s="291"/>
      <c r="AX782" s="290" t="s">
        <v>10</v>
      </c>
      <c r="AY782" s="291"/>
      <c r="AZ782" s="290" t="s">
        <v>11</v>
      </c>
      <c r="BA782" s="291"/>
      <c r="BB782" s="290" t="s">
        <v>12</v>
      </c>
      <c r="BC782" s="291"/>
      <c r="BD782" s="297" t="s">
        <v>40</v>
      </c>
      <c r="BE782" s="298"/>
      <c r="BF782" s="295" t="s">
        <v>41</v>
      </c>
      <c r="BG782" s="296"/>
      <c r="BI782" s="292" t="s">
        <v>0</v>
      </c>
      <c r="BJ782" s="290" t="s">
        <v>1</v>
      </c>
      <c r="BK782" s="291"/>
      <c r="BL782" s="290" t="s">
        <v>2</v>
      </c>
      <c r="BM782" s="291"/>
      <c r="BN782" s="290" t="s">
        <v>3</v>
      </c>
      <c r="BO782" s="291"/>
      <c r="BP782" s="290" t="s">
        <v>4</v>
      </c>
      <c r="BQ782" s="291"/>
      <c r="BR782" s="290" t="s">
        <v>5</v>
      </c>
      <c r="BS782" s="291"/>
      <c r="BT782" s="290" t="s">
        <v>6</v>
      </c>
      <c r="BU782" s="291"/>
      <c r="BV782" s="290" t="s">
        <v>7</v>
      </c>
      <c r="BW782" s="291"/>
      <c r="BX782" s="290" t="s">
        <v>8</v>
      </c>
      <c r="BY782" s="291"/>
      <c r="BZ782" s="290" t="s">
        <v>9</v>
      </c>
      <c r="CA782" s="291"/>
      <c r="CB782" s="290" t="s">
        <v>10</v>
      </c>
      <c r="CC782" s="291"/>
      <c r="CD782" s="290" t="s">
        <v>11</v>
      </c>
      <c r="CE782" s="291"/>
      <c r="CF782" s="290" t="s">
        <v>12</v>
      </c>
      <c r="CG782" s="291"/>
      <c r="CH782" s="297" t="s">
        <v>40</v>
      </c>
      <c r="CI782" s="298"/>
      <c r="CJ782" s="290" t="s">
        <v>41</v>
      </c>
      <c r="CK782" s="291"/>
    </row>
    <row r="783" spans="1:89" ht="15" thickTop="1" thickBot="1" x14ac:dyDescent="0.35">
      <c r="A783" s="293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68" t="s">
        <v>14</v>
      </c>
      <c r="AC783" s="169" t="s">
        <v>15</v>
      </c>
      <c r="AE783" s="293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68" t="s">
        <v>14</v>
      </c>
      <c r="BG783" s="169" t="s">
        <v>15</v>
      </c>
      <c r="BI783" s="293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8" thickTop="1" x14ac:dyDescent="0.25">
      <c r="A784" s="119" t="s">
        <v>16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1"/>
      <c r="AA784" s="176"/>
      <c r="AB784" s="162">
        <f t="shared" ref="AB784:AB807" si="15023">B784+D784+F784+H784+J784+L784+N784+P784+R784+T784+V784+X784+Z784</f>
        <v>0</v>
      </c>
      <c r="AC784" s="163">
        <f>C784+E784+G784+I784+K784+M784+O784+Q784+S784+U784+W784+Y784+AA784</f>
        <v>0</v>
      </c>
      <c r="AE784" s="254" t="str">
        <f>$AE$9</f>
        <v>07:00 - 07:59</v>
      </c>
      <c r="AF784" s="120">
        <f t="shared" ref="AF784:AO786" si="15024">SUMIF($A$9:$A$32,$AE784,B$784:B$807)</f>
        <v>5443</v>
      </c>
      <c r="AG784" s="177">
        <f t="shared" si="15024"/>
        <v>1857</v>
      </c>
      <c r="AH784" s="121">
        <f t="shared" si="15024"/>
        <v>2270</v>
      </c>
      <c r="AI784" s="172">
        <f t="shared" si="15024"/>
        <v>1844</v>
      </c>
      <c r="AJ784" s="120">
        <f t="shared" si="15024"/>
        <v>3328</v>
      </c>
      <c r="AK784" s="122">
        <f t="shared" si="15024"/>
        <v>1529</v>
      </c>
      <c r="AL784" s="121">
        <f t="shared" si="15024"/>
        <v>4377</v>
      </c>
      <c r="AM784" s="172">
        <f t="shared" si="15024"/>
        <v>2866</v>
      </c>
      <c r="AN784" s="120">
        <f t="shared" si="15024"/>
        <v>387</v>
      </c>
      <c r="AO784" s="122">
        <f t="shared" si="15024"/>
        <v>1377</v>
      </c>
      <c r="AP784" s="121">
        <f t="shared" ref="AP784:AY786" si="15025">SUMIF($A$9:$A$32,$AE784,L$784:L$807)</f>
        <v>1335</v>
      </c>
      <c r="AQ784" s="120">
        <f t="shared" si="15025"/>
        <v>4522</v>
      </c>
      <c r="AR784" s="171">
        <f t="shared" si="15025"/>
        <v>3565</v>
      </c>
      <c r="AS784" s="173">
        <f t="shared" si="15025"/>
        <v>5162</v>
      </c>
      <c r="AT784" s="120">
        <f t="shared" si="15025"/>
        <v>2834</v>
      </c>
      <c r="AU784" s="122">
        <f t="shared" si="15025"/>
        <v>2889</v>
      </c>
      <c r="AV784" s="121">
        <f t="shared" si="15025"/>
        <v>3600</v>
      </c>
      <c r="AW784" s="172">
        <f t="shared" si="15025"/>
        <v>2574</v>
      </c>
      <c r="AX784" s="120">
        <f t="shared" si="15025"/>
        <v>555</v>
      </c>
      <c r="AY784" s="122">
        <f t="shared" si="15025"/>
        <v>2211</v>
      </c>
      <c r="AZ784" s="121">
        <f t="shared" ref="AZ784:BE786" si="15026">SUMIF($A$9:$A$32,$AE784,V$784:V$807)</f>
        <v>1582</v>
      </c>
      <c r="BA784" s="172">
        <f t="shared" si="15026"/>
        <v>4358</v>
      </c>
      <c r="BB784" s="120">
        <f t="shared" si="15026"/>
        <v>2453</v>
      </c>
      <c r="BC784" s="122">
        <f t="shared" si="15026"/>
        <v>2393</v>
      </c>
      <c r="BD784" s="21">
        <f t="shared" si="15026"/>
        <v>5882</v>
      </c>
      <c r="BE784" s="176">
        <f t="shared" si="15026"/>
        <v>3522</v>
      </c>
      <c r="BF784" s="162">
        <f>AF784+AH784+AJ784+AL784+AN784+AP784+AR784+AT784+AV784+AX784+AZ784+BB784+BD784</f>
        <v>37611</v>
      </c>
      <c r="BG784" s="163">
        <f>AG784+AI784+AK784+AM784+AO784+AQ784+AS784+AU784+AW784+AY784+BA784+BC784+BE784</f>
        <v>37104</v>
      </c>
      <c r="BI784" s="119" t="s">
        <v>16</v>
      </c>
      <c r="BJ784" s="123">
        <f>B784/B808</f>
        <v>0</v>
      </c>
      <c r="BK784" s="124">
        <f t="shared" ref="BK784" si="15027">C784/C808</f>
        <v>0</v>
      </c>
      <c r="BL784" s="125">
        <f t="shared" ref="BL784" si="15028">D784/D808</f>
        <v>0</v>
      </c>
      <c r="BM784" s="126">
        <f t="shared" ref="BM784" si="15029">E784/E808</f>
        <v>0</v>
      </c>
      <c r="BN784" s="123">
        <f t="shared" ref="BN784" si="15030">F784/F808</f>
        <v>0</v>
      </c>
      <c r="BO784" s="124">
        <f t="shared" ref="BO784" si="15031">G784/G808</f>
        <v>0</v>
      </c>
      <c r="BP784" s="125">
        <f t="shared" ref="BP784" si="15032">H784/H808</f>
        <v>0</v>
      </c>
      <c r="BQ784" s="126">
        <f t="shared" ref="BQ784" si="15033">I784/I808</f>
        <v>0</v>
      </c>
      <c r="BR784" s="123">
        <f t="shared" ref="BR784" si="15034">J784/J808</f>
        <v>0</v>
      </c>
      <c r="BS784" s="124">
        <f t="shared" ref="BS784" si="15035">K784/K808</f>
        <v>0</v>
      </c>
      <c r="BT784" s="125">
        <f t="shared" ref="BT784" si="15036">L784/L808</f>
        <v>0</v>
      </c>
      <c r="BU784" s="123">
        <f t="shared" ref="BU784" si="15037">M784/M808</f>
        <v>0</v>
      </c>
      <c r="BV784" s="127">
        <f t="shared" ref="BV784" si="15038">N784/N808</f>
        <v>0</v>
      </c>
      <c r="BW784" s="128">
        <f t="shared" ref="BW784" si="15039">O784/O808</f>
        <v>0</v>
      </c>
      <c r="BX784" s="123">
        <f t="shared" ref="BX784" si="15040">P784/P808</f>
        <v>0</v>
      </c>
      <c r="BY784" s="124">
        <f t="shared" ref="BY784" si="15041">Q784/Q808</f>
        <v>0</v>
      </c>
      <c r="BZ784" s="125">
        <f t="shared" ref="BZ784" si="15042">R784/R808</f>
        <v>0</v>
      </c>
      <c r="CA784" s="126">
        <f t="shared" ref="CA784" si="15043">S784/S808</f>
        <v>0</v>
      </c>
      <c r="CB784" s="123">
        <f t="shared" ref="CB784" si="15044">T784/T808</f>
        <v>0</v>
      </c>
      <c r="CC784" s="124">
        <f t="shared" ref="CC784" si="15045">U784/U808</f>
        <v>0</v>
      </c>
      <c r="CD784" s="125">
        <f t="shared" ref="CD784" si="15046">V784/V808</f>
        <v>0</v>
      </c>
      <c r="CE784" s="126">
        <f t="shared" ref="CE784" si="15047">W784/W808</f>
        <v>0</v>
      </c>
      <c r="CF784" s="123">
        <f t="shared" ref="CF784" si="15048">X784/X808</f>
        <v>0</v>
      </c>
      <c r="CG784" s="124">
        <f t="shared" ref="CG784" si="15049">Y784/Y808</f>
        <v>0</v>
      </c>
      <c r="CH784" s="125">
        <f t="shared" ref="CH784" si="15050">Z784/Z808</f>
        <v>0</v>
      </c>
      <c r="CI784" s="123">
        <f t="shared" ref="CI784" si="15051">AA784/AA808</f>
        <v>0</v>
      </c>
      <c r="CJ784" s="129">
        <f t="shared" ref="CJ784" si="15052">AB784/AB808</f>
        <v>0</v>
      </c>
      <c r="CK784" s="130">
        <f t="shared" ref="CK784" si="15053">AC784/AC808</f>
        <v>0</v>
      </c>
    </row>
    <row r="785" spans="1:89" x14ac:dyDescent="0.25">
      <c r="A785" s="131" t="s">
        <v>17</v>
      </c>
      <c r="B785" s="180">
        <v>601</v>
      </c>
      <c r="C785" s="181">
        <v>0</v>
      </c>
      <c r="D785" s="182">
        <v>480</v>
      </c>
      <c r="E785" s="183">
        <v>3</v>
      </c>
      <c r="F785" s="180">
        <v>614</v>
      </c>
      <c r="G785" s="184">
        <v>7</v>
      </c>
      <c r="H785" s="182">
        <v>629</v>
      </c>
      <c r="I785" s="183">
        <v>52</v>
      </c>
      <c r="J785" s="180">
        <v>20</v>
      </c>
      <c r="K785" s="184">
        <v>33</v>
      </c>
      <c r="L785" s="182">
        <v>69</v>
      </c>
      <c r="M785" s="180">
        <v>134</v>
      </c>
      <c r="N785" s="185">
        <v>337</v>
      </c>
      <c r="O785" s="186">
        <v>224</v>
      </c>
      <c r="P785" s="180">
        <v>107</v>
      </c>
      <c r="Q785" s="184">
        <v>123</v>
      </c>
      <c r="R785" s="182">
        <v>61</v>
      </c>
      <c r="S785" s="183">
        <v>173</v>
      </c>
      <c r="T785" s="180">
        <v>2</v>
      </c>
      <c r="U785" s="184">
        <v>56</v>
      </c>
      <c r="V785" s="182">
        <v>15</v>
      </c>
      <c r="W785" s="183">
        <v>155</v>
      </c>
      <c r="X785" s="180">
        <v>5</v>
      </c>
      <c r="Y785" s="184">
        <v>85</v>
      </c>
      <c r="Z785" s="182">
        <v>20</v>
      </c>
      <c r="AA785" s="180">
        <v>0</v>
      </c>
      <c r="AB785" s="162">
        <f t="shared" si="15023"/>
        <v>2960</v>
      </c>
      <c r="AC785" s="165">
        <f t="shared" ref="AC785:AC807" si="15054">SUM(C785,E785,G785,I785,K785,M785,O785,Q785,S785,U785,W785,Y785,AA785)</f>
        <v>1045</v>
      </c>
      <c r="AE785" s="256" t="str">
        <f>$AE$10</f>
        <v>08:00 - 08:59</v>
      </c>
      <c r="AF785" s="120">
        <f t="shared" si="15024"/>
        <v>4493</v>
      </c>
      <c r="AG785" s="181">
        <f t="shared" si="15024"/>
        <v>1503</v>
      </c>
      <c r="AH785" s="182">
        <f t="shared" si="15024"/>
        <v>1950</v>
      </c>
      <c r="AI785" s="183">
        <f t="shared" si="15024"/>
        <v>1654</v>
      </c>
      <c r="AJ785" s="180">
        <f t="shared" si="15024"/>
        <v>2356</v>
      </c>
      <c r="AK785" s="184">
        <f t="shared" si="15024"/>
        <v>1343</v>
      </c>
      <c r="AL785" s="182">
        <f t="shared" si="15024"/>
        <v>3717</v>
      </c>
      <c r="AM785" s="183">
        <f t="shared" si="15024"/>
        <v>2876</v>
      </c>
      <c r="AN785" s="180">
        <f t="shared" si="15024"/>
        <v>290</v>
      </c>
      <c r="AO785" s="184">
        <f t="shared" si="15024"/>
        <v>1200</v>
      </c>
      <c r="AP785" s="182">
        <f t="shared" si="15025"/>
        <v>1137</v>
      </c>
      <c r="AQ785" s="180">
        <f t="shared" si="15025"/>
        <v>4469</v>
      </c>
      <c r="AR785" s="185">
        <f t="shared" si="15025"/>
        <v>2811</v>
      </c>
      <c r="AS785" s="186">
        <f t="shared" si="15025"/>
        <v>4689</v>
      </c>
      <c r="AT785" s="180">
        <f t="shared" si="15025"/>
        <v>2174</v>
      </c>
      <c r="AU785" s="184">
        <f t="shared" si="15025"/>
        <v>2535</v>
      </c>
      <c r="AV785" s="182">
        <f t="shared" si="15025"/>
        <v>3033</v>
      </c>
      <c r="AW785" s="183">
        <f t="shared" si="15025"/>
        <v>1970</v>
      </c>
      <c r="AX785" s="180">
        <f t="shared" si="15025"/>
        <v>348</v>
      </c>
      <c r="AY785" s="184">
        <f t="shared" si="15025"/>
        <v>1762</v>
      </c>
      <c r="AZ785" s="182">
        <f t="shared" si="15026"/>
        <v>1173</v>
      </c>
      <c r="BA785" s="183">
        <f t="shared" si="15026"/>
        <v>3955</v>
      </c>
      <c r="BB785" s="180">
        <f t="shared" si="15026"/>
        <v>1986</v>
      </c>
      <c r="BC785" s="184">
        <f t="shared" si="15026"/>
        <v>2172</v>
      </c>
      <c r="BD785" s="182">
        <f t="shared" si="15026"/>
        <v>5017</v>
      </c>
      <c r="BE785" s="180">
        <f t="shared" si="15026"/>
        <v>3485</v>
      </c>
      <c r="BF785" s="164">
        <f>SUM(AF785,AH785,AJ785,AL785,AN785,AP785,AR785,AT785,AV785,AX785,AZ785,BB785,BD785)</f>
        <v>30485</v>
      </c>
      <c r="BG785" s="165">
        <f>SUM(AG785,AI785,AK785,AM785,AO785,AQ785,AS785,AU785,AW785,AY785,BA785,BC785,BE785)</f>
        <v>33613</v>
      </c>
      <c r="BI785" s="131" t="s">
        <v>17</v>
      </c>
      <c r="BJ785" s="123">
        <f>B785/B808</f>
        <v>1.3921704887653463E-2</v>
      </c>
      <c r="BK785" s="124">
        <f t="shared" ref="BK785" si="15055">C785/C808</f>
        <v>0</v>
      </c>
      <c r="BL785" s="125">
        <f t="shared" ref="BL785" si="15056">D785/D808</f>
        <v>2.0608818857069253E-2</v>
      </c>
      <c r="BM785" s="126">
        <f t="shared" ref="BM785" si="15057">E785/E808</f>
        <v>1.3651877133105802E-4</v>
      </c>
      <c r="BN785" s="123">
        <f t="shared" ref="BN785" si="15058">F785/F808</f>
        <v>2.1985891789307838E-2</v>
      </c>
      <c r="BO785" s="124">
        <f t="shared" ref="BO785" si="15059">G785/G808</f>
        <v>2.707406691162251E-4</v>
      </c>
      <c r="BP785" s="125">
        <f t="shared" ref="BP785" si="15060">H785/H808</f>
        <v>1.3207903743989249E-2</v>
      </c>
      <c r="BQ785" s="126">
        <f t="shared" ref="BQ785" si="15061">I785/I808</f>
        <v>9.520322226290736E-4</v>
      </c>
      <c r="BR785" s="123">
        <f t="shared" ref="BR785" si="15062">J785/J808</f>
        <v>2.3261223540358223E-3</v>
      </c>
      <c r="BS785" s="124">
        <f t="shared" ref="BS785" si="15063">K785/K808</f>
        <v>3.5853976531942632E-3</v>
      </c>
      <c r="BT785" s="125">
        <f t="shared" ref="BT785" si="15064">L785/L808</f>
        <v>2.301841473178543E-3</v>
      </c>
      <c r="BU785" s="123">
        <f t="shared" ref="BU785" si="15065">M785/M808</f>
        <v>4.1863225967696581E-3</v>
      </c>
      <c r="BV785" s="127">
        <f t="shared" ref="BV785" si="15066">N785/N808</f>
        <v>6.9224764800131467E-3</v>
      </c>
      <c r="BW785" s="128">
        <f t="shared" ref="BW785" si="15067">O785/O808</f>
        <v>4.6197949965970262E-3</v>
      </c>
      <c r="BX785" s="123">
        <f t="shared" ref="BX785" si="15068">P785/P808</f>
        <v>3.586031235337489E-3</v>
      </c>
      <c r="BY785" s="124">
        <f t="shared" ref="BY785" si="15069">Q785/Q808</f>
        <v>4.1516184561379826E-3</v>
      </c>
      <c r="BZ785" s="125">
        <f t="shared" ref="BZ785" si="15070">R785/R808</f>
        <v>1.7422597966411516E-3</v>
      </c>
      <c r="CA785" s="126">
        <f t="shared" ref="CA785" si="15071">S785/S808</f>
        <v>4.8471603485472532E-3</v>
      </c>
      <c r="CB785" s="123">
        <f t="shared" ref="CB785" si="15072">T785/T808</f>
        <v>1.7474879860200962E-4</v>
      </c>
      <c r="CC785" s="124">
        <f t="shared" ref="CC785" si="15073">U785/U808</f>
        <v>4.7846889952153108E-3</v>
      </c>
      <c r="CD785" s="125">
        <f t="shared" ref="CD785" si="15074">V785/V808</f>
        <v>4.2450827791141928E-4</v>
      </c>
      <c r="CE785" s="126">
        <f t="shared" ref="CE785" si="15075">W785/W808</f>
        <v>3.8326492260521241E-3</v>
      </c>
      <c r="CF785" s="123">
        <f t="shared" ref="CF785" si="15076">X785/X808</f>
        <v>1.7577781683951485E-4</v>
      </c>
      <c r="CG785" s="124">
        <f t="shared" ref="CG785" si="15077">Y785/Y808</f>
        <v>4.8738532110091746E-3</v>
      </c>
      <c r="CH785" s="125">
        <f t="shared" ref="CH785" si="15078">Z785/Z808</f>
        <v>3.3692722371967657E-4</v>
      </c>
      <c r="CI785" s="123">
        <f t="shared" ref="CI785" si="15079">AA785/AA808</f>
        <v>0</v>
      </c>
      <c r="CJ785" s="129">
        <f t="shared" ref="CJ785" si="15080">AB785/AB808</f>
        <v>6.9045630764493753E-3</v>
      </c>
      <c r="CK785" s="130">
        <f t="shared" ref="CK785" si="15081">AC785/AC808</f>
        <v>2.4427016982036206E-3</v>
      </c>
    </row>
    <row r="786" spans="1:89" ht="13.8" thickBot="1" x14ac:dyDescent="0.3">
      <c r="A786" s="139" t="s">
        <v>18</v>
      </c>
      <c r="B786" s="187">
        <v>2712</v>
      </c>
      <c r="C786" s="188">
        <v>704</v>
      </c>
      <c r="D786" s="189">
        <v>1726</v>
      </c>
      <c r="E786" s="190">
        <v>535</v>
      </c>
      <c r="F786" s="187">
        <v>2444</v>
      </c>
      <c r="G786" s="191">
        <v>574</v>
      </c>
      <c r="H786" s="189">
        <v>2803</v>
      </c>
      <c r="I786" s="190">
        <v>1074</v>
      </c>
      <c r="J786" s="187">
        <v>118</v>
      </c>
      <c r="K786" s="191">
        <v>381</v>
      </c>
      <c r="L786" s="189">
        <v>796</v>
      </c>
      <c r="M786" s="187">
        <v>1557</v>
      </c>
      <c r="N786" s="192">
        <v>2148</v>
      </c>
      <c r="O786" s="193">
        <v>2289</v>
      </c>
      <c r="P786" s="187">
        <v>1220</v>
      </c>
      <c r="Q786" s="191">
        <v>1202</v>
      </c>
      <c r="R786" s="189">
        <v>1737</v>
      </c>
      <c r="S786" s="190">
        <v>1365</v>
      </c>
      <c r="T786" s="187">
        <v>192</v>
      </c>
      <c r="U786" s="191">
        <v>688</v>
      </c>
      <c r="V786" s="189">
        <v>980</v>
      </c>
      <c r="W786" s="190">
        <v>1650</v>
      </c>
      <c r="X786" s="187">
        <v>1219</v>
      </c>
      <c r="Y786" s="191">
        <v>1045</v>
      </c>
      <c r="Z786" s="189">
        <v>3101</v>
      </c>
      <c r="AA786" s="187">
        <v>2048</v>
      </c>
      <c r="AB786" s="162">
        <f t="shared" si="15023"/>
        <v>21196</v>
      </c>
      <c r="AC786" s="165">
        <f t="shared" si="15054"/>
        <v>15112</v>
      </c>
      <c r="AE786" s="254">
        <f>$AE$11</f>
        <v>0</v>
      </c>
      <c r="AF786" s="120">
        <f t="shared" si="15024"/>
        <v>0</v>
      </c>
      <c r="AG786" s="188">
        <f t="shared" si="15024"/>
        <v>0</v>
      </c>
      <c r="AH786" s="189">
        <f t="shared" si="15024"/>
        <v>0</v>
      </c>
      <c r="AI786" s="190">
        <f t="shared" si="15024"/>
        <v>0</v>
      </c>
      <c r="AJ786" s="187">
        <f t="shared" si="15024"/>
        <v>0</v>
      </c>
      <c r="AK786" s="191">
        <f t="shared" si="15024"/>
        <v>0</v>
      </c>
      <c r="AL786" s="189">
        <f t="shared" si="15024"/>
        <v>0</v>
      </c>
      <c r="AM786" s="190">
        <f t="shared" si="15024"/>
        <v>0</v>
      </c>
      <c r="AN786" s="187">
        <f t="shared" si="15024"/>
        <v>0</v>
      </c>
      <c r="AO786" s="191">
        <f t="shared" si="15024"/>
        <v>0</v>
      </c>
      <c r="AP786" s="189">
        <f t="shared" si="15025"/>
        <v>0</v>
      </c>
      <c r="AQ786" s="187">
        <f t="shared" si="15025"/>
        <v>0</v>
      </c>
      <c r="AR786" s="192">
        <f t="shared" si="15025"/>
        <v>0</v>
      </c>
      <c r="AS786" s="193">
        <f t="shared" si="15025"/>
        <v>0</v>
      </c>
      <c r="AT786" s="187">
        <f t="shared" si="15025"/>
        <v>0</v>
      </c>
      <c r="AU786" s="191">
        <f t="shared" si="15025"/>
        <v>0</v>
      </c>
      <c r="AV786" s="189">
        <f t="shared" si="15025"/>
        <v>0</v>
      </c>
      <c r="AW786" s="190">
        <f t="shared" si="15025"/>
        <v>0</v>
      </c>
      <c r="AX786" s="187">
        <f t="shared" si="15025"/>
        <v>0</v>
      </c>
      <c r="AY786" s="191">
        <f t="shared" si="15025"/>
        <v>0</v>
      </c>
      <c r="AZ786" s="189">
        <f t="shared" si="15026"/>
        <v>0</v>
      </c>
      <c r="BA786" s="190">
        <f t="shared" si="15026"/>
        <v>0</v>
      </c>
      <c r="BB786" s="187">
        <f t="shared" si="15026"/>
        <v>0</v>
      </c>
      <c r="BC786" s="191">
        <f t="shared" si="15026"/>
        <v>0</v>
      </c>
      <c r="BD786" s="189">
        <f t="shared" si="15026"/>
        <v>0</v>
      </c>
      <c r="BE786" s="187">
        <f t="shared" si="15026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18</v>
      </c>
      <c r="BJ786" s="123">
        <f>B786/B808</f>
        <v>6.2821403752605975E-2</v>
      </c>
      <c r="BK786" s="124">
        <f t="shared" ref="BK786" si="15082">C786/C808</f>
        <v>1.7441284312753939E-2</v>
      </c>
      <c r="BL786" s="125">
        <f t="shared" ref="BL786" si="15083">D786/D808</f>
        <v>7.410587780687819E-2</v>
      </c>
      <c r="BM786" s="126">
        <f t="shared" ref="BM786" si="15084">E786/E808</f>
        <v>2.434584755403868E-2</v>
      </c>
      <c r="BN786" s="123">
        <f t="shared" ref="BN786" si="15085">F786/F808</f>
        <v>8.7513875461023377E-2</v>
      </c>
      <c r="BO786" s="124">
        <f t="shared" ref="BO786" si="15086">G786/G808</f>
        <v>2.2200734867530457E-2</v>
      </c>
      <c r="BP786" s="125">
        <f t="shared" ref="BP786" si="15087">H786/H808</f>
        <v>5.8858114776473555E-2</v>
      </c>
      <c r="BQ786" s="126">
        <f t="shared" ref="BQ786" si="15088">I786/I808</f>
        <v>1.9663127059685096E-2</v>
      </c>
      <c r="BR786" s="123">
        <f t="shared" ref="BR786" si="15089">J786/J808</f>
        <v>1.3724121888811351E-2</v>
      </c>
      <c r="BS786" s="124">
        <f t="shared" ref="BS786" si="15090">K786/K808</f>
        <v>4.1395045632333767E-2</v>
      </c>
      <c r="BT786" s="125">
        <f t="shared" ref="BT786" si="15091">L786/L808</f>
        <v>2.6554576994929278E-2</v>
      </c>
      <c r="BU786" s="123">
        <f t="shared" ref="BU786" si="15092">M786/M808</f>
        <v>4.8642569277390732E-2</v>
      </c>
      <c r="BV786" s="127">
        <f t="shared" ref="BV786" si="15093">N786/N808</f>
        <v>4.412308450762089E-2</v>
      </c>
      <c r="BW786" s="128">
        <f t="shared" ref="BW786" si="15094">O786/O808</f>
        <v>4.7208530121475863E-2</v>
      </c>
      <c r="BX786" s="123">
        <f t="shared" ref="BX786" si="15095">P786/P808</f>
        <v>4.08874589449695E-2</v>
      </c>
      <c r="BY786" s="124">
        <f t="shared" ref="BY786" si="15096">Q786/Q808</f>
        <v>4.057110068518581E-2</v>
      </c>
      <c r="BZ786" s="125">
        <f t="shared" ref="BZ786" si="15097">R786/R808</f>
        <v>4.9611561750257056E-2</v>
      </c>
      <c r="CA786" s="126">
        <f t="shared" ref="CA786" si="15098">S786/S808</f>
        <v>3.8244935698075147E-2</v>
      </c>
      <c r="CB786" s="123">
        <f t="shared" ref="CB786" si="15099">T786/T808</f>
        <v>1.6775884665792922E-2</v>
      </c>
      <c r="CC786" s="124">
        <f t="shared" ref="CC786" si="15100">U786/U808</f>
        <v>5.878332194121668E-2</v>
      </c>
      <c r="CD786" s="125">
        <f t="shared" ref="CD786" si="15101">V786/V808</f>
        <v>2.773454082354606E-2</v>
      </c>
      <c r="CE786" s="126">
        <f t="shared" ref="CE786" si="15102">W786/W808</f>
        <v>4.0799169180554866E-2</v>
      </c>
      <c r="CF786" s="123">
        <f t="shared" ref="CF786" si="15103">X786/X808</f>
        <v>4.2854631745473722E-2</v>
      </c>
      <c r="CG786" s="124">
        <f t="shared" ref="CG786" si="15104">Y786/Y808</f>
        <v>5.9919724770642203E-2</v>
      </c>
      <c r="CH786" s="125">
        <f t="shared" ref="CH786" si="15105">Z786/Z808</f>
        <v>5.2240566037735851E-2</v>
      </c>
      <c r="CI786" s="123">
        <f t="shared" ref="CI786" si="15106">AA786/AA808</f>
        <v>3.3914584264825208E-2</v>
      </c>
      <c r="CJ786" s="129">
        <f t="shared" ref="CJ786" si="15107">AB786/AB808</f>
        <v>4.9442269921763836E-2</v>
      </c>
      <c r="CK786" s="130">
        <f t="shared" ref="CK786" si="15108">AC786/AC808</f>
        <v>3.5324505323687194E-2</v>
      </c>
    </row>
    <row r="787" spans="1:89" ht="14.4" thickTop="1" thickBot="1" x14ac:dyDescent="0.3">
      <c r="A787" s="131" t="s">
        <v>19</v>
      </c>
      <c r="B787" s="180">
        <v>5070</v>
      </c>
      <c r="C787" s="181">
        <v>1990</v>
      </c>
      <c r="D787" s="182">
        <v>2149</v>
      </c>
      <c r="E787" s="183">
        <v>1453</v>
      </c>
      <c r="F787" s="180">
        <v>3277</v>
      </c>
      <c r="G787" s="184">
        <v>1395</v>
      </c>
      <c r="H787" s="182">
        <v>4141</v>
      </c>
      <c r="I787" s="183">
        <v>2562</v>
      </c>
      <c r="J787" s="180">
        <v>270</v>
      </c>
      <c r="K787" s="184">
        <v>1013</v>
      </c>
      <c r="L787" s="182">
        <v>1307</v>
      </c>
      <c r="M787" s="180">
        <v>3135</v>
      </c>
      <c r="N787" s="185">
        <v>3352</v>
      </c>
      <c r="O787" s="186">
        <v>4089</v>
      </c>
      <c r="P787" s="180">
        <v>2502</v>
      </c>
      <c r="Q787" s="184">
        <v>2464</v>
      </c>
      <c r="R787" s="182">
        <v>3166</v>
      </c>
      <c r="S787" s="183">
        <v>2216</v>
      </c>
      <c r="T787" s="180">
        <v>432</v>
      </c>
      <c r="U787" s="184">
        <v>1592</v>
      </c>
      <c r="V787" s="182">
        <v>1684</v>
      </c>
      <c r="W787" s="183">
        <v>3904</v>
      </c>
      <c r="X787" s="180">
        <v>2220</v>
      </c>
      <c r="Y787" s="184">
        <v>1889</v>
      </c>
      <c r="Z787" s="182">
        <v>4791</v>
      </c>
      <c r="AA787" s="180">
        <v>3870</v>
      </c>
      <c r="AB787" s="162">
        <f t="shared" si="15023"/>
        <v>34361</v>
      </c>
      <c r="AC787" s="165">
        <f t="shared" si="15054"/>
        <v>31572</v>
      </c>
      <c r="AE787" s="251" t="s">
        <v>13</v>
      </c>
      <c r="AF787" s="14">
        <f t="shared" ref="AF787:BG787" si="15109">SUM(AF784:AF786)</f>
        <v>9936</v>
      </c>
      <c r="AG787" s="1">
        <f t="shared" si="15109"/>
        <v>3360</v>
      </c>
      <c r="AH787" s="14">
        <f t="shared" si="15109"/>
        <v>4220</v>
      </c>
      <c r="AI787" s="1">
        <f t="shared" si="15109"/>
        <v>3498</v>
      </c>
      <c r="AJ787" s="14">
        <f t="shared" si="15109"/>
        <v>5684</v>
      </c>
      <c r="AK787" s="1">
        <f t="shared" si="15109"/>
        <v>2872</v>
      </c>
      <c r="AL787" s="14">
        <f t="shared" si="15109"/>
        <v>8094</v>
      </c>
      <c r="AM787" s="1">
        <f t="shared" si="15109"/>
        <v>5742</v>
      </c>
      <c r="AN787" s="14">
        <f t="shared" si="15109"/>
        <v>677</v>
      </c>
      <c r="AO787" s="1">
        <f t="shared" si="15109"/>
        <v>2577</v>
      </c>
      <c r="AP787" s="14">
        <f t="shared" si="15109"/>
        <v>2472</v>
      </c>
      <c r="AQ787" s="1">
        <f t="shared" si="15109"/>
        <v>8991</v>
      </c>
      <c r="AR787" s="14">
        <f t="shared" si="15109"/>
        <v>6376</v>
      </c>
      <c r="AS787" s="1">
        <f t="shared" si="15109"/>
        <v>9851</v>
      </c>
      <c r="AT787" s="14">
        <f t="shared" si="15109"/>
        <v>5008</v>
      </c>
      <c r="AU787" s="1">
        <f t="shared" si="15109"/>
        <v>5424</v>
      </c>
      <c r="AV787" s="14">
        <f t="shared" si="15109"/>
        <v>6633</v>
      </c>
      <c r="AW787" s="1">
        <f t="shared" si="15109"/>
        <v>4544</v>
      </c>
      <c r="AX787" s="14">
        <f t="shared" si="15109"/>
        <v>903</v>
      </c>
      <c r="AY787" s="1">
        <f t="shared" si="15109"/>
        <v>3973</v>
      </c>
      <c r="AZ787" s="14">
        <f t="shared" si="15109"/>
        <v>2755</v>
      </c>
      <c r="BA787" s="1">
        <f t="shared" si="15109"/>
        <v>8313</v>
      </c>
      <c r="BB787" s="14">
        <f t="shared" si="15109"/>
        <v>4439</v>
      </c>
      <c r="BC787" s="1">
        <f t="shared" si="15109"/>
        <v>4565</v>
      </c>
      <c r="BD787" s="14">
        <f t="shared" si="15109"/>
        <v>10899</v>
      </c>
      <c r="BE787" s="1">
        <f t="shared" si="15109"/>
        <v>7007</v>
      </c>
      <c r="BF787" s="166">
        <f t="shared" si="15109"/>
        <v>68096</v>
      </c>
      <c r="BG787" s="167">
        <f t="shared" si="15109"/>
        <v>70717</v>
      </c>
      <c r="BI787" s="131" t="s">
        <v>19</v>
      </c>
      <c r="BJ787" s="123">
        <f>B787/B808</f>
        <v>0.11744266851980542</v>
      </c>
      <c r="BK787" s="124">
        <f t="shared" ref="BK787" si="15110">C787/C808</f>
        <v>4.9301357645426619E-2</v>
      </c>
      <c r="BL787" s="125">
        <f t="shared" ref="BL787" si="15111">D787/D808</f>
        <v>9.2267399424670479E-2</v>
      </c>
      <c r="BM787" s="126">
        <f t="shared" ref="BM787" si="15112">E787/E808</f>
        <v>6.6120591581342439E-2</v>
      </c>
      <c r="BN787" s="123">
        <f t="shared" ref="BN787" si="15113">F787/F808</f>
        <v>0.11734164070612668</v>
      </c>
      <c r="BO787" s="124">
        <f t="shared" ref="BO787" si="15114">G787/G808</f>
        <v>5.3954747631019144E-2</v>
      </c>
      <c r="BP787" s="125">
        <f t="shared" ref="BP787" si="15115">H787/H808</f>
        <v>8.6953782836024604E-2</v>
      </c>
      <c r="BQ787" s="126">
        <f t="shared" ref="BQ787" si="15116">I787/I808</f>
        <v>4.6905895276455514E-2</v>
      </c>
      <c r="BR787" s="123">
        <f t="shared" ref="BR787" si="15117">J787/J808</f>
        <v>3.1402651779483599E-2</v>
      </c>
      <c r="BS787" s="124">
        <f t="shared" ref="BS787" si="15118">K787/K808</f>
        <v>0.11006084311169056</v>
      </c>
      <c r="BT787" s="125">
        <f t="shared" ref="BT787" si="15119">L787/L808</f>
        <v>4.3601547904990656E-2</v>
      </c>
      <c r="BU787" s="123">
        <f t="shared" ref="BU787" si="15120">M787/M808</f>
        <v>9.7941204036364776E-2</v>
      </c>
      <c r="BV787" s="127">
        <f t="shared" ref="BV787" si="15121">N787/N808</f>
        <v>6.8855018281911179E-2</v>
      </c>
      <c r="BW787" s="128">
        <f t="shared" ref="BW787" si="15122">O787/O808</f>
        <v>8.4331882772701955E-2</v>
      </c>
      <c r="BX787" s="123">
        <f t="shared" ref="BX787" si="15123">P787/P808</f>
        <v>8.385280514779811E-2</v>
      </c>
      <c r="BY787" s="124">
        <f t="shared" ref="BY787" si="15124">Q787/Q808</f>
        <v>8.3167381105073074E-2</v>
      </c>
      <c r="BZ787" s="125">
        <f t="shared" ref="BZ787" si="15125">R787/R808</f>
        <v>9.0426139609276826E-2</v>
      </c>
      <c r="CA787" s="126">
        <f t="shared" ref="CA787" si="15126">S787/S808</f>
        <v>6.2088481690061918E-2</v>
      </c>
      <c r="CB787" s="123">
        <f t="shared" ref="CB787" si="15127">T787/T808</f>
        <v>3.7745740498034079E-2</v>
      </c>
      <c r="CC787" s="124">
        <f t="shared" ref="CC787" si="15128">U787/U808</f>
        <v>0.13602187286397813</v>
      </c>
      <c r="CD787" s="125">
        <f t="shared" ref="CD787" si="15129">V787/V808</f>
        <v>4.7658129333522002E-2</v>
      </c>
      <c r="CE787" s="126">
        <f t="shared" ref="CE787" si="15130">W787/W808</f>
        <v>9.6533306958112852E-2</v>
      </c>
      <c r="CF787" s="123">
        <f t="shared" ref="CF787" si="15131">X787/X808</f>
        <v>7.804535067674459E-2</v>
      </c>
      <c r="CG787" s="124">
        <f t="shared" ref="CG787" si="15132">Y787/Y808</f>
        <v>0.10831422018348624</v>
      </c>
      <c r="CH787" s="125">
        <f t="shared" ref="CH787" si="15133">Z787/Z808</f>
        <v>8.0710916442048516E-2</v>
      </c>
      <c r="CI787" s="123">
        <f t="shared" ref="CI787" si="15134">AA787/AA808</f>
        <v>6.4086641164489047E-2</v>
      </c>
      <c r="CJ787" s="129">
        <f t="shared" ref="CJ787" si="15135">AB787/AB808</f>
        <v>8.0151247253336819E-2</v>
      </c>
      <c r="CK787" s="130">
        <f t="shared" ref="CK787" si="15136">AC787/AC808</f>
        <v>7.3799978962377721E-2</v>
      </c>
    </row>
    <row r="788" spans="1:89" ht="13.8" thickTop="1" x14ac:dyDescent="0.25">
      <c r="A788" s="139" t="s">
        <v>20</v>
      </c>
      <c r="B788" s="266">
        <v>5443</v>
      </c>
      <c r="C788" s="267">
        <v>1857</v>
      </c>
      <c r="D788" s="268">
        <v>2270</v>
      </c>
      <c r="E788" s="269">
        <v>1844</v>
      </c>
      <c r="F788" s="266">
        <v>3328</v>
      </c>
      <c r="G788" s="270">
        <v>1529</v>
      </c>
      <c r="H788" s="268">
        <v>4377</v>
      </c>
      <c r="I788" s="269">
        <v>2866</v>
      </c>
      <c r="J788" s="266">
        <v>387</v>
      </c>
      <c r="K788" s="270">
        <v>1377</v>
      </c>
      <c r="L788" s="268">
        <v>1335</v>
      </c>
      <c r="M788" s="266">
        <v>4522</v>
      </c>
      <c r="N788" s="271">
        <v>3565</v>
      </c>
      <c r="O788" s="272">
        <v>5162</v>
      </c>
      <c r="P788" s="266">
        <v>2834</v>
      </c>
      <c r="Q788" s="270">
        <v>2889</v>
      </c>
      <c r="R788" s="268">
        <v>3600</v>
      </c>
      <c r="S788" s="269">
        <v>2574</v>
      </c>
      <c r="T788" s="266">
        <v>555</v>
      </c>
      <c r="U788" s="270">
        <v>2211</v>
      </c>
      <c r="V788" s="268">
        <v>1582</v>
      </c>
      <c r="W788" s="269">
        <v>4358</v>
      </c>
      <c r="X788" s="266">
        <v>2453</v>
      </c>
      <c r="Y788" s="270">
        <v>2393</v>
      </c>
      <c r="Z788" s="268">
        <v>5882</v>
      </c>
      <c r="AA788" s="266">
        <v>3522</v>
      </c>
      <c r="AB788" s="162">
        <f t="shared" si="15023"/>
        <v>37611</v>
      </c>
      <c r="AC788" s="165">
        <f t="shared" si="15054"/>
        <v>37104</v>
      </c>
      <c r="BI788" s="139" t="s">
        <v>20</v>
      </c>
      <c r="BJ788" s="123">
        <f>B788/B808</f>
        <v>0.12608292795923096</v>
      </c>
      <c r="BK788" s="124">
        <f t="shared" ref="BK788" si="15137">C788/C808</f>
        <v>4.6006342285204636E-2</v>
      </c>
      <c r="BL788" s="125">
        <f t="shared" ref="BL788" si="15138">D788/D808</f>
        <v>9.7462539178223354E-2</v>
      </c>
      <c r="BM788" s="126">
        <f t="shared" ref="BM788" si="15139">E788/E808</f>
        <v>8.3913538111490327E-2</v>
      </c>
      <c r="BN788" s="123">
        <f t="shared" ref="BN788" si="15140">F788/F808</f>
        <v>0.11916783041501057</v>
      </c>
      <c r="BO788" s="124">
        <f t="shared" ref="BO788" si="15141">G788/G808</f>
        <v>5.9137497582672595E-2</v>
      </c>
      <c r="BP788" s="125">
        <f t="shared" ref="BP788" si="15142">H788/H808</f>
        <v>9.1909371522163663E-2</v>
      </c>
      <c r="BQ788" s="126">
        <f t="shared" ref="BQ788" si="15143">I788/I808</f>
        <v>5.2471622116440866E-2</v>
      </c>
      <c r="BR788" s="123">
        <f t="shared" ref="BR788" si="15144">J788/J808</f>
        <v>4.501046755059316E-2</v>
      </c>
      <c r="BS788" s="124">
        <f t="shared" ref="BS788" si="15145">K788/K808</f>
        <v>0.14960886571056062</v>
      </c>
      <c r="BT788" s="125">
        <f t="shared" ref="BT788" si="15146">L788/L808</f>
        <v>4.4535628502802245E-2</v>
      </c>
      <c r="BU788" s="123">
        <f t="shared" ref="BU788" si="15147">M788/M808</f>
        <v>0.14127276703427161</v>
      </c>
      <c r="BV788" s="127">
        <f t="shared" ref="BV788" si="15148">N788/N808</f>
        <v>7.3230352080851241E-2</v>
      </c>
      <c r="BW788" s="128">
        <f t="shared" ref="BW788" si="15149">O788/O808</f>
        <v>0.10646152576979397</v>
      </c>
      <c r="BX788" s="123">
        <f t="shared" ref="BX788" si="15150">P788/P808</f>
        <v>9.497955627052751E-2</v>
      </c>
      <c r="BY788" s="124">
        <f t="shared" ref="BY788" si="15151">Q788/Q808</f>
        <v>9.7512404225875052E-2</v>
      </c>
      <c r="BZ788" s="125">
        <f t="shared" ref="BZ788" si="15152">R788/R808</f>
        <v>0.10282188963783846</v>
      </c>
      <c r="CA788" s="126">
        <f t="shared" ref="CA788" si="15153">S788/S808</f>
        <v>7.2119021602084554E-2</v>
      </c>
      <c r="CB788" s="123">
        <f t="shared" ref="CB788" si="15154">T788/T808</f>
        <v>4.8492791612057669E-2</v>
      </c>
      <c r="CC788" s="124">
        <f t="shared" ref="CC788" si="15155">U788/U808</f>
        <v>0.18890977443609022</v>
      </c>
      <c r="CD788" s="125">
        <f t="shared" ref="CD788" si="15156">V788/V808</f>
        <v>4.477147304372435E-2</v>
      </c>
      <c r="CE788" s="126">
        <f t="shared" ref="CE788" si="15157">W788/W808</f>
        <v>0.10775926017506553</v>
      </c>
      <c r="CF788" s="123">
        <f t="shared" ref="CF788" si="15158">X788/X808</f>
        <v>8.6236596941465987E-2</v>
      </c>
      <c r="CG788" s="124">
        <f t="shared" ref="CG788" si="15159">Y788/Y808</f>
        <v>0.13721330275229357</v>
      </c>
      <c r="CH788" s="125">
        <f t="shared" ref="CH788" si="15160">Z788/Z808</f>
        <v>9.9090296495956867E-2</v>
      </c>
      <c r="CI788" s="123">
        <f t="shared" ref="CI788" si="15161">AA788/AA808</f>
        <v>5.8323811416364446E-2</v>
      </c>
      <c r="CJ788" s="129">
        <f t="shared" ref="CJ788" si="15162">AB788/AB808</f>
        <v>8.7732270901465348E-2</v>
      </c>
      <c r="CK788" s="130">
        <f t="shared" ref="CK788" si="15163">AC788/AC808</f>
        <v>8.6731104124542727E-2</v>
      </c>
    </row>
    <row r="789" spans="1:89" ht="13.8" thickBot="1" x14ac:dyDescent="0.3">
      <c r="A789" s="131" t="s">
        <v>21</v>
      </c>
      <c r="B789" s="273">
        <v>4493</v>
      </c>
      <c r="C789" s="274">
        <v>1503</v>
      </c>
      <c r="D789" s="275">
        <v>1950</v>
      </c>
      <c r="E789" s="276">
        <v>1654</v>
      </c>
      <c r="F789" s="273">
        <v>2356</v>
      </c>
      <c r="G789" s="277">
        <v>1343</v>
      </c>
      <c r="H789" s="275">
        <v>3717</v>
      </c>
      <c r="I789" s="276">
        <v>2876</v>
      </c>
      <c r="J789" s="273">
        <v>290</v>
      </c>
      <c r="K789" s="277">
        <v>1200</v>
      </c>
      <c r="L789" s="275">
        <v>1137</v>
      </c>
      <c r="M789" s="273">
        <v>4469</v>
      </c>
      <c r="N789" s="278">
        <v>2811</v>
      </c>
      <c r="O789" s="279">
        <v>4689</v>
      </c>
      <c r="P789" s="273">
        <v>2174</v>
      </c>
      <c r="Q789" s="277">
        <v>2535</v>
      </c>
      <c r="R789" s="275">
        <v>3033</v>
      </c>
      <c r="S789" s="276">
        <v>1970</v>
      </c>
      <c r="T789" s="273">
        <v>348</v>
      </c>
      <c r="U789" s="277">
        <v>1762</v>
      </c>
      <c r="V789" s="275">
        <v>1173</v>
      </c>
      <c r="W789" s="276">
        <v>3955</v>
      </c>
      <c r="X789" s="273">
        <v>1986</v>
      </c>
      <c r="Y789" s="277">
        <v>2172</v>
      </c>
      <c r="Z789" s="275">
        <v>5017</v>
      </c>
      <c r="AA789" s="273">
        <v>3485</v>
      </c>
      <c r="AB789" s="162">
        <f t="shared" si="15023"/>
        <v>30485</v>
      </c>
      <c r="AC789" s="165">
        <f t="shared" si="15054"/>
        <v>33613</v>
      </c>
      <c r="AE789" t="s">
        <v>85</v>
      </c>
      <c r="BI789" s="131" t="s">
        <v>21</v>
      </c>
      <c r="BJ789" s="123">
        <f>B789/B808</f>
        <v>0.10407690525828121</v>
      </c>
      <c r="BK789" s="124">
        <f t="shared" ref="BK789" si="15164">C789/C808</f>
        <v>3.7236151025666436E-2</v>
      </c>
      <c r="BL789" s="125">
        <f t="shared" ref="BL789" si="15165">D789/D808</f>
        <v>8.372332660684384E-2</v>
      </c>
      <c r="BM789" s="126">
        <f t="shared" ref="BM789" si="15166">E789/E808</f>
        <v>7.5267349260523322E-2</v>
      </c>
      <c r="BN789" s="123">
        <f t="shared" ref="BN789" si="15167">F789/F808</f>
        <v>8.4362803022164937E-2</v>
      </c>
      <c r="BO789" s="124">
        <f t="shared" ref="BO789" si="15168">G789/G808</f>
        <v>5.1943531231870045E-2</v>
      </c>
      <c r="BP789" s="125">
        <f t="shared" ref="BP789" si="15169">H789/H808</f>
        <v>7.8050521806690046E-2</v>
      </c>
      <c r="BQ789" s="126">
        <f t="shared" ref="BQ789" si="15170">I789/I808</f>
        <v>5.2654705236177227E-2</v>
      </c>
      <c r="BR789" s="123">
        <f t="shared" ref="BR789" si="15171">J789/J808</f>
        <v>3.3728774133519421E-2</v>
      </c>
      <c r="BS789" s="124">
        <f t="shared" ref="BS789" si="15172">K789/K808</f>
        <v>0.1303780964797914</v>
      </c>
      <c r="BT789" s="125">
        <f t="shared" ref="BT789" si="15173">L789/L808</f>
        <v>3.7930344275420337E-2</v>
      </c>
      <c r="BU789" s="123">
        <f t="shared" ref="BU789" si="15174">M789/M808</f>
        <v>0.13961698272360898</v>
      </c>
      <c r="BV789" s="127">
        <f t="shared" ref="BV789" si="15175">N789/N808</f>
        <v>5.7742081262068118E-2</v>
      </c>
      <c r="BW789" s="128">
        <f t="shared" ref="BW789" si="15176">O789/O808</f>
        <v>9.6706333656444002E-2</v>
      </c>
      <c r="BX789" s="123">
        <f t="shared" ref="BX789" si="15177">P789/P808</f>
        <v>7.2860111267511227E-2</v>
      </c>
      <c r="BY789" s="124">
        <f t="shared" ref="BY789" si="15178">Q789/Q808</f>
        <v>8.5563843791136462E-2</v>
      </c>
      <c r="BZ789" s="125">
        <f t="shared" ref="BZ789" si="15179">R789/R808</f>
        <v>8.6627442019878903E-2</v>
      </c>
      <c r="CA789" s="126">
        <f t="shared" ref="CA789" si="15180">S789/S808</f>
        <v>5.5195987784035193E-2</v>
      </c>
      <c r="CB789" s="123">
        <f t="shared" ref="CB789" si="15181">T789/T808</f>
        <v>3.0406290956749672E-2</v>
      </c>
      <c r="CC789" s="124">
        <f t="shared" ref="CC789" si="15182">U789/U808</f>
        <v>0.15054682159945318</v>
      </c>
      <c r="CD789" s="125">
        <f t="shared" ref="CD789" si="15183">V789/V808</f>
        <v>3.3196547332672986E-2</v>
      </c>
      <c r="CE789" s="126">
        <f t="shared" ref="CE789" si="15184">W789/W808</f>
        <v>9.7794372187330003E-2</v>
      </c>
      <c r="CF789" s="123">
        <f t="shared" ref="CF789" si="15185">X789/X808</f>
        <v>6.9818948848655304E-2</v>
      </c>
      <c r="CG789" s="124">
        <f t="shared" ref="CG789" si="15186">Y789/Y808</f>
        <v>0.12454128440366972</v>
      </c>
      <c r="CH789" s="125">
        <f t="shared" ref="CH789" si="15187">Z789/Z808</f>
        <v>8.4518194070080863E-2</v>
      </c>
      <c r="CI789" s="123">
        <f t="shared" ref="CI789" si="15188">AA789/AA808</f>
        <v>5.7711096759236261E-2</v>
      </c>
      <c r="CJ789" s="129">
        <f t="shared" ref="CJ789" si="15189">AB789/AB808</f>
        <v>7.111000181944567E-2</v>
      </c>
      <c r="CK789" s="130">
        <f t="shared" ref="CK789" si="15190">AC789/AC808</f>
        <v>7.8570844193031869E-2</v>
      </c>
    </row>
    <row r="790" spans="1:89" ht="14.4" thickTop="1" thickBot="1" x14ac:dyDescent="0.3">
      <c r="A790" s="139" t="s">
        <v>22</v>
      </c>
      <c r="B790" s="187">
        <v>2894</v>
      </c>
      <c r="C790" s="188">
        <v>1630</v>
      </c>
      <c r="D790" s="189">
        <v>1581</v>
      </c>
      <c r="E790" s="190">
        <v>1168</v>
      </c>
      <c r="F790" s="187">
        <v>2090</v>
      </c>
      <c r="G790" s="191">
        <v>944</v>
      </c>
      <c r="H790" s="189">
        <v>3134</v>
      </c>
      <c r="I790" s="190">
        <v>2356</v>
      </c>
      <c r="J790" s="187">
        <v>298</v>
      </c>
      <c r="K790" s="191">
        <v>970</v>
      </c>
      <c r="L790" s="189">
        <v>871</v>
      </c>
      <c r="M790" s="187">
        <v>3017</v>
      </c>
      <c r="N790" s="192">
        <v>2214</v>
      </c>
      <c r="O790" s="193">
        <v>3888</v>
      </c>
      <c r="P790" s="187">
        <v>1415</v>
      </c>
      <c r="Q790" s="191">
        <v>1848</v>
      </c>
      <c r="R790" s="189">
        <v>2303</v>
      </c>
      <c r="S790" s="190">
        <v>1674</v>
      </c>
      <c r="T790" s="187">
        <v>280</v>
      </c>
      <c r="U790" s="191">
        <v>830</v>
      </c>
      <c r="V790" s="189">
        <v>1010</v>
      </c>
      <c r="W790" s="190">
        <v>3175</v>
      </c>
      <c r="X790" s="187">
        <v>1559</v>
      </c>
      <c r="Y790" s="191">
        <v>1249</v>
      </c>
      <c r="Z790" s="189">
        <v>3909</v>
      </c>
      <c r="AA790" s="187">
        <v>2863</v>
      </c>
      <c r="AB790" s="162">
        <f t="shared" si="15023"/>
        <v>23558</v>
      </c>
      <c r="AC790" s="165">
        <f t="shared" si="15054"/>
        <v>25612</v>
      </c>
      <c r="AE790" s="292" t="s">
        <v>0</v>
      </c>
      <c r="AF790" s="290" t="s">
        <v>1</v>
      </c>
      <c r="AG790" s="291"/>
      <c r="AH790" s="290" t="s">
        <v>2</v>
      </c>
      <c r="AI790" s="291"/>
      <c r="AJ790" s="290" t="s">
        <v>3</v>
      </c>
      <c r="AK790" s="291"/>
      <c r="AL790" s="290" t="s">
        <v>4</v>
      </c>
      <c r="AM790" s="291"/>
      <c r="AN790" s="290" t="s">
        <v>5</v>
      </c>
      <c r="AO790" s="291"/>
      <c r="AP790" s="290" t="s">
        <v>6</v>
      </c>
      <c r="AQ790" s="291"/>
      <c r="AR790" s="290" t="s">
        <v>7</v>
      </c>
      <c r="AS790" s="291"/>
      <c r="AT790" s="290" t="s">
        <v>8</v>
      </c>
      <c r="AU790" s="291"/>
      <c r="AV790" s="290" t="s">
        <v>9</v>
      </c>
      <c r="AW790" s="291"/>
      <c r="AX790" s="290" t="s">
        <v>10</v>
      </c>
      <c r="AY790" s="291"/>
      <c r="AZ790" s="290" t="s">
        <v>11</v>
      </c>
      <c r="BA790" s="291"/>
      <c r="BB790" s="290" t="s">
        <v>12</v>
      </c>
      <c r="BC790" s="291"/>
      <c r="BD790" s="297" t="s">
        <v>40</v>
      </c>
      <c r="BE790" s="298"/>
      <c r="BF790" s="295" t="s">
        <v>41</v>
      </c>
      <c r="BG790" s="296"/>
      <c r="BI790" s="139" t="s">
        <v>22</v>
      </c>
      <c r="BJ790" s="123">
        <f>B790/B808</f>
        <v>6.7037294417419499E-2</v>
      </c>
      <c r="BK790" s="124">
        <f t="shared" ref="BK790" si="15191">C790/C808</f>
        <v>4.0382519076404715E-2</v>
      </c>
      <c r="BL790" s="125">
        <f t="shared" ref="BL790" si="15192">D790/D808</f>
        <v>6.788029711047186E-2</v>
      </c>
      <c r="BM790" s="126">
        <f t="shared" ref="BM790" si="15193">E790/E808</f>
        <v>5.3151308304891925E-2</v>
      </c>
      <c r="BN790" s="123">
        <f t="shared" ref="BN790" si="15194">F790/F808</f>
        <v>7.4837970422888242E-2</v>
      </c>
      <c r="BO790" s="124">
        <f t="shared" ref="BO790" si="15195">G790/G808</f>
        <v>3.6511313092245215E-2</v>
      </c>
      <c r="BP790" s="125">
        <f t="shared" ref="BP790" si="15196">H790/H808</f>
        <v>6.5808537891355018E-2</v>
      </c>
      <c r="BQ790" s="126">
        <f t="shared" ref="BQ790" si="15197">I790/I808</f>
        <v>4.3134383009886486E-2</v>
      </c>
      <c r="BR790" s="123">
        <f t="shared" ref="BR790" si="15198">J790/J808</f>
        <v>3.4659223075133749E-2</v>
      </c>
      <c r="BS790" s="124">
        <f t="shared" ref="BS790" si="15199">K790/K808</f>
        <v>0.10538896132116471</v>
      </c>
      <c r="BT790" s="125">
        <f t="shared" ref="BT790" si="15200">L790/L808</f>
        <v>2.9056578596210303E-2</v>
      </c>
      <c r="BU790" s="123">
        <f t="shared" ref="BU790" si="15201">M790/M808</f>
        <v>9.425474085413478E-2</v>
      </c>
      <c r="BV790" s="127">
        <f t="shared" ref="BV790" si="15202">N790/N808</f>
        <v>4.5478821741095271E-2</v>
      </c>
      <c r="BW790" s="128">
        <f t="shared" ref="BW790" si="15203">O790/O808</f>
        <v>8.0186441726648378E-2</v>
      </c>
      <c r="BX790" s="123">
        <f t="shared" ref="BX790" si="15204">P790/P808</f>
        <v>4.7422749514042496E-2</v>
      </c>
      <c r="BY790" s="124">
        <f t="shared" ref="BY790" si="15205">Q790/Q808</f>
        <v>6.2375535828804805E-2</v>
      </c>
      <c r="BZ790" s="125">
        <f t="shared" ref="BZ790" si="15206">R790/R808</f>
        <v>6.5777447732206104E-2</v>
      </c>
      <c r="CA790" s="126">
        <f t="shared" ref="CA790" si="15207">S790/S808</f>
        <v>4.6902580482474573E-2</v>
      </c>
      <c r="CB790" s="123">
        <f t="shared" ref="CB790" si="15208">T790/T808</f>
        <v>2.4464831804281346E-2</v>
      </c>
      <c r="CC790" s="124">
        <f t="shared" ref="CC790" si="15209">U790/U808</f>
        <v>7.0915926179084071E-2</v>
      </c>
      <c r="CD790" s="125">
        <f t="shared" ref="CD790" si="15210">V790/V808</f>
        <v>2.8583557379368896E-2</v>
      </c>
      <c r="CE790" s="126">
        <f t="shared" ref="CE790" si="15211">W790/W808</f>
        <v>7.8507492211067703E-2</v>
      </c>
      <c r="CF790" s="123">
        <f t="shared" ref="CF790" si="15212">X790/X808</f>
        <v>5.4807523290560732E-2</v>
      </c>
      <c r="CG790" s="124">
        <f t="shared" ref="CG790" si="15213">Y790/Y808</f>
        <v>7.1616972477064222E-2</v>
      </c>
      <c r="CH790" s="125">
        <f t="shared" ref="CH790" si="15214">Z790/Z808</f>
        <v>6.5852425876010784E-2</v>
      </c>
      <c r="CI790" s="123">
        <f t="shared" ref="CI790" si="15215">AA790/AA808</f>
        <v>4.7410866577243443E-2</v>
      </c>
      <c r="CJ790" s="129">
        <f t="shared" ref="CJ790" si="15216">AB790/AB808</f>
        <v>5.4951924646957563E-2</v>
      </c>
      <c r="CK790" s="130">
        <f t="shared" ref="CK790" si="15217">AC790/AC808</f>
        <v>5.9868397985063292E-2</v>
      </c>
    </row>
    <row r="791" spans="1:89" ht="15" thickTop="1" thickBot="1" x14ac:dyDescent="0.35">
      <c r="A791" s="131" t="s">
        <v>23</v>
      </c>
      <c r="B791" s="180">
        <v>2002</v>
      </c>
      <c r="C791" s="181">
        <v>1289</v>
      </c>
      <c r="D791" s="182">
        <v>1059</v>
      </c>
      <c r="E791" s="183">
        <v>872</v>
      </c>
      <c r="F791" s="180">
        <v>1556</v>
      </c>
      <c r="G791" s="184">
        <v>794</v>
      </c>
      <c r="H791" s="182">
        <v>2473</v>
      </c>
      <c r="I791" s="183">
        <v>2050</v>
      </c>
      <c r="J791" s="180">
        <v>316</v>
      </c>
      <c r="K791" s="184">
        <v>754</v>
      </c>
      <c r="L791" s="182">
        <v>849</v>
      </c>
      <c r="M791" s="180">
        <v>1922</v>
      </c>
      <c r="N791" s="185">
        <v>1831</v>
      </c>
      <c r="O791" s="186">
        <v>2268</v>
      </c>
      <c r="P791" s="180">
        <v>1128</v>
      </c>
      <c r="Q791" s="184">
        <v>1219</v>
      </c>
      <c r="R791" s="182">
        <v>1798</v>
      </c>
      <c r="S791" s="183">
        <v>1362</v>
      </c>
      <c r="T791" s="180">
        <v>309</v>
      </c>
      <c r="U791" s="184">
        <v>549</v>
      </c>
      <c r="V791" s="182">
        <v>776</v>
      </c>
      <c r="W791" s="183">
        <v>2556</v>
      </c>
      <c r="X791" s="180">
        <v>1195</v>
      </c>
      <c r="Y791" s="184">
        <v>843</v>
      </c>
      <c r="Z791" s="182">
        <v>3015</v>
      </c>
      <c r="AA791" s="180">
        <v>2589</v>
      </c>
      <c r="AB791" s="162">
        <f t="shared" si="15023"/>
        <v>18307</v>
      </c>
      <c r="AC791" s="165">
        <f t="shared" si="15054"/>
        <v>19067</v>
      </c>
      <c r="AE791" s="293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68" t="s">
        <v>14</v>
      </c>
      <c r="BG791" s="169" t="s">
        <v>15</v>
      </c>
      <c r="BI791" s="131" t="s">
        <v>23</v>
      </c>
      <c r="BJ791" s="123">
        <f>B791/B808</f>
        <v>4.6374797312948808E-2</v>
      </c>
      <c r="BK791" s="124">
        <f t="shared" ref="BK791" si="15218">C791/C808</f>
        <v>3.1934396987414529E-2</v>
      </c>
      <c r="BL791" s="125">
        <f t="shared" ref="BL791" si="15219">D791/D808</f>
        <v>4.5468206603409042E-2</v>
      </c>
      <c r="BM791" s="126">
        <f t="shared" ref="BM791" si="15220">E791/E808</f>
        <v>3.9681456200227533E-2</v>
      </c>
      <c r="BN791" s="123">
        <f t="shared" ref="BN791" si="15221">F791/F808</f>
        <v>5.5716689941633542E-2</v>
      </c>
      <c r="BO791" s="124">
        <f t="shared" ref="BO791" si="15222">G791/G808</f>
        <v>3.070972732546896E-2</v>
      </c>
      <c r="BP791" s="125">
        <f t="shared" ref="BP791" si="15223">H791/H808</f>
        <v>5.1928689918736747E-2</v>
      </c>
      <c r="BQ791" s="126">
        <f t="shared" ref="BQ791" si="15224">I791/I808</f>
        <v>3.7532039545953862E-2</v>
      </c>
      <c r="BR791" s="123">
        <f t="shared" ref="BR791" si="15225">J791/J808</f>
        <v>3.6752733193765992E-2</v>
      </c>
      <c r="BS791" s="124">
        <f t="shared" ref="BS791" si="15226">K791/K808</f>
        <v>8.1920903954802254E-2</v>
      </c>
      <c r="BT791" s="125">
        <f t="shared" ref="BT791" si="15227">L791/L808</f>
        <v>2.8322658126501202E-2</v>
      </c>
      <c r="BU791" s="123">
        <f t="shared" ref="BU791" si="15228">M791/M808</f>
        <v>6.0045612171576744E-2</v>
      </c>
      <c r="BV791" s="127">
        <f t="shared" ref="BV791" si="15229">N791/N808</f>
        <v>3.7611437492296951E-2</v>
      </c>
      <c r="BW791" s="128">
        <f t="shared" ref="BW791" si="15230">O791/O808</f>
        <v>4.6775424340544887E-2</v>
      </c>
      <c r="BX791" s="123">
        <f t="shared" ref="BX791" si="15231">P791/P808</f>
        <v>3.7804142368791475E-2</v>
      </c>
      <c r="BY791" s="124">
        <f t="shared" ref="BY791" si="15232">Q791/Q808</f>
        <v>4.1144901610017888E-2</v>
      </c>
      <c r="BZ791" s="125">
        <f t="shared" ref="BZ791" si="15233">R791/R808</f>
        <v>5.1353821546898208E-2</v>
      </c>
      <c r="CA791" s="126">
        <f t="shared" ref="CA791" si="15234">S791/S808</f>
        <v>3.8160880894343115E-2</v>
      </c>
      <c r="CB791" s="123">
        <f t="shared" ref="CB791" si="15235">T791/T808</f>
        <v>2.6998689384010486E-2</v>
      </c>
      <c r="CC791" s="124">
        <f t="shared" ref="CC791" si="15236">U791/U808</f>
        <v>4.690704032809296E-2</v>
      </c>
      <c r="CD791" s="125">
        <f t="shared" ref="CD791" si="15237">V791/V808</f>
        <v>2.1961228243950758E-2</v>
      </c>
      <c r="CE791" s="126">
        <f t="shared" ref="CE791" si="15238">W791/W808</f>
        <v>6.3201622076059547E-2</v>
      </c>
      <c r="CF791" s="123">
        <f t="shared" ref="CF791" si="15239">X791/X808</f>
        <v>4.2010898224644051E-2</v>
      </c>
      <c r="CG791" s="124">
        <f t="shared" ref="CG791" si="15240">Y791/Y808</f>
        <v>4.833715596330275E-2</v>
      </c>
      <c r="CH791" s="125">
        <f t="shared" ref="CH791" si="15241">Z791/Z808</f>
        <v>5.0791778975741241E-2</v>
      </c>
      <c r="CI791" s="123">
        <f t="shared" ref="CI791" si="15242">AA791/AA808</f>
        <v>4.2873466143375227E-2</v>
      </c>
      <c r="CJ791" s="129">
        <f t="shared" ref="CJ791" si="15243">AB791/AB808</f>
        <v>4.2703323054242806E-2</v>
      </c>
      <c r="CK791" s="130">
        <f t="shared" ref="CK791" si="15244">AC791/AC808</f>
        <v>4.4569371559472187E-2</v>
      </c>
    </row>
    <row r="792" spans="1:89" ht="13.8" thickTop="1" x14ac:dyDescent="0.25">
      <c r="A792" s="139" t="s">
        <v>24</v>
      </c>
      <c r="B792" s="194">
        <v>1986</v>
      </c>
      <c r="C792" s="188">
        <v>1434</v>
      </c>
      <c r="D792" s="189">
        <v>1154</v>
      </c>
      <c r="E792" s="190">
        <v>760</v>
      </c>
      <c r="F792" s="187">
        <v>1437</v>
      </c>
      <c r="G792" s="191">
        <v>720</v>
      </c>
      <c r="H792" s="189">
        <v>2506</v>
      </c>
      <c r="I792" s="190">
        <v>2002</v>
      </c>
      <c r="J792" s="187">
        <v>363</v>
      </c>
      <c r="K792" s="191">
        <v>518</v>
      </c>
      <c r="L792" s="189">
        <v>870</v>
      </c>
      <c r="M792" s="187">
        <v>1725</v>
      </c>
      <c r="N792" s="192">
        <v>1849</v>
      </c>
      <c r="O792" s="195">
        <v>2360</v>
      </c>
      <c r="P792" s="187">
        <v>1172</v>
      </c>
      <c r="Q792" s="191">
        <v>1059</v>
      </c>
      <c r="R792" s="189">
        <v>1669</v>
      </c>
      <c r="S792" s="190">
        <v>1320</v>
      </c>
      <c r="T792" s="187">
        <v>319</v>
      </c>
      <c r="U792" s="191">
        <v>405</v>
      </c>
      <c r="V792" s="189">
        <v>909</v>
      </c>
      <c r="W792" s="196">
        <v>2277</v>
      </c>
      <c r="X792" s="187">
        <v>1064</v>
      </c>
      <c r="Y792" s="191">
        <v>675</v>
      </c>
      <c r="Z792" s="189">
        <v>2855</v>
      </c>
      <c r="AA792" s="187">
        <v>2710</v>
      </c>
      <c r="AB792" s="162">
        <f t="shared" si="15023"/>
        <v>18153</v>
      </c>
      <c r="AC792" s="165">
        <f t="shared" si="15054"/>
        <v>17965</v>
      </c>
      <c r="AE792" s="254" t="str">
        <f>$AE$17</f>
        <v>17:00 - 17:59</v>
      </c>
      <c r="AF792" s="120">
        <f t="shared" ref="AF792:AO794" si="15245">SUMIF($A$9:$A$32,$AE792,B$784:B$807)</f>
        <v>2126</v>
      </c>
      <c r="AG792" s="177">
        <f t="shared" si="15245"/>
        <v>4999</v>
      </c>
      <c r="AH792" s="121">
        <f t="shared" si="15245"/>
        <v>1656</v>
      </c>
      <c r="AI792" s="172">
        <f t="shared" si="15245"/>
        <v>1989</v>
      </c>
      <c r="AJ792" s="120">
        <f t="shared" si="15245"/>
        <v>1272</v>
      </c>
      <c r="AK792" s="122">
        <f t="shared" si="15245"/>
        <v>2935</v>
      </c>
      <c r="AL792" s="121">
        <f t="shared" si="15245"/>
        <v>2978</v>
      </c>
      <c r="AM792" s="172">
        <f t="shared" si="15245"/>
        <v>5751</v>
      </c>
      <c r="AN792" s="120">
        <f t="shared" si="15245"/>
        <v>1427</v>
      </c>
      <c r="AO792" s="122">
        <f t="shared" si="15245"/>
        <v>338</v>
      </c>
      <c r="AP792" s="121">
        <f t="shared" ref="AP792:AY794" si="15246">SUMIF($A$9:$A$32,$AE792,L$784:L$807)</f>
        <v>4014</v>
      </c>
      <c r="AQ792" s="120">
        <f t="shared" si="15246"/>
        <v>1030</v>
      </c>
      <c r="AR792" s="171">
        <f t="shared" si="15246"/>
        <v>4974</v>
      </c>
      <c r="AS792" s="173">
        <f t="shared" si="15246"/>
        <v>2895</v>
      </c>
      <c r="AT792" s="120">
        <f t="shared" si="15246"/>
        <v>2672</v>
      </c>
      <c r="AU792" s="122">
        <f t="shared" si="15246"/>
        <v>1974</v>
      </c>
      <c r="AV792" s="121">
        <f t="shared" si="15246"/>
        <v>2499</v>
      </c>
      <c r="AW792" s="172">
        <f t="shared" si="15246"/>
        <v>3327</v>
      </c>
      <c r="AX792" s="120">
        <f t="shared" si="15246"/>
        <v>1905</v>
      </c>
      <c r="AY792" s="122">
        <f t="shared" si="15246"/>
        <v>340</v>
      </c>
      <c r="AZ792" s="121">
        <f t="shared" ref="AZ792:BE794" si="15247">SUMIF($A$9:$A$32,$AE792,V$784:V$807)</f>
        <v>4245</v>
      </c>
      <c r="BA792" s="172">
        <f t="shared" si="15247"/>
        <v>2174</v>
      </c>
      <c r="BB792" s="120">
        <f t="shared" si="15247"/>
        <v>2903</v>
      </c>
      <c r="BC792" s="122">
        <f t="shared" si="15247"/>
        <v>879</v>
      </c>
      <c r="BD792" s="21">
        <f t="shared" si="15247"/>
        <v>4040</v>
      </c>
      <c r="BE792" s="176">
        <f t="shared" si="15247"/>
        <v>5791</v>
      </c>
      <c r="BF792" s="162">
        <f>AF792+AH792+AJ792+AL792+AN792+AP792+AR792+AT792+AV792+AX792+AZ792+BB792+BD792</f>
        <v>36711</v>
      </c>
      <c r="BG792" s="163">
        <f>AG792+AI792+AK792+AM792+AO792+AQ792+AS792+AU792+AW792+AY792+BA792+BC792+BE792</f>
        <v>34422</v>
      </c>
      <c r="BI792" s="139" t="s">
        <v>24</v>
      </c>
      <c r="BJ792" s="123">
        <f>B792/B808</f>
        <v>4.6004169562195968E-2</v>
      </c>
      <c r="BK792" s="124">
        <f t="shared" ref="BK792" si="15248">C792/C808</f>
        <v>3.5526706966603906E-2</v>
      </c>
      <c r="BL792" s="125">
        <f t="shared" ref="BL792" si="15249">D792/D808</f>
        <v>4.954703533553733E-2</v>
      </c>
      <c r="BM792" s="126">
        <f t="shared" ref="BM792" si="15250">E792/E808</f>
        <v>3.4584755403868031E-2</v>
      </c>
      <c r="BN792" s="123">
        <f t="shared" ref="BN792" si="15251">F792/F808</f>
        <v>5.1455580620904502E-2</v>
      </c>
      <c r="BO792" s="124">
        <f t="shared" ref="BO792" si="15252">G792/G808</f>
        <v>2.7847611680526012E-2</v>
      </c>
      <c r="BP792" s="125">
        <f t="shared" ref="BP792" si="15253">H792/H808</f>
        <v>5.2621632404510427E-2</v>
      </c>
      <c r="BQ792" s="126">
        <f t="shared" ref="BQ792" si="15254">I792/I808</f>
        <v>3.6653240571219332E-2</v>
      </c>
      <c r="BR792" s="123">
        <f t="shared" ref="BR792" si="15255">J792/J808</f>
        <v>4.2219120725750174E-2</v>
      </c>
      <c r="BS792" s="124">
        <f t="shared" ref="BS792" si="15256">K792/K808</f>
        <v>5.6279878313776621E-2</v>
      </c>
      <c r="BT792" s="125">
        <f t="shared" ref="BT792" si="15257">L792/L808</f>
        <v>2.9023218574859889E-2</v>
      </c>
      <c r="BU792" s="123">
        <f t="shared" ref="BU792" si="15258">M792/M808</f>
        <v>5.3891093130057174E-2</v>
      </c>
      <c r="BV792" s="127">
        <f t="shared" ref="BV792" si="15259">N792/N808</f>
        <v>3.7981184010517234E-2</v>
      </c>
      <c r="BW792" s="128">
        <f t="shared" ref="BW792" si="15260">O792/O808</f>
        <v>4.8672840142718665E-2</v>
      </c>
      <c r="BX792" s="123">
        <f t="shared" ref="BX792" si="15261">P792/P808</f>
        <v>3.9278772035659229E-2</v>
      </c>
      <c r="BY792" s="124">
        <f t="shared" ref="BY792" si="15262">Q792/Q808</f>
        <v>3.5744422317480679E-2</v>
      </c>
      <c r="BZ792" s="125">
        <f t="shared" ref="BZ792" si="15263">R792/R808</f>
        <v>4.7669370501542331E-2</v>
      </c>
      <c r="CA792" s="126">
        <f t="shared" ref="CA792" si="15264">S792/S808</f>
        <v>3.6984113642094647E-2</v>
      </c>
      <c r="CB792" s="123">
        <f t="shared" ref="CB792" si="15265">T792/T808</f>
        <v>2.7872433377020531E-2</v>
      </c>
      <c r="CC792" s="124">
        <f t="shared" ref="CC792" si="15266">U792/U808</f>
        <v>3.4603554340396449E-2</v>
      </c>
      <c r="CD792" s="125">
        <f t="shared" ref="CD792" si="15267">V792/V808</f>
        <v>2.5725201641432008E-2</v>
      </c>
      <c r="CE792" s="126">
        <f t="shared" ref="CE792" si="15268">W792/W808</f>
        <v>5.630285346916572E-2</v>
      </c>
      <c r="CF792" s="123">
        <f t="shared" ref="CF792" si="15269">X792/X808</f>
        <v>3.740551942344876E-2</v>
      </c>
      <c r="CG792" s="124">
        <f t="shared" ref="CG792" si="15270">Y792/Y808</f>
        <v>3.8704128440366969E-2</v>
      </c>
      <c r="CH792" s="125">
        <f t="shared" ref="CH792" si="15271">Z792/Z808</f>
        <v>4.809636118598383E-2</v>
      </c>
      <c r="CI792" s="123">
        <f t="shared" ref="CI792" si="15272">AA792/AA808</f>
        <v>4.4877208670740389E-2</v>
      </c>
      <c r="CJ792" s="129">
        <f t="shared" ref="CJ792" si="15273">AB792/AB808</f>
        <v>4.2344099164454564E-2</v>
      </c>
      <c r="CK792" s="130">
        <f t="shared" ref="CK792" si="15274">AC792/AC808</f>
        <v>4.1993431586821096E-2</v>
      </c>
    </row>
    <row r="793" spans="1:89" x14ac:dyDescent="0.25">
      <c r="A793" s="131" t="s">
        <v>25</v>
      </c>
      <c r="B793" s="197">
        <v>1924</v>
      </c>
      <c r="C793" s="181">
        <v>1540</v>
      </c>
      <c r="D793" s="182">
        <v>1080</v>
      </c>
      <c r="E793" s="183">
        <v>717</v>
      </c>
      <c r="F793" s="180">
        <v>1348</v>
      </c>
      <c r="G793" s="184">
        <v>735</v>
      </c>
      <c r="H793" s="182">
        <v>2387</v>
      </c>
      <c r="I793" s="183">
        <v>2000</v>
      </c>
      <c r="J793" s="180">
        <v>400</v>
      </c>
      <c r="K793" s="181">
        <v>329</v>
      </c>
      <c r="L793" s="182">
        <v>823</v>
      </c>
      <c r="M793" s="180">
        <v>1641</v>
      </c>
      <c r="N793" s="185">
        <v>1782</v>
      </c>
      <c r="O793" s="198">
        <v>2204</v>
      </c>
      <c r="P793" s="180">
        <v>1149</v>
      </c>
      <c r="Q793" s="181">
        <v>1126</v>
      </c>
      <c r="R793" s="182">
        <v>1549</v>
      </c>
      <c r="S793" s="183">
        <v>1339</v>
      </c>
      <c r="T793" s="189">
        <v>317</v>
      </c>
      <c r="U793" s="180">
        <v>501</v>
      </c>
      <c r="V793" s="182">
        <v>926</v>
      </c>
      <c r="W793" s="199">
        <v>2115</v>
      </c>
      <c r="X793" s="180">
        <v>1052</v>
      </c>
      <c r="Y793" s="184">
        <v>698</v>
      </c>
      <c r="Z793" s="182">
        <v>2782</v>
      </c>
      <c r="AA793" s="180">
        <v>2820</v>
      </c>
      <c r="AB793" s="162">
        <f t="shared" si="15023"/>
        <v>17519</v>
      </c>
      <c r="AC793" s="165">
        <f t="shared" si="15054"/>
        <v>17765</v>
      </c>
      <c r="AE793" s="256" t="str">
        <f>$AE$18</f>
        <v>18:00 - 18:59</v>
      </c>
      <c r="AF793" s="120">
        <f t="shared" si="15245"/>
        <v>2452</v>
      </c>
      <c r="AG793" s="181">
        <f t="shared" si="15245"/>
        <v>5161</v>
      </c>
      <c r="AH793" s="182">
        <f t="shared" si="15245"/>
        <v>1812</v>
      </c>
      <c r="AI793" s="183">
        <f t="shared" si="15245"/>
        <v>2090</v>
      </c>
      <c r="AJ793" s="180">
        <f t="shared" si="15245"/>
        <v>1360</v>
      </c>
      <c r="AK793" s="184">
        <f t="shared" si="15245"/>
        <v>3049</v>
      </c>
      <c r="AL793" s="182">
        <f t="shared" si="15245"/>
        <v>3140</v>
      </c>
      <c r="AM793" s="183">
        <f t="shared" si="15245"/>
        <v>6298</v>
      </c>
      <c r="AN793" s="180">
        <f t="shared" si="15245"/>
        <v>990</v>
      </c>
      <c r="AO793" s="184">
        <f t="shared" si="15245"/>
        <v>360</v>
      </c>
      <c r="AP793" s="182">
        <f t="shared" si="15246"/>
        <v>3944</v>
      </c>
      <c r="AQ793" s="180">
        <f t="shared" si="15246"/>
        <v>1088</v>
      </c>
      <c r="AR793" s="185">
        <f t="shared" si="15246"/>
        <v>4902</v>
      </c>
      <c r="AS793" s="186">
        <f t="shared" si="15246"/>
        <v>3007</v>
      </c>
      <c r="AT793" s="180">
        <f t="shared" si="15246"/>
        <v>2912</v>
      </c>
      <c r="AU793" s="184">
        <f t="shared" si="15246"/>
        <v>2499</v>
      </c>
      <c r="AV793" s="182">
        <f t="shared" si="15246"/>
        <v>2473</v>
      </c>
      <c r="AW793" s="183">
        <f t="shared" si="15246"/>
        <v>3802</v>
      </c>
      <c r="AX793" s="180">
        <f t="shared" si="15246"/>
        <v>1907</v>
      </c>
      <c r="AY793" s="184">
        <f t="shared" si="15246"/>
        <v>339</v>
      </c>
      <c r="AZ793" s="182">
        <f t="shared" si="15247"/>
        <v>4421</v>
      </c>
      <c r="BA793" s="183">
        <f t="shared" si="15247"/>
        <v>2228</v>
      </c>
      <c r="BB793" s="180">
        <f t="shared" si="15247"/>
        <v>3115</v>
      </c>
      <c r="BC793" s="184">
        <f t="shared" si="15247"/>
        <v>1020</v>
      </c>
      <c r="BD793" s="182">
        <f t="shared" si="15247"/>
        <v>3983</v>
      </c>
      <c r="BE793" s="180">
        <f t="shared" si="15247"/>
        <v>6259</v>
      </c>
      <c r="BF793" s="164">
        <f>SUM(AF793,AH793,AJ793,AL793,AN793,AP793,AR793,AT793,AV793,AX793,AZ793,BB793,BD793)</f>
        <v>37411</v>
      </c>
      <c r="BG793" s="165">
        <f>SUM(AG793,AI793,AK793,AM793,AO793,AQ793,AS793,AU793,AW793,AY793,BA793,BC793,BE793)</f>
        <v>37200</v>
      </c>
      <c r="BI793" s="131" t="s">
        <v>25</v>
      </c>
      <c r="BJ793" s="123">
        <f>B793/B808</f>
        <v>4.4567987028028722E-2</v>
      </c>
      <c r="BK793" s="124">
        <f t="shared" ref="BK793" si="15275">C793/C808</f>
        <v>3.815280943414924E-2</v>
      </c>
      <c r="BL793" s="125">
        <f t="shared" ref="BL793" si="15276">D793/D808</f>
        <v>4.6369842428405819E-2</v>
      </c>
      <c r="BM793" s="126">
        <f t="shared" ref="BM793" si="15277">E793/E808</f>
        <v>3.2627986348122869E-2</v>
      </c>
      <c r="BN793" s="123">
        <f t="shared" ref="BN793" si="15278">F793/F808</f>
        <v>4.8268700540695382E-2</v>
      </c>
      <c r="BO793" s="124">
        <f t="shared" ref="BO793" si="15279">G793/G808</f>
        <v>2.8427770257203635E-2</v>
      </c>
      <c r="BP793" s="125">
        <f t="shared" ref="BP793" si="15280">H793/H808</f>
        <v>5.0122839804296243E-2</v>
      </c>
      <c r="BQ793" s="126">
        <f t="shared" ref="BQ793" si="15281">I793/I808</f>
        <v>3.661662394727206E-2</v>
      </c>
      <c r="BR793" s="123">
        <f t="shared" ref="BR793" si="15282">J793/J808</f>
        <v>4.6522447080716449E-2</v>
      </c>
      <c r="BS793" s="124">
        <f t="shared" ref="BS793" si="15283">K793/K808</f>
        <v>3.5745328118209477E-2</v>
      </c>
      <c r="BT793" s="125">
        <f t="shared" ref="BT793" si="15284">L793/L808</f>
        <v>2.7455297571390445E-2</v>
      </c>
      <c r="BU793" s="123">
        <f t="shared" ref="BU793" si="15285">M793/M808</f>
        <v>5.1266831203723953E-2</v>
      </c>
      <c r="BV793" s="127">
        <f t="shared" ref="BV793" si="15286">N793/N808</f>
        <v>3.6604905303808388E-2</v>
      </c>
      <c r="BW793" s="128">
        <f t="shared" ref="BW793" si="15287">O793/O808</f>
        <v>4.5455482912945738E-2</v>
      </c>
      <c r="BX793" s="123">
        <f t="shared" ref="BX793" si="15288">P793/P808</f>
        <v>3.8507942891614723E-2</v>
      </c>
      <c r="BY793" s="124">
        <f t="shared" ref="BY793" si="15289">Q793/Q808</f>
        <v>3.8005873021230631E-2</v>
      </c>
      <c r="BZ793" s="125">
        <f t="shared" ref="BZ793" si="15290">R793/R808</f>
        <v>4.4241974180281043E-2</v>
      </c>
      <c r="CA793" s="126">
        <f t="shared" ref="CA793" si="15291">S793/S808</f>
        <v>3.7516460732397526E-2</v>
      </c>
      <c r="CB793" s="123">
        <f t="shared" ref="CB793" si="15292">T793/T808</f>
        <v>2.7697684578418525E-2</v>
      </c>
      <c r="CC793" s="124">
        <f t="shared" ref="CC793" si="15293">U793/U808</f>
        <v>4.2805878332194125E-2</v>
      </c>
      <c r="CD793" s="125">
        <f t="shared" ref="CD793" si="15294">V793/V808</f>
        <v>2.6206311023064949E-2</v>
      </c>
      <c r="CE793" s="126">
        <f t="shared" ref="CE793" si="15295">W793/W808</f>
        <v>5.2297116858711239E-2</v>
      </c>
      <c r="CF793" s="123">
        <f t="shared" ref="CF793" si="15296">X793/X808</f>
        <v>3.6983652663033925E-2</v>
      </c>
      <c r="CG793" s="124">
        <f t="shared" ref="CG793" si="15297">Y793/Y808</f>
        <v>4.0022935779816513E-2</v>
      </c>
      <c r="CH793" s="125">
        <f t="shared" ref="CH793" si="15298">Z793/Z808</f>
        <v>4.6866576819407008E-2</v>
      </c>
      <c r="CI793" s="123">
        <f t="shared" ref="CI793" si="15299">AA793/AA808</f>
        <v>4.6698792786526902E-2</v>
      </c>
      <c r="CJ793" s="129">
        <f t="shared" ref="CJ793" si="15300">AB793/AB808</f>
        <v>4.0865216397404258E-2</v>
      </c>
      <c r="CK793" s="130">
        <f t="shared" ref="CK793" si="15301">AC793/AC808</f>
        <v>4.1525928869461555E-2</v>
      </c>
    </row>
    <row r="794" spans="1:89" ht="13.8" thickBot="1" x14ac:dyDescent="0.3">
      <c r="A794" s="139" t="s">
        <v>26</v>
      </c>
      <c r="B794" s="194">
        <v>1754</v>
      </c>
      <c r="C794" s="188">
        <v>1373</v>
      </c>
      <c r="D794" s="189">
        <v>895</v>
      </c>
      <c r="E794" s="190">
        <v>780</v>
      </c>
      <c r="F794" s="187">
        <v>1147</v>
      </c>
      <c r="G794" s="191">
        <v>835</v>
      </c>
      <c r="H794" s="189">
        <v>2233</v>
      </c>
      <c r="I794" s="190">
        <v>2163</v>
      </c>
      <c r="J794" s="187">
        <v>375</v>
      </c>
      <c r="K794" s="188">
        <v>393</v>
      </c>
      <c r="L794" s="189">
        <v>864</v>
      </c>
      <c r="M794" s="187">
        <v>1423</v>
      </c>
      <c r="N794" s="192">
        <v>1743</v>
      </c>
      <c r="O794" s="195">
        <v>1827</v>
      </c>
      <c r="P794" s="187">
        <v>1117</v>
      </c>
      <c r="Q794" s="188">
        <v>1106</v>
      </c>
      <c r="R794" s="189">
        <v>1481</v>
      </c>
      <c r="S794" s="190">
        <v>1297</v>
      </c>
      <c r="T794" s="187">
        <v>286</v>
      </c>
      <c r="U794" s="191">
        <v>442</v>
      </c>
      <c r="V794" s="189">
        <v>971</v>
      </c>
      <c r="W794" s="196">
        <v>1662</v>
      </c>
      <c r="X794" s="187">
        <v>997</v>
      </c>
      <c r="Y794" s="191">
        <v>603</v>
      </c>
      <c r="Z794" s="189">
        <v>2523</v>
      </c>
      <c r="AA794" s="187">
        <v>2731</v>
      </c>
      <c r="AB794" s="162">
        <f t="shared" si="15023"/>
        <v>16386</v>
      </c>
      <c r="AC794" s="165">
        <f t="shared" si="15054"/>
        <v>16635</v>
      </c>
      <c r="AE794" s="254">
        <f>$AE$19</f>
        <v>0</v>
      </c>
      <c r="AF794" s="120">
        <f t="shared" si="15245"/>
        <v>0</v>
      </c>
      <c r="AG794" s="188">
        <f t="shared" si="15245"/>
        <v>0</v>
      </c>
      <c r="AH794" s="189">
        <f t="shared" si="15245"/>
        <v>0</v>
      </c>
      <c r="AI794" s="190">
        <f t="shared" si="15245"/>
        <v>0</v>
      </c>
      <c r="AJ794" s="187">
        <f t="shared" si="15245"/>
        <v>0</v>
      </c>
      <c r="AK794" s="191">
        <f t="shared" si="15245"/>
        <v>0</v>
      </c>
      <c r="AL794" s="189">
        <f t="shared" si="15245"/>
        <v>0</v>
      </c>
      <c r="AM794" s="190">
        <f t="shared" si="15245"/>
        <v>0</v>
      </c>
      <c r="AN794" s="187">
        <f t="shared" si="15245"/>
        <v>0</v>
      </c>
      <c r="AO794" s="191">
        <f t="shared" si="15245"/>
        <v>0</v>
      </c>
      <c r="AP794" s="189">
        <f t="shared" si="15246"/>
        <v>0</v>
      </c>
      <c r="AQ794" s="187">
        <f t="shared" si="15246"/>
        <v>0</v>
      </c>
      <c r="AR794" s="192">
        <f t="shared" si="15246"/>
        <v>0</v>
      </c>
      <c r="AS794" s="193">
        <f t="shared" si="15246"/>
        <v>0</v>
      </c>
      <c r="AT794" s="187">
        <f t="shared" si="15246"/>
        <v>0</v>
      </c>
      <c r="AU794" s="191">
        <f t="shared" si="15246"/>
        <v>0</v>
      </c>
      <c r="AV794" s="189">
        <f t="shared" si="15246"/>
        <v>0</v>
      </c>
      <c r="AW794" s="190">
        <f t="shared" si="15246"/>
        <v>0</v>
      </c>
      <c r="AX794" s="187">
        <f t="shared" si="15246"/>
        <v>0</v>
      </c>
      <c r="AY794" s="191">
        <f t="shared" si="15246"/>
        <v>0</v>
      </c>
      <c r="AZ794" s="189">
        <f t="shared" si="15247"/>
        <v>0</v>
      </c>
      <c r="BA794" s="190">
        <f t="shared" si="15247"/>
        <v>0</v>
      </c>
      <c r="BB794" s="187">
        <f t="shared" si="15247"/>
        <v>0</v>
      </c>
      <c r="BC794" s="191">
        <f t="shared" si="15247"/>
        <v>0</v>
      </c>
      <c r="BD794" s="189">
        <f t="shared" si="15247"/>
        <v>0</v>
      </c>
      <c r="BE794" s="187">
        <f t="shared" si="15247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26</v>
      </c>
      <c r="BJ794" s="123">
        <f>B794/B808</f>
        <v>4.0630067176279823E-2</v>
      </c>
      <c r="BK794" s="124">
        <f t="shared" ref="BK794" si="15302">C794/C808</f>
        <v>3.4015459320186306E-2</v>
      </c>
      <c r="BL794" s="125">
        <f t="shared" ref="BL794" si="15303">D794/D808</f>
        <v>3.8426860160577045E-2</v>
      </c>
      <c r="BM794" s="126">
        <f t="shared" ref="BM794" si="15304">E794/E808</f>
        <v>3.5494880546075087E-2</v>
      </c>
      <c r="BN794" s="123">
        <f t="shared" ref="BN794" si="15305">F794/F808</f>
        <v>4.1071364629211876E-2</v>
      </c>
      <c r="BO794" s="124">
        <f t="shared" ref="BO794" si="15306">G794/G808</f>
        <v>3.2295494101721139E-2</v>
      </c>
      <c r="BP794" s="125">
        <f t="shared" ref="BP794" si="15307">H794/H808</f>
        <v>4.6889108204019064E-2</v>
      </c>
      <c r="BQ794" s="126">
        <f t="shared" ref="BQ794" si="15308">I794/I808</f>
        <v>3.9600878798974733E-2</v>
      </c>
      <c r="BR794" s="123">
        <f t="shared" ref="BR794" si="15309">J794/J808</f>
        <v>4.3614794138171667E-2</v>
      </c>
      <c r="BS794" s="124">
        <f t="shared" ref="BS794" si="15310">K794/K808</f>
        <v>4.269882659713168E-2</v>
      </c>
      <c r="BT794" s="125">
        <f t="shared" ref="BT794" si="15311">L794/L808</f>
        <v>2.8823058446757407E-2</v>
      </c>
      <c r="BU794" s="123">
        <f t="shared" ref="BU794" si="15312">M794/M808</f>
        <v>4.4456246680621078E-2</v>
      </c>
      <c r="BV794" s="127">
        <f t="shared" ref="BV794" si="15313">N794/N808</f>
        <v>3.5803787847664435E-2</v>
      </c>
      <c r="BW794" s="128">
        <f t="shared" ref="BW794" si="15314">O794/O808</f>
        <v>3.7680202940994494E-2</v>
      </c>
      <c r="BX794" s="123">
        <f t="shared" ref="BX794" si="15315">P794/P808</f>
        <v>3.7435484952074535E-2</v>
      </c>
      <c r="BY794" s="124">
        <f t="shared" ref="BY794" si="15316">Q794/Q808</f>
        <v>3.7330813109663484E-2</v>
      </c>
      <c r="BZ794" s="125">
        <f t="shared" ref="BZ794" si="15317">R794/R808</f>
        <v>4.2299782931566318E-2</v>
      </c>
      <c r="CA794" s="126">
        <f t="shared" ref="CA794" si="15318">S794/S808</f>
        <v>3.6339693480149059E-2</v>
      </c>
      <c r="CB794" s="123">
        <f t="shared" ref="CB794" si="15319">T794/T808</f>
        <v>2.4989078200087375E-2</v>
      </c>
      <c r="CC794" s="124">
        <f t="shared" ref="CC794" si="15320">U794/U808</f>
        <v>3.7764866712235133E-2</v>
      </c>
      <c r="CD794" s="125">
        <f t="shared" ref="CD794" si="15321">V794/V808</f>
        <v>2.7479835856799209E-2</v>
      </c>
      <c r="CE794" s="126">
        <f t="shared" ref="CE794" si="15322">W794/W808</f>
        <v>4.1095890410958902E-2</v>
      </c>
      <c r="CF794" s="123">
        <f t="shared" ref="CF794" si="15323">X794/X808</f>
        <v>3.5050096677799264E-2</v>
      </c>
      <c r="CG794" s="124">
        <f t="shared" ref="CG794" si="15324">Y794/Y808</f>
        <v>3.4575688073394492E-2</v>
      </c>
      <c r="CH794" s="125">
        <f t="shared" ref="CH794" si="15325">Z794/Z808</f>
        <v>4.2503369272237197E-2</v>
      </c>
      <c r="CI794" s="123">
        <f t="shared" ref="CI794" si="15326">AA794/AA808</f>
        <v>4.5224965638299634E-2</v>
      </c>
      <c r="CJ794" s="129">
        <f t="shared" ref="CJ794" si="15327">AB794/AB808</f>
        <v>3.8222354922533598E-2</v>
      </c>
      <c r="CK794" s="130">
        <f t="shared" ref="CK794" si="15328">AC794/AC808</f>
        <v>3.8884538516380129E-2</v>
      </c>
    </row>
    <row r="795" spans="1:89" ht="14.4" thickTop="1" thickBot="1" x14ac:dyDescent="0.3">
      <c r="A795" s="131" t="s">
        <v>27</v>
      </c>
      <c r="B795" s="197">
        <v>1536</v>
      </c>
      <c r="C795" s="181">
        <v>1640</v>
      </c>
      <c r="D795" s="182">
        <v>833</v>
      </c>
      <c r="E795" s="183">
        <v>790</v>
      </c>
      <c r="F795" s="180">
        <v>941</v>
      </c>
      <c r="G795" s="184">
        <v>971</v>
      </c>
      <c r="H795" s="182">
        <v>1965</v>
      </c>
      <c r="I795" s="183">
        <v>2294</v>
      </c>
      <c r="J795" s="180">
        <v>490</v>
      </c>
      <c r="K795" s="181">
        <v>347</v>
      </c>
      <c r="L795" s="182">
        <v>1224</v>
      </c>
      <c r="M795" s="180">
        <v>1140</v>
      </c>
      <c r="N795" s="185">
        <v>1824</v>
      </c>
      <c r="O795" s="198">
        <v>1730</v>
      </c>
      <c r="P795" s="180">
        <v>1252</v>
      </c>
      <c r="Q795" s="181">
        <v>1066</v>
      </c>
      <c r="R795" s="182">
        <v>1264</v>
      </c>
      <c r="S795" s="183">
        <v>1487</v>
      </c>
      <c r="T795" s="180">
        <v>430</v>
      </c>
      <c r="U795" s="184">
        <v>389</v>
      </c>
      <c r="V795" s="182">
        <v>1321</v>
      </c>
      <c r="W795" s="199">
        <v>1381</v>
      </c>
      <c r="X795" s="180">
        <v>1061</v>
      </c>
      <c r="Y795" s="184">
        <v>507</v>
      </c>
      <c r="Z795" s="182">
        <v>2640</v>
      </c>
      <c r="AA795" s="180">
        <v>2734</v>
      </c>
      <c r="AB795" s="162">
        <f t="shared" si="15023"/>
        <v>16781</v>
      </c>
      <c r="AC795" s="165">
        <f t="shared" si="15054"/>
        <v>16476</v>
      </c>
      <c r="AE795" s="251" t="s">
        <v>13</v>
      </c>
      <c r="AF795" s="14">
        <f t="shared" ref="AF795:BG795" si="15329">SUM(AF792:AF794)</f>
        <v>4578</v>
      </c>
      <c r="AG795" s="1">
        <f t="shared" si="15329"/>
        <v>10160</v>
      </c>
      <c r="AH795" s="14">
        <f t="shared" si="15329"/>
        <v>3468</v>
      </c>
      <c r="AI795" s="1">
        <f t="shared" si="15329"/>
        <v>4079</v>
      </c>
      <c r="AJ795" s="14">
        <f t="shared" si="15329"/>
        <v>2632</v>
      </c>
      <c r="AK795" s="1">
        <f t="shared" si="15329"/>
        <v>5984</v>
      </c>
      <c r="AL795" s="14">
        <f t="shared" si="15329"/>
        <v>6118</v>
      </c>
      <c r="AM795" s="1">
        <f t="shared" si="15329"/>
        <v>12049</v>
      </c>
      <c r="AN795" s="14">
        <f t="shared" si="15329"/>
        <v>2417</v>
      </c>
      <c r="AO795" s="1">
        <f t="shared" si="15329"/>
        <v>698</v>
      </c>
      <c r="AP795" s="14">
        <f t="shared" si="15329"/>
        <v>7958</v>
      </c>
      <c r="AQ795" s="1">
        <f t="shared" si="15329"/>
        <v>2118</v>
      </c>
      <c r="AR795" s="14">
        <f t="shared" si="15329"/>
        <v>9876</v>
      </c>
      <c r="AS795" s="1">
        <f t="shared" si="15329"/>
        <v>5902</v>
      </c>
      <c r="AT795" s="14">
        <f t="shared" si="15329"/>
        <v>5584</v>
      </c>
      <c r="AU795" s="1">
        <f t="shared" si="15329"/>
        <v>4473</v>
      </c>
      <c r="AV795" s="14">
        <f t="shared" si="15329"/>
        <v>4972</v>
      </c>
      <c r="AW795" s="1">
        <f t="shared" si="15329"/>
        <v>7129</v>
      </c>
      <c r="AX795" s="14">
        <f t="shared" si="15329"/>
        <v>3812</v>
      </c>
      <c r="AY795" s="1">
        <f t="shared" si="15329"/>
        <v>679</v>
      </c>
      <c r="AZ795" s="14">
        <f t="shared" si="15329"/>
        <v>8666</v>
      </c>
      <c r="BA795" s="1">
        <f t="shared" si="15329"/>
        <v>4402</v>
      </c>
      <c r="BB795" s="14">
        <f t="shared" si="15329"/>
        <v>6018</v>
      </c>
      <c r="BC795" s="1">
        <f t="shared" si="15329"/>
        <v>1899</v>
      </c>
      <c r="BD795" s="14">
        <f t="shared" si="15329"/>
        <v>8023</v>
      </c>
      <c r="BE795" s="1">
        <f t="shared" si="15329"/>
        <v>12050</v>
      </c>
      <c r="BF795" s="166">
        <f t="shared" si="15329"/>
        <v>74122</v>
      </c>
      <c r="BG795" s="167">
        <f t="shared" si="15329"/>
        <v>71622</v>
      </c>
      <c r="BI795" s="131" t="s">
        <v>27</v>
      </c>
      <c r="BJ795" s="123">
        <f>B795/B808</f>
        <v>3.5580264072272411E-2</v>
      </c>
      <c r="BK795" s="124">
        <f t="shared" ref="BK795" si="15330">C795/C808</f>
        <v>4.0630264592210884E-2</v>
      </c>
      <c r="BL795" s="125">
        <f t="shared" ref="BL795" si="15331">D795/D808</f>
        <v>3.5764887724872269E-2</v>
      </c>
      <c r="BM795" s="126">
        <f t="shared" ref="BM795" si="15332">E795/E808</f>
        <v>3.5949943117178612E-2</v>
      </c>
      <c r="BN795" s="123">
        <f t="shared" ref="BN795" si="15333">F795/F808</f>
        <v>3.3694990510975041E-2</v>
      </c>
      <c r="BO795" s="124">
        <f t="shared" ref="BO795" si="15334">G795/G808</f>
        <v>3.7555598530264939E-2</v>
      </c>
      <c r="BP795" s="125">
        <f t="shared" ref="BP795" si="15335">H795/H808</f>
        <v>4.1261575289250993E-2</v>
      </c>
      <c r="BQ795" s="126">
        <f t="shared" ref="BQ795" si="15336">I795/I808</f>
        <v>4.1999267667521052E-2</v>
      </c>
      <c r="BR795" s="123">
        <f t="shared" ref="BR795" si="15337">J795/J808</f>
        <v>5.6989997673877649E-2</v>
      </c>
      <c r="BS795" s="124">
        <f t="shared" ref="BS795" si="15338">K795/K808</f>
        <v>3.7700999565406346E-2</v>
      </c>
      <c r="BT795" s="125">
        <f t="shared" ref="BT795" si="15339">L795/L808</f>
        <v>4.0832666132906328E-2</v>
      </c>
      <c r="BU795" s="123">
        <f t="shared" ref="BU795" si="15340">M795/M808</f>
        <v>3.5614983285950828E-2</v>
      </c>
      <c r="BV795" s="127">
        <f t="shared" ref="BV795" si="15341">N795/N808</f>
        <v>3.7467647179655728E-2</v>
      </c>
      <c r="BW795" s="128">
        <f t="shared" ref="BW795" si="15342">O795/O808</f>
        <v>3.5679666714789532E-2</v>
      </c>
      <c r="BX795" s="123">
        <f t="shared" ref="BX795" si="15343">P795/P808</f>
        <v>4.1959916884509688E-2</v>
      </c>
      <c r="BY795" s="124">
        <f t="shared" ref="BY795" si="15344">Q795/Q808</f>
        <v>3.5980693286529176E-2</v>
      </c>
      <c r="BZ795" s="125">
        <f t="shared" ref="BZ795" si="15345">R795/R808</f>
        <v>3.61019079172855E-2</v>
      </c>
      <c r="CA795" s="126">
        <f t="shared" ref="CA795" si="15346">S795/S808</f>
        <v>4.1663164383177832E-2</v>
      </c>
      <c r="CB795" s="123">
        <f t="shared" ref="CB795" si="15347">T795/T808</f>
        <v>3.7570991699432066E-2</v>
      </c>
      <c r="CC795" s="124">
        <f t="shared" ref="CC795" si="15348">U795/U808</f>
        <v>3.3236500341763502E-2</v>
      </c>
      <c r="CD795" s="125">
        <f t="shared" ref="CD795" si="15349">V795/V808</f>
        <v>3.7385029008065659E-2</v>
      </c>
      <c r="CE795" s="126">
        <f t="shared" ref="CE795" si="15350">W795/W808</f>
        <v>3.4147668265664406E-2</v>
      </c>
      <c r="CF795" s="123">
        <f t="shared" ref="CF795" si="15351">X795/X808</f>
        <v>3.7300052733345052E-2</v>
      </c>
      <c r="CG795" s="124">
        <f t="shared" ref="CG795" si="15352">Y795/Y808</f>
        <v>2.9071100917431193E-2</v>
      </c>
      <c r="CH795" s="125">
        <f t="shared" ref="CH795" si="15353">Z795/Z808</f>
        <v>4.4474393530997303E-2</v>
      </c>
      <c r="CI795" s="123">
        <f t="shared" ref="CI795" si="15354">AA795/AA808</f>
        <v>4.5274645205093812E-2</v>
      </c>
      <c r="CJ795" s="129">
        <f t="shared" ref="CJ795" si="15355">AB795/AB808</f>
        <v>3.9143740873613837E-2</v>
      </c>
      <c r="CK795" s="130">
        <f t="shared" ref="CK795" si="15356">AC795/AC808</f>
        <v>3.8512873856079287E-2</v>
      </c>
    </row>
    <row r="796" spans="1:89" ht="13.8" thickTop="1" x14ac:dyDescent="0.25">
      <c r="A796" s="139" t="s">
        <v>28</v>
      </c>
      <c r="B796" s="194">
        <v>1378</v>
      </c>
      <c r="C796" s="188">
        <v>2141</v>
      </c>
      <c r="D796" s="189">
        <v>968</v>
      </c>
      <c r="E796" s="190">
        <v>1047</v>
      </c>
      <c r="F796" s="187">
        <v>1005</v>
      </c>
      <c r="G796" s="191">
        <v>1210</v>
      </c>
      <c r="H796" s="189">
        <v>2067</v>
      </c>
      <c r="I796" s="190">
        <v>3141</v>
      </c>
      <c r="J796" s="187">
        <v>490</v>
      </c>
      <c r="K796" s="188">
        <v>282</v>
      </c>
      <c r="L796" s="189">
        <v>1904</v>
      </c>
      <c r="M796" s="187">
        <v>968</v>
      </c>
      <c r="N796" s="192">
        <v>2608</v>
      </c>
      <c r="O796" s="195">
        <v>1735</v>
      </c>
      <c r="P796" s="187">
        <v>1500</v>
      </c>
      <c r="Q796" s="188">
        <v>1067</v>
      </c>
      <c r="R796" s="189">
        <v>1458</v>
      </c>
      <c r="S796" s="190">
        <v>1764</v>
      </c>
      <c r="T796" s="187">
        <v>673</v>
      </c>
      <c r="U796" s="191">
        <v>224</v>
      </c>
      <c r="V796" s="189">
        <v>2056</v>
      </c>
      <c r="W796" s="196">
        <v>1438</v>
      </c>
      <c r="X796" s="187">
        <v>1391</v>
      </c>
      <c r="Y796" s="191">
        <v>511</v>
      </c>
      <c r="Z796" s="189">
        <v>2822</v>
      </c>
      <c r="AA796" s="187">
        <v>3196</v>
      </c>
      <c r="AB796" s="162">
        <f t="shared" si="15023"/>
        <v>20320</v>
      </c>
      <c r="AC796" s="165">
        <f t="shared" si="15054"/>
        <v>18724</v>
      </c>
      <c r="BI796" s="139" t="s">
        <v>28</v>
      </c>
      <c r="BJ796" s="123">
        <f>B796/B808</f>
        <v>3.1920315033588137E-2</v>
      </c>
      <c r="BK796" s="124">
        <f t="shared" ref="BK796" si="15357">C796/C808</f>
        <v>5.3042314934099694E-2</v>
      </c>
      <c r="BL796" s="125">
        <f t="shared" ref="BL796" si="15358">D796/D808</f>
        <v>4.1561118028422994E-2</v>
      </c>
      <c r="BM796" s="126">
        <f t="shared" ref="BM796" si="15359">E796/E808</f>
        <v>4.7645051194539247E-2</v>
      </c>
      <c r="BN796" s="123">
        <f t="shared" ref="BN796" si="15360">F796/F808</f>
        <v>3.598667955741755E-2</v>
      </c>
      <c r="BO796" s="124">
        <f t="shared" ref="BO796" si="15361">G796/G808</f>
        <v>4.6799458518661768E-2</v>
      </c>
      <c r="BP796" s="125">
        <f t="shared" ref="BP796" si="15362">H796/H808</f>
        <v>4.3403397518006002E-2</v>
      </c>
      <c r="BQ796" s="126">
        <f t="shared" ref="BQ796" si="15363">I796/I808</f>
        <v>5.7506407909190774E-2</v>
      </c>
      <c r="BR796" s="123">
        <f t="shared" ref="BR796" si="15364">J796/J808</f>
        <v>5.6989997673877649E-2</v>
      </c>
      <c r="BS796" s="124">
        <f t="shared" ref="BS796" si="15365">K796/K808</f>
        <v>3.0638852672750978E-2</v>
      </c>
      <c r="BT796" s="125">
        <f t="shared" ref="BT796" si="15366">L796/L808</f>
        <v>6.3517480651187619E-2</v>
      </c>
      <c r="BU796" s="123">
        <f t="shared" ref="BU796" si="15367">M796/M808</f>
        <v>3.0241494579649475E-2</v>
      </c>
      <c r="BV796" s="127">
        <f t="shared" ref="BV796" si="15368">N796/N808</f>
        <v>5.3572162195472658E-2</v>
      </c>
      <c r="BW796" s="128">
        <f t="shared" ref="BW796" si="15369">O796/O808</f>
        <v>3.5782787138820715E-2</v>
      </c>
      <c r="BX796" s="123">
        <f t="shared" ref="BX796" si="15370">P796/P808</f>
        <v>5.0271465915946112E-2</v>
      </c>
      <c r="BY796" s="124">
        <f t="shared" ref="BY796" si="15371">Q796/Q808</f>
        <v>3.6014446282107537E-2</v>
      </c>
      <c r="BZ796" s="125">
        <f t="shared" ref="BZ796" si="15372">R796/R808</f>
        <v>4.1642865303324575E-2</v>
      </c>
      <c r="CA796" s="126">
        <f t="shared" ref="CA796" si="15373">S796/S808</f>
        <v>4.9424224594435573E-2</v>
      </c>
      <c r="CB796" s="123">
        <f t="shared" ref="CB796" si="15374">T796/T808</f>
        <v>5.8802970729576236E-2</v>
      </c>
      <c r="CC796" s="124">
        <f t="shared" ref="CC796" si="15375">U796/U808</f>
        <v>1.9138755980861243E-2</v>
      </c>
      <c r="CD796" s="125">
        <f t="shared" ref="CD796" si="15376">V796/V808</f>
        <v>5.8185934625725202E-2</v>
      </c>
      <c r="CE796" s="126">
        <f t="shared" ref="CE796" si="15377">W796/W808</f>
        <v>3.5557094110083579E-2</v>
      </c>
      <c r="CF796" s="123">
        <f t="shared" ref="CF796" si="15378">X796/X808</f>
        <v>4.8901388644753033E-2</v>
      </c>
      <c r="CG796" s="124">
        <f t="shared" ref="CG796" si="15379">Y796/Y808</f>
        <v>2.930045871559633E-2</v>
      </c>
      <c r="CH796" s="125">
        <f t="shared" ref="CH796" si="15380">Z796/Z808</f>
        <v>4.7540431266846359E-2</v>
      </c>
      <c r="CI796" s="123">
        <f t="shared" ref="CI796" si="15381">AA796/AA808</f>
        <v>5.2925298491397155E-2</v>
      </c>
      <c r="CJ796" s="129">
        <f t="shared" ref="CJ796" si="15382">AB796/AB808</f>
        <v>4.7398892470760574E-2</v>
      </c>
      <c r="CK796" s="130">
        <f t="shared" ref="CK796" si="15383">AC796/AC808</f>
        <v>4.376760439920057E-2</v>
      </c>
    </row>
    <row r="797" spans="1:89" x14ac:dyDescent="0.25">
      <c r="A797" s="131" t="s">
        <v>29</v>
      </c>
      <c r="B797" s="197">
        <v>1749</v>
      </c>
      <c r="C797" s="181">
        <v>2886</v>
      </c>
      <c r="D797" s="182">
        <v>1442</v>
      </c>
      <c r="E797" s="183">
        <v>1229</v>
      </c>
      <c r="F797" s="180">
        <v>1342</v>
      </c>
      <c r="G797" s="184">
        <v>1973</v>
      </c>
      <c r="H797" s="182">
        <v>2371</v>
      </c>
      <c r="I797" s="183">
        <v>3982</v>
      </c>
      <c r="J797" s="180">
        <v>880</v>
      </c>
      <c r="K797" s="181">
        <v>284</v>
      </c>
      <c r="L797" s="182">
        <v>2882</v>
      </c>
      <c r="M797" s="180">
        <v>957</v>
      </c>
      <c r="N797" s="185">
        <v>3647</v>
      </c>
      <c r="O797" s="198">
        <v>2190</v>
      </c>
      <c r="P797" s="180">
        <v>2262</v>
      </c>
      <c r="Q797" s="181">
        <v>1492</v>
      </c>
      <c r="R797" s="182">
        <v>1924</v>
      </c>
      <c r="S797" s="183">
        <v>2463</v>
      </c>
      <c r="T797" s="180">
        <v>1339</v>
      </c>
      <c r="U797" s="184">
        <v>289</v>
      </c>
      <c r="V797" s="182">
        <v>3106</v>
      </c>
      <c r="W797" s="199">
        <v>1919</v>
      </c>
      <c r="X797" s="180">
        <v>2160</v>
      </c>
      <c r="Y797" s="184">
        <v>673</v>
      </c>
      <c r="Z797" s="182">
        <v>3305</v>
      </c>
      <c r="AA797" s="180">
        <v>4140</v>
      </c>
      <c r="AB797" s="162">
        <f t="shared" si="15023"/>
        <v>28409</v>
      </c>
      <c r="AC797" s="165">
        <f t="shared" si="15054"/>
        <v>24477</v>
      </c>
      <c r="BI797" s="131" t="s">
        <v>29</v>
      </c>
      <c r="BJ797" s="123">
        <f>B797/B808</f>
        <v>4.0514246004169564E-2</v>
      </c>
      <c r="BK797" s="124">
        <f t="shared" ref="BK797" si="15384">C797/C808</f>
        <v>7.1499355861658898E-2</v>
      </c>
      <c r="BL797" s="125">
        <f t="shared" ref="BL797" si="15385">D797/D808</f>
        <v>6.1912326649778887E-2</v>
      </c>
      <c r="BM797" s="126">
        <f t="shared" ref="BM797" si="15386">E797/E808</f>
        <v>5.5927189988623435E-2</v>
      </c>
      <c r="BN797" s="123">
        <f t="shared" ref="BN797" si="15387">F797/F808</f>
        <v>4.8053854692591401E-2</v>
      </c>
      <c r="BO797" s="124">
        <f t="shared" ref="BO797" si="15388">G797/G808</f>
        <v>7.6310191452330298E-2</v>
      </c>
      <c r="BP797" s="125">
        <f t="shared" ref="BP797" si="15389">H797/H808</f>
        <v>4.978686768998173E-2</v>
      </c>
      <c r="BQ797" s="126">
        <f t="shared" ref="BQ797" si="15390">I797/I808</f>
        <v>7.2903698279018672E-2</v>
      </c>
      <c r="BR797" s="123">
        <f t="shared" ref="BR797" si="15391">J797/J808</f>
        <v>0.10234938357757618</v>
      </c>
      <c r="BS797" s="124">
        <f t="shared" ref="BS797" si="15392">K797/K808</f>
        <v>3.0856149500217298E-2</v>
      </c>
      <c r="BT797" s="125">
        <f t="shared" ref="BT797" si="15393">L797/L808</f>
        <v>9.6143581531892175E-2</v>
      </c>
      <c r="BU797" s="123">
        <f t="shared" ref="BU797" si="15394">M797/M808</f>
        <v>2.9897841232153458E-2</v>
      </c>
      <c r="BV797" s="127">
        <f t="shared" ref="BV797" si="15395">N797/N808</f>
        <v>7.4914752886076991E-2</v>
      </c>
      <c r="BW797" s="128">
        <f t="shared" ref="BW797" si="15396">O797/O808</f>
        <v>4.5166745725658423E-2</v>
      </c>
      <c r="BX797" s="123">
        <f t="shared" ref="BX797" si="15397">P797/P808</f>
        <v>7.5809370601246734E-2</v>
      </c>
      <c r="BY797" s="124">
        <f t="shared" ref="BY797" si="15398">Q797/Q808</f>
        <v>5.0359469402909508E-2</v>
      </c>
      <c r="BZ797" s="125">
        <f t="shared" ref="BZ797" si="15399">R797/R808</f>
        <v>5.4952587684222551E-2</v>
      </c>
      <c r="CA797" s="126">
        <f t="shared" ref="CA797" si="15400">S797/S808</f>
        <v>6.9008993863999321E-2</v>
      </c>
      <c r="CB797" s="123">
        <f t="shared" ref="CB797" si="15401">T797/T808</f>
        <v>0.11699432066404543</v>
      </c>
      <c r="CC797" s="124">
        <f t="shared" ref="CC797" si="15402">U797/U808</f>
        <v>2.4692412850307589E-2</v>
      </c>
      <c r="CD797" s="125">
        <f t="shared" ref="CD797" si="15403">V797/V808</f>
        <v>8.7901514079524554E-2</v>
      </c>
      <c r="CE797" s="126">
        <f t="shared" ref="CE797" si="15404">W797/W808</f>
        <v>4.7450670095445333E-2</v>
      </c>
      <c r="CF797" s="123">
        <f t="shared" ref="CF797" si="15405">X797/X808</f>
        <v>7.5936016874670415E-2</v>
      </c>
      <c r="CG797" s="124">
        <f t="shared" ref="CG797" si="15406">Y797/Y808</f>
        <v>3.8589449541284404E-2</v>
      </c>
      <c r="CH797" s="125">
        <f t="shared" ref="CH797" si="15407">Z797/Z808</f>
        <v>5.5677223719676552E-2</v>
      </c>
      <c r="CI797" s="123">
        <f t="shared" ref="CI797" si="15408">AA797/AA808</f>
        <v>6.8557802175965021E-2</v>
      </c>
      <c r="CJ797" s="129">
        <f t="shared" ref="CJ797" si="15409">AB797/AB808</f>
        <v>6.6267477175287262E-2</v>
      </c>
      <c r="CK797" s="130">
        <f t="shared" ref="CK797" si="15410">AC797/AC808</f>
        <v>5.7215320064047871E-2</v>
      </c>
    </row>
    <row r="798" spans="1:89" x14ac:dyDescent="0.25">
      <c r="A798" s="139" t="s">
        <v>30</v>
      </c>
      <c r="B798" s="280">
        <v>2126</v>
      </c>
      <c r="C798" s="267">
        <v>4999</v>
      </c>
      <c r="D798" s="268">
        <v>1656</v>
      </c>
      <c r="E798" s="269">
        <v>1989</v>
      </c>
      <c r="F798" s="266">
        <v>1272</v>
      </c>
      <c r="G798" s="270">
        <v>2935</v>
      </c>
      <c r="H798" s="268">
        <v>2978</v>
      </c>
      <c r="I798" s="269">
        <v>5751</v>
      </c>
      <c r="J798" s="266">
        <v>1427</v>
      </c>
      <c r="K798" s="267">
        <v>338</v>
      </c>
      <c r="L798" s="268">
        <v>4014</v>
      </c>
      <c r="M798" s="266">
        <v>1030</v>
      </c>
      <c r="N798" s="271">
        <v>4974</v>
      </c>
      <c r="O798" s="281">
        <v>2895</v>
      </c>
      <c r="P798" s="266">
        <v>2672</v>
      </c>
      <c r="Q798" s="267">
        <v>1974</v>
      </c>
      <c r="R798" s="268">
        <v>2499</v>
      </c>
      <c r="S798" s="269">
        <v>3327</v>
      </c>
      <c r="T798" s="266">
        <v>1905</v>
      </c>
      <c r="U798" s="270">
        <v>340</v>
      </c>
      <c r="V798" s="268">
        <v>4245</v>
      </c>
      <c r="W798" s="282">
        <v>2174</v>
      </c>
      <c r="X798" s="266">
        <v>2903</v>
      </c>
      <c r="Y798" s="270">
        <v>879</v>
      </c>
      <c r="Z798" s="268">
        <v>4040</v>
      </c>
      <c r="AA798" s="266">
        <v>5791</v>
      </c>
      <c r="AB798" s="162">
        <f t="shared" si="15023"/>
        <v>36711</v>
      </c>
      <c r="AC798" s="165">
        <f t="shared" si="15054"/>
        <v>34422</v>
      </c>
      <c r="BI798" s="139" t="s">
        <v>30</v>
      </c>
      <c r="BJ798" s="123">
        <f>B798/B808</f>
        <v>4.9247162381283301E-2</v>
      </c>
      <c r="BK798" s="124">
        <f t="shared" ref="BK798" si="15411">C798/C808</f>
        <v>0.12384798335150134</v>
      </c>
      <c r="BL798" s="125">
        <f t="shared" ref="BL798" si="15412">D798/D808</f>
        <v>7.1100425056888933E-2</v>
      </c>
      <c r="BM798" s="126">
        <f t="shared" ref="BM798" si="15413">E798/E808</f>
        <v>9.0511945392491466E-2</v>
      </c>
      <c r="BN798" s="123">
        <f t="shared" ref="BN798" si="15414">F798/F808</f>
        <v>4.5547319798044904E-2</v>
      </c>
      <c r="BO798" s="124">
        <f t="shared" ref="BO798" si="15415">G798/G808</f>
        <v>0.11351769483658866</v>
      </c>
      <c r="BP798" s="125">
        <f t="shared" ref="BP798" si="15416">H798/H808</f>
        <v>6.2532809776788531E-2</v>
      </c>
      <c r="BQ798" s="126">
        <f t="shared" ref="BQ798" si="15417">I798/I808</f>
        <v>0.10529110216038082</v>
      </c>
      <c r="BR798" s="123">
        <f t="shared" ref="BR798" si="15418">J798/J808</f>
        <v>0.16596882996045592</v>
      </c>
      <c r="BS798" s="124">
        <f t="shared" ref="BS798" si="15419">K798/K808</f>
        <v>3.6723163841807911E-2</v>
      </c>
      <c r="BT798" s="125">
        <f t="shared" ref="BT798" si="15420">L798/L808</f>
        <v>0.13390712570056046</v>
      </c>
      <c r="BU798" s="123">
        <f t="shared" ref="BU798" si="15421">M798/M808</f>
        <v>3.2178449810990661E-2</v>
      </c>
      <c r="BV798" s="127">
        <f t="shared" ref="BV798" si="15422">N798/N808</f>
        <v>0.10217328786820591</v>
      </c>
      <c r="BW798" s="128">
        <f t="shared" ref="BW798" si="15423">O798/O808</f>
        <v>5.9706725514055314E-2</v>
      </c>
      <c r="BX798" s="123">
        <f t="shared" ref="BX798" si="15424">P798/P808</f>
        <v>8.9550237951605341E-2</v>
      </c>
      <c r="BY798" s="124">
        <f t="shared" ref="BY798" si="15425">Q798/Q808</f>
        <v>6.6628413271677858E-2</v>
      </c>
      <c r="BZ798" s="125">
        <f t="shared" ref="BZ798" si="15426">R798/R808</f>
        <v>7.1375528390266188E-2</v>
      </c>
      <c r="CA798" s="126">
        <f t="shared" ref="CA798" si="15427">S798/S808</f>
        <v>9.3216777338824913E-2</v>
      </c>
      <c r="CB798" s="123">
        <f t="shared" ref="CB798" si="15428">T798/T808</f>
        <v>0.16644823066841416</v>
      </c>
      <c r="CC798" s="124">
        <f t="shared" ref="CC798" si="15429">U798/U808</f>
        <v>2.9049897470950103E-2</v>
      </c>
      <c r="CD798" s="125">
        <f t="shared" ref="CD798" si="15430">V798/V808</f>
        <v>0.12013584264893165</v>
      </c>
      <c r="CE798" s="126">
        <f t="shared" ref="CE798" si="15431">W798/W808</f>
        <v>5.375599624153108E-2</v>
      </c>
      <c r="CF798" s="123">
        <f t="shared" ref="CF798" si="15432">X798/X808</f>
        <v>0.10205660045702232</v>
      </c>
      <c r="CG798" s="124">
        <f t="shared" ref="CG798" si="15433">Y798/Y808</f>
        <v>5.0401376146788988E-2</v>
      </c>
      <c r="CH798" s="125">
        <f t="shared" ref="CH798" si="15434">Z798/Z808</f>
        <v>6.805929919137467E-2</v>
      </c>
      <c r="CI798" s="123">
        <f t="shared" ref="CI798" si="15435">AA798/AA808</f>
        <v>9.5898123768360738E-2</v>
      </c>
      <c r="CJ798" s="129">
        <f t="shared" ref="CJ798" si="15436">AB798/AB808</f>
        <v>8.5632910506598992E-2</v>
      </c>
      <c r="CK798" s="130">
        <f t="shared" ref="CK798" si="15437">AC798/AC808</f>
        <v>8.0461892684751235E-2</v>
      </c>
    </row>
    <row r="799" spans="1:89" x14ac:dyDescent="0.25">
      <c r="A799" s="131" t="s">
        <v>31</v>
      </c>
      <c r="B799" s="283">
        <v>2452</v>
      </c>
      <c r="C799" s="274">
        <v>5161</v>
      </c>
      <c r="D799" s="275">
        <v>1812</v>
      </c>
      <c r="E799" s="276">
        <v>2090</v>
      </c>
      <c r="F799" s="273">
        <v>1360</v>
      </c>
      <c r="G799" s="277">
        <v>3049</v>
      </c>
      <c r="H799" s="275">
        <v>3140</v>
      </c>
      <c r="I799" s="276">
        <v>6298</v>
      </c>
      <c r="J799" s="273">
        <v>990</v>
      </c>
      <c r="K799" s="274">
        <v>360</v>
      </c>
      <c r="L799" s="275">
        <v>3944</v>
      </c>
      <c r="M799" s="273">
        <v>1088</v>
      </c>
      <c r="N799" s="278">
        <v>4902</v>
      </c>
      <c r="O799" s="284">
        <v>3007</v>
      </c>
      <c r="P799" s="273">
        <v>2912</v>
      </c>
      <c r="Q799" s="274">
        <v>2499</v>
      </c>
      <c r="R799" s="275">
        <v>2473</v>
      </c>
      <c r="S799" s="276">
        <v>3802</v>
      </c>
      <c r="T799" s="273">
        <v>1907</v>
      </c>
      <c r="U799" s="277">
        <v>339</v>
      </c>
      <c r="V799" s="275">
        <v>4421</v>
      </c>
      <c r="W799" s="285">
        <v>2228</v>
      </c>
      <c r="X799" s="273">
        <v>3115</v>
      </c>
      <c r="Y799" s="277">
        <v>1020</v>
      </c>
      <c r="Z799" s="275">
        <v>3983</v>
      </c>
      <c r="AA799" s="273">
        <v>6259</v>
      </c>
      <c r="AB799" s="162">
        <f t="shared" si="15023"/>
        <v>37411</v>
      </c>
      <c r="AC799" s="165">
        <f t="shared" si="15054"/>
        <v>37200</v>
      </c>
      <c r="BI799" s="131" t="s">
        <v>31</v>
      </c>
      <c r="BJ799" s="123">
        <f>B799/B808</f>
        <v>5.6798702802872365E-2</v>
      </c>
      <c r="BK799" s="124">
        <f t="shared" ref="BK799" si="15438">C799/C808</f>
        <v>0.12786146070756119</v>
      </c>
      <c r="BL799" s="125">
        <f t="shared" ref="BL799" si="15439">D799/D808</f>
        <v>7.7798291185436436E-2</v>
      </c>
      <c r="BM799" s="126">
        <f t="shared" ref="BM799" si="15440">E799/E808</f>
        <v>9.5108077360637089E-2</v>
      </c>
      <c r="BN799" s="123">
        <f t="shared" ref="BN799" si="15441">F799/F808</f>
        <v>4.8698392236903358E-2</v>
      </c>
      <c r="BO799" s="124">
        <f t="shared" ref="BO799" si="15442">G799/G808</f>
        <v>0.11792690001933862</v>
      </c>
      <c r="BP799" s="125">
        <f t="shared" ref="BP799" si="15443">H799/H808</f>
        <v>6.5934527434222956E-2</v>
      </c>
      <c r="BQ799" s="126">
        <f t="shared" ref="BQ799" si="15444">I799/I808</f>
        <v>0.11530574880995972</v>
      </c>
      <c r="BR799" s="123">
        <f t="shared" ref="BR799" si="15445">J799/J808</f>
        <v>0.1151430565247732</v>
      </c>
      <c r="BS799" s="124">
        <f t="shared" ref="BS799" si="15446">K799/K808</f>
        <v>3.911342894393742E-2</v>
      </c>
      <c r="BT799" s="125">
        <f t="shared" ref="BT799" si="15447">L799/L808</f>
        <v>0.1315719242060315</v>
      </c>
      <c r="BU799" s="123">
        <f t="shared" ref="BU799" si="15448">M799/M808</f>
        <v>3.399044018869693E-2</v>
      </c>
      <c r="BV799" s="127">
        <f t="shared" ref="BV799" si="15449">N799/N808</f>
        <v>0.10069430179532476</v>
      </c>
      <c r="BW799" s="128">
        <f t="shared" ref="BW799" si="15450">O799/O808</f>
        <v>6.2016623012353826E-2</v>
      </c>
      <c r="BX799" s="123">
        <f t="shared" ref="BX799" si="15451">P799/P808</f>
        <v>9.7593672498156717E-2</v>
      </c>
      <c r="BY799" s="124">
        <f t="shared" ref="BY799" si="15452">Q799/Q808</f>
        <v>8.4348735950315584E-2</v>
      </c>
      <c r="BZ799" s="125">
        <f t="shared" ref="BZ799" si="15453">R799/R808</f>
        <v>7.0632925853992917E-2</v>
      </c>
      <c r="CA799" s="126">
        <f t="shared" ref="CA799" si="15454">S799/S808</f>
        <v>0.10652545459639685</v>
      </c>
      <c r="CB799" s="123">
        <f t="shared" ref="CB799" si="15455">T799/T808</f>
        <v>0.16662297946701615</v>
      </c>
      <c r="CC799" s="124">
        <f t="shared" ref="CC799" si="15456">U799/U808</f>
        <v>2.8964456596035543E-2</v>
      </c>
      <c r="CD799" s="125">
        <f t="shared" ref="CD799" si="15457">V799/V808</f>
        <v>0.12511673977642565</v>
      </c>
      <c r="CE799" s="126">
        <f t="shared" ref="CE799" si="15458">W799/W808</f>
        <v>5.5091241778349238E-2</v>
      </c>
      <c r="CF799" s="123">
        <f t="shared" ref="CF799" si="15459">X799/X808</f>
        <v>0.10950957989101776</v>
      </c>
      <c r="CG799" s="124">
        <f t="shared" ref="CG799" si="15460">Y799/Y808</f>
        <v>5.8486238532110095E-2</v>
      </c>
      <c r="CH799" s="125">
        <f t="shared" ref="CH799" si="15461">Z799/Z808</f>
        <v>6.7099056603773591E-2</v>
      </c>
      <c r="CI799" s="123">
        <f t="shared" ref="CI799" si="15462">AA799/AA808</f>
        <v>0.10364813618825244</v>
      </c>
      <c r="CJ799" s="129">
        <f t="shared" ref="CJ799" si="15463">AB799/AB808</f>
        <v>8.7265746369272826E-2</v>
      </c>
      <c r="CK799" s="130">
        <f t="shared" ref="CK799" si="15464">AC799/AC808</f>
        <v>8.6955505428875299E-2</v>
      </c>
    </row>
    <row r="800" spans="1:89" x14ac:dyDescent="0.25">
      <c r="A800" s="139" t="s">
        <v>32</v>
      </c>
      <c r="B800" s="194">
        <v>2074</v>
      </c>
      <c r="C800" s="188">
        <v>4330</v>
      </c>
      <c r="D800" s="189">
        <v>1055</v>
      </c>
      <c r="E800" s="190">
        <v>1904</v>
      </c>
      <c r="F800" s="187">
        <v>1244</v>
      </c>
      <c r="G800" s="191">
        <v>2641</v>
      </c>
      <c r="H800" s="189">
        <v>2767</v>
      </c>
      <c r="I800" s="190">
        <v>5718</v>
      </c>
      <c r="J800" s="187">
        <v>533</v>
      </c>
      <c r="K800" s="188">
        <v>274</v>
      </c>
      <c r="L800" s="189">
        <v>2993</v>
      </c>
      <c r="M800" s="187">
        <v>1271</v>
      </c>
      <c r="N800" s="192">
        <v>3718</v>
      </c>
      <c r="O800" s="195">
        <v>3112</v>
      </c>
      <c r="P800" s="187">
        <v>2059</v>
      </c>
      <c r="Q800" s="188">
        <v>2534</v>
      </c>
      <c r="R800" s="189">
        <v>2100</v>
      </c>
      <c r="S800" s="190">
        <v>3340</v>
      </c>
      <c r="T800" s="187">
        <v>1150</v>
      </c>
      <c r="U800" s="191">
        <v>388</v>
      </c>
      <c r="V800" s="189">
        <v>4071</v>
      </c>
      <c r="W800" s="196">
        <v>2291</v>
      </c>
      <c r="X800" s="187">
        <v>2132</v>
      </c>
      <c r="Y800" s="191">
        <v>895</v>
      </c>
      <c r="Z800" s="189">
        <v>3722</v>
      </c>
      <c r="AA800" s="187">
        <v>5246</v>
      </c>
      <c r="AB800" s="162">
        <f t="shared" si="15023"/>
        <v>29618</v>
      </c>
      <c r="AC800" s="165">
        <f t="shared" si="15054"/>
        <v>33944</v>
      </c>
      <c r="BI800" s="139" t="s">
        <v>32</v>
      </c>
      <c r="BJ800" s="123">
        <f>B800/B808</f>
        <v>4.8042622191336579E-2</v>
      </c>
      <c r="BK800" s="124">
        <f t="shared" ref="BK800" si="15465">C800/C808</f>
        <v>0.10727380834406897</v>
      </c>
      <c r="BL800" s="125">
        <f t="shared" ref="BL800" si="15466">D800/D808</f>
        <v>4.5296466446266802E-2</v>
      </c>
      <c r="BM800" s="126">
        <f t="shared" ref="BM800" si="15467">E800/E808</f>
        <v>8.6643913538111489E-2</v>
      </c>
      <c r="BN800" s="123">
        <f t="shared" ref="BN800" si="15468">F800/F808</f>
        <v>4.4544705840226302E-2</v>
      </c>
      <c r="BO800" s="124">
        <f t="shared" ref="BO800" si="15469">G800/G808</f>
        <v>0.10214658673370722</v>
      </c>
      <c r="BP800" s="125">
        <f t="shared" ref="BP800" si="15470">H800/H808</f>
        <v>5.8102177519265899E-2</v>
      </c>
      <c r="BQ800" s="126">
        <f t="shared" ref="BQ800" si="15471">I800/I808</f>
        <v>0.10468692786525083</v>
      </c>
      <c r="BR800" s="123">
        <f t="shared" ref="BR800" si="15472">J800/J808</f>
        <v>6.1991160735054666E-2</v>
      </c>
      <c r="BS800" s="124">
        <f t="shared" ref="BS800" si="15473">K800/K808</f>
        <v>2.9769665362885701E-2</v>
      </c>
      <c r="BT800" s="125">
        <f t="shared" ref="BT800" si="15474">L800/L808</f>
        <v>9.9846543901788098E-2</v>
      </c>
      <c r="BU800" s="123">
        <f t="shared" ref="BU800" si="15475">M800/M808</f>
        <v>3.9707582242494301E-2</v>
      </c>
      <c r="BV800" s="127">
        <f t="shared" ref="BV800" si="15476">N800/N808</f>
        <v>7.6373197485723673E-2</v>
      </c>
      <c r="BW800" s="128">
        <f t="shared" ref="BW800" si="15477">O800/O808</f>
        <v>6.4182151917008684E-2</v>
      </c>
      <c r="BX800" s="123">
        <f t="shared" ref="BX800" si="15478">P800/P808</f>
        <v>6.9005965547288689E-2</v>
      </c>
      <c r="BY800" s="124">
        <f t="shared" ref="BY800" si="15479">Q800/Q808</f>
        <v>8.5530090795558109E-2</v>
      </c>
      <c r="BZ800" s="125">
        <f t="shared" ref="BZ800" si="15480">R800/R808</f>
        <v>5.9979435622072433E-2</v>
      </c>
      <c r="CA800" s="126">
        <f t="shared" ref="CA800" si="15481">S800/S808</f>
        <v>9.3581014821663727E-2</v>
      </c>
      <c r="CB800" s="123">
        <f t="shared" ref="CB800" si="15482">T800/T808</f>
        <v>0.10048055919615553</v>
      </c>
      <c r="CC800" s="124">
        <f t="shared" ref="CC800" si="15483">U800/U808</f>
        <v>3.3151059466848938E-2</v>
      </c>
      <c r="CD800" s="125">
        <f t="shared" ref="CD800" si="15484">V800/V808</f>
        <v>0.11521154662515919</v>
      </c>
      <c r="CE800" s="126">
        <f t="shared" ref="CE800" si="15485">W800/W808</f>
        <v>5.6649028237970425E-2</v>
      </c>
      <c r="CF800" s="123">
        <f t="shared" ref="CF800" si="15486">X800/X808</f>
        <v>7.4951661100369132E-2</v>
      </c>
      <c r="CG800" s="124">
        <f t="shared" ref="CG800" si="15487">Y800/Y808</f>
        <v>5.1318807339449539E-2</v>
      </c>
      <c r="CH800" s="125">
        <f t="shared" ref="CH800" si="15488">Z800/Z808</f>
        <v>6.2702156334231804E-2</v>
      </c>
      <c r="CI800" s="123">
        <f t="shared" ref="CI800" si="15489">AA800/AA808</f>
        <v>8.6873002467418484E-2</v>
      </c>
      <c r="CJ800" s="129">
        <f t="shared" ref="CJ800" si="15490">AB800/AB808</f>
        <v>6.9087617972391074E-2</v>
      </c>
      <c r="CK800" s="130">
        <f t="shared" ref="CK800" si="15491">AC800/AC808</f>
        <v>7.9344561190261925E-2</v>
      </c>
    </row>
    <row r="801" spans="1:89" x14ac:dyDescent="0.25">
      <c r="A801" s="131" t="s">
        <v>33</v>
      </c>
      <c r="B801" s="197">
        <v>1957</v>
      </c>
      <c r="C801" s="181">
        <v>2775</v>
      </c>
      <c r="D801" s="182">
        <v>646</v>
      </c>
      <c r="E801" s="183">
        <v>1298</v>
      </c>
      <c r="F801" s="180">
        <v>539</v>
      </c>
      <c r="G801" s="184">
        <v>1690</v>
      </c>
      <c r="H801" s="182">
        <v>2222</v>
      </c>
      <c r="I801" s="183">
        <v>3502</v>
      </c>
      <c r="J801" s="180">
        <v>365</v>
      </c>
      <c r="K801" s="181">
        <v>176</v>
      </c>
      <c r="L801" s="182">
        <v>1781</v>
      </c>
      <c r="M801" s="180">
        <v>1025</v>
      </c>
      <c r="N801" s="185">
        <v>2541</v>
      </c>
      <c r="O801" s="198">
        <v>2393</v>
      </c>
      <c r="P801" s="180">
        <v>1235</v>
      </c>
      <c r="Q801" s="181">
        <v>1712</v>
      </c>
      <c r="R801" s="182">
        <v>1442</v>
      </c>
      <c r="S801" s="183">
        <v>2122</v>
      </c>
      <c r="T801" s="180">
        <v>562</v>
      </c>
      <c r="U801" s="184">
        <v>359</v>
      </c>
      <c r="V801" s="182">
        <v>2986</v>
      </c>
      <c r="W801" s="199">
        <v>1766</v>
      </c>
      <c r="X801" s="180">
        <v>1122</v>
      </c>
      <c r="Y801" s="184">
        <v>727</v>
      </c>
      <c r="Z801" s="182">
        <v>2828</v>
      </c>
      <c r="AA801" s="180">
        <v>3423</v>
      </c>
      <c r="AB801" s="162">
        <f t="shared" si="15023"/>
        <v>20226</v>
      </c>
      <c r="AC801" s="165">
        <f t="shared" si="15054"/>
        <v>22968</v>
      </c>
      <c r="BI801" s="131" t="s">
        <v>33</v>
      </c>
      <c r="BJ801" s="123">
        <f>B801/B808</f>
        <v>4.5332406763956452E-2</v>
      </c>
      <c r="BK801" s="124">
        <f t="shared" ref="BK801" si="15492">C801/C808</f>
        <v>6.8749380636210486E-2</v>
      </c>
      <c r="BL801" s="125">
        <f t="shared" ref="BL801" si="15493">D801/D808</f>
        <v>2.7736035378472371E-2</v>
      </c>
      <c r="BM801" s="126">
        <f t="shared" ref="BM801" si="15494">E801/E808</f>
        <v>5.9067121729237768E-2</v>
      </c>
      <c r="BN801" s="123">
        <f t="shared" ref="BN801" si="15495">F801/F808</f>
        <v>1.9300318688008022E-2</v>
      </c>
      <c r="BO801" s="124">
        <f t="shared" ref="BO801" si="15496">G801/G808</f>
        <v>6.5364532972345776E-2</v>
      </c>
      <c r="BP801" s="125">
        <f t="shared" ref="BP801" si="15497">H801/H808</f>
        <v>4.6658127375427842E-2</v>
      </c>
      <c r="BQ801" s="126">
        <f t="shared" ref="BQ801" si="15498">I801/I808</f>
        <v>6.4115708531673379E-2</v>
      </c>
      <c r="BR801" s="123">
        <f t="shared" ref="BR801" si="15499">J801/J808</f>
        <v>4.245173296115376E-2</v>
      </c>
      <c r="BS801" s="124">
        <f t="shared" ref="BS801" si="15500">K801/K808</f>
        <v>1.912212081703607E-2</v>
      </c>
      <c r="BT801" s="125">
        <f t="shared" ref="BT801" si="15501">L801/L808</f>
        <v>5.9414198025086733E-2</v>
      </c>
      <c r="BU801" s="123">
        <f t="shared" ref="BU801" si="15502">M801/M808</f>
        <v>3.2022243743947014E-2</v>
      </c>
      <c r="BV801" s="127">
        <f t="shared" ref="BV801" si="15503">N801/N808</f>
        <v>5.2195883488763813E-2</v>
      </c>
      <c r="BW801" s="128">
        <f t="shared" ref="BW801" si="15504">O801/O808</f>
        <v>4.9353434941324478E-2</v>
      </c>
      <c r="BX801" s="123">
        <f t="shared" ref="BX801" si="15505">P801/P808</f>
        <v>4.1390173604128964E-2</v>
      </c>
      <c r="BY801" s="124">
        <f t="shared" ref="BY801" si="15506">Q801/Q808</f>
        <v>5.7785128430148179E-2</v>
      </c>
      <c r="BZ801" s="125">
        <f t="shared" ref="BZ801" si="15507">R801/R808</f>
        <v>4.1185879127156405E-2</v>
      </c>
      <c r="CA801" s="126">
        <f t="shared" ref="CA801" si="15508">S801/S808</f>
        <v>5.9454764506458209E-2</v>
      </c>
      <c r="CB801" s="123">
        <f t="shared" ref="CB801" si="15509">T801/T808</f>
        <v>4.9104412407164698E-2</v>
      </c>
      <c r="CC801" s="124">
        <f t="shared" ref="CC801" si="15510">U801/U808</f>
        <v>3.0673274094326727E-2</v>
      </c>
      <c r="CD801" s="125">
        <f t="shared" ref="CD801" si="15511">V801/V808</f>
        <v>8.4505447856233193E-2</v>
      </c>
      <c r="CE801" s="126">
        <f t="shared" ref="CE801" si="15512">W801/W808</f>
        <v>4.366747440779388E-2</v>
      </c>
      <c r="CF801" s="123">
        <f t="shared" ref="CF801" si="15513">X801/X808</f>
        <v>3.944454209878713E-2</v>
      </c>
      <c r="CG801" s="124">
        <f t="shared" ref="CG801" si="15514">Y801/Y808</f>
        <v>4.1685779816513759E-2</v>
      </c>
      <c r="CH801" s="125">
        <f t="shared" ref="CH801" si="15515">Z801/Z808</f>
        <v>4.7641509433962267E-2</v>
      </c>
      <c r="CI801" s="123">
        <f t="shared" ref="CI801" si="15516">AA801/AA808</f>
        <v>5.6684385712156588E-2</v>
      </c>
      <c r="CJ801" s="129">
        <f t="shared" ref="CJ801" si="15517">AB801/AB808</f>
        <v>4.7179625940630091E-2</v>
      </c>
      <c r="CK801" s="130">
        <f t="shared" ref="CK801" si="15518">AC801/AC808</f>
        <v>5.368801206157011E-2</v>
      </c>
    </row>
    <row r="802" spans="1:89" x14ac:dyDescent="0.25">
      <c r="A802" s="139" t="s">
        <v>34</v>
      </c>
      <c r="B802" s="194">
        <v>1019</v>
      </c>
      <c r="C802" s="188">
        <v>1826</v>
      </c>
      <c r="D802" s="189">
        <v>515</v>
      </c>
      <c r="E802" s="190">
        <v>1056</v>
      </c>
      <c r="F802" s="187">
        <v>604</v>
      </c>
      <c r="G802" s="191">
        <v>1656</v>
      </c>
      <c r="H802" s="189">
        <v>1515</v>
      </c>
      <c r="I802" s="190">
        <v>2824</v>
      </c>
      <c r="J802" s="187">
        <v>503</v>
      </c>
      <c r="K802" s="188">
        <v>127</v>
      </c>
      <c r="L802" s="189">
        <v>1574</v>
      </c>
      <c r="M802" s="187">
        <v>850</v>
      </c>
      <c r="N802" s="192">
        <v>2351</v>
      </c>
      <c r="O802" s="195">
        <v>2108</v>
      </c>
      <c r="P802" s="187">
        <v>944</v>
      </c>
      <c r="Q802" s="188">
        <v>1513</v>
      </c>
      <c r="R802" s="189">
        <v>1242</v>
      </c>
      <c r="S802" s="190">
        <v>1938</v>
      </c>
      <c r="T802" s="187">
        <v>392</v>
      </c>
      <c r="U802" s="191">
        <v>323</v>
      </c>
      <c r="V802" s="189">
        <v>2887</v>
      </c>
      <c r="W802" s="196">
        <v>1280</v>
      </c>
      <c r="X802" s="187">
        <v>735</v>
      </c>
      <c r="Y802" s="191">
        <v>544</v>
      </c>
      <c r="Z802" s="189">
        <v>2056</v>
      </c>
      <c r="AA802" s="187">
        <v>2768</v>
      </c>
      <c r="AB802" s="162">
        <f t="shared" si="15023"/>
        <v>16337</v>
      </c>
      <c r="AC802" s="165">
        <f t="shared" si="15054"/>
        <v>18813</v>
      </c>
      <c r="BI802" s="139" t="s">
        <v>34</v>
      </c>
      <c r="BJ802" s="123">
        <f>B802/B808</f>
        <v>2.3604354876071345E-2</v>
      </c>
      <c r="BK802" s="124">
        <f t="shared" ref="BK802" si="15519">C802/C808</f>
        <v>4.523833118620553E-2</v>
      </c>
      <c r="BL802" s="125">
        <f t="shared" ref="BL802" si="15520">D802/D808</f>
        <v>2.2111545232063889E-2</v>
      </c>
      <c r="BM802" s="126">
        <f t="shared" ref="BM802" si="15521">E802/E808</f>
        <v>4.8054607508532424E-2</v>
      </c>
      <c r="BN802" s="123">
        <f t="shared" ref="BN802" si="15522">F802/F808</f>
        <v>2.1627815375801197E-2</v>
      </c>
      <c r="BO802" s="124">
        <f t="shared" ref="BO802" si="15523">G802/G808</f>
        <v>6.4049506865209827E-2</v>
      </c>
      <c r="BP802" s="125">
        <f t="shared" ref="BP802" si="15524">H802/H808</f>
        <v>3.1812359574155347E-2</v>
      </c>
      <c r="BQ802" s="126">
        <f t="shared" ref="BQ802" si="15525">I802/I808</f>
        <v>5.1702673013548153E-2</v>
      </c>
      <c r="BR802" s="123">
        <f t="shared" ref="BR802" si="15526">J802/J808</f>
        <v>5.8501977204000931E-2</v>
      </c>
      <c r="BS802" s="124">
        <f t="shared" ref="BS802" si="15527">K802/K808</f>
        <v>1.3798348544111256E-2</v>
      </c>
      <c r="BT802" s="125">
        <f t="shared" ref="BT802" si="15528">L802/L808</f>
        <v>5.2508673605551108E-2</v>
      </c>
      <c r="BU802" s="123">
        <f t="shared" ref="BU802" si="15529">M802/M808</f>
        <v>2.6555031397419476E-2</v>
      </c>
      <c r="BV802" s="127">
        <f t="shared" ref="BV802" si="15530">N802/N808</f>
        <v>4.8293003574216342E-2</v>
      </c>
      <c r="BW802" s="128">
        <f t="shared" ref="BW802" si="15531">O802/O808</f>
        <v>4.3475570771547012E-2</v>
      </c>
      <c r="BX802" s="123">
        <f t="shared" ref="BX802" si="15532">P802/P808</f>
        <v>3.1637509216435419E-2</v>
      </c>
      <c r="BY802" s="124">
        <f t="shared" ref="BY802" si="15533">Q802/Q808</f>
        <v>5.1068282310055016E-2</v>
      </c>
      <c r="BZ802" s="125">
        <f t="shared" ref="BZ802" si="15534">R802/R808</f>
        <v>3.5473551925054268E-2</v>
      </c>
      <c r="CA802" s="126">
        <f t="shared" ref="CA802" si="15535">S802/S808</f>
        <v>5.42994032108935E-2</v>
      </c>
      <c r="CB802" s="123">
        <f t="shared" ref="CB802" si="15536">T802/T808</f>
        <v>3.4250764525993883E-2</v>
      </c>
      <c r="CC802" s="124">
        <f t="shared" ref="CC802" si="15537">U802/U808</f>
        <v>2.7597402597402596E-2</v>
      </c>
      <c r="CD802" s="125">
        <f t="shared" ref="CD802" si="15538">V802/V808</f>
        <v>8.1703693222017829E-2</v>
      </c>
      <c r="CE802" s="126">
        <f t="shared" ref="CE802" si="15539">W802/W808</f>
        <v>3.1650264576430442E-2</v>
      </c>
      <c r="CF802" s="123">
        <f t="shared" ref="CF802" si="15540">X802/X808</f>
        <v>2.5839339075408682E-2</v>
      </c>
      <c r="CG802" s="124">
        <f t="shared" ref="CG802" si="15541">Y802/Y808</f>
        <v>3.1192660550458717E-2</v>
      </c>
      <c r="CH802" s="125">
        <f t="shared" ref="CH802" si="15542">Z802/Z808</f>
        <v>3.4636118598382747E-2</v>
      </c>
      <c r="CI802" s="123">
        <f t="shared" ref="CI802" si="15543">AA802/AA808</f>
        <v>4.5837680295427827E-2</v>
      </c>
      <c r="CJ802" s="129">
        <f t="shared" ref="CJ802" si="15544">AB802/AB808</f>
        <v>3.8108056412146429E-2</v>
      </c>
      <c r="CK802" s="130">
        <f t="shared" ref="CK802" si="15545">AC802/AC808</f>
        <v>4.3975643108425569E-2</v>
      </c>
    </row>
    <row r="803" spans="1:89" x14ac:dyDescent="0.25">
      <c r="A803" s="131" t="s">
        <v>35</v>
      </c>
      <c r="B803" s="197">
        <v>0</v>
      </c>
      <c r="C803" s="181">
        <v>1286</v>
      </c>
      <c r="D803" s="182">
        <v>20</v>
      </c>
      <c r="E803" s="183">
        <v>786</v>
      </c>
      <c r="F803" s="180">
        <v>23</v>
      </c>
      <c r="G803" s="184">
        <v>854</v>
      </c>
      <c r="H803" s="182">
        <v>198</v>
      </c>
      <c r="I803" s="183">
        <v>1109</v>
      </c>
      <c r="J803" s="180">
        <v>83</v>
      </c>
      <c r="K803" s="181">
        <v>48</v>
      </c>
      <c r="L803" s="182">
        <v>739</v>
      </c>
      <c r="M803" s="180">
        <v>135</v>
      </c>
      <c r="N803" s="185">
        <v>485</v>
      </c>
      <c r="O803" s="198">
        <v>317</v>
      </c>
      <c r="P803" s="180">
        <v>184</v>
      </c>
      <c r="Q803" s="181">
        <v>199</v>
      </c>
      <c r="R803" s="182">
        <v>213</v>
      </c>
      <c r="S803" s="183">
        <v>158</v>
      </c>
      <c r="T803" s="180">
        <v>47</v>
      </c>
      <c r="U803" s="184">
        <v>17</v>
      </c>
      <c r="V803" s="182">
        <v>216</v>
      </c>
      <c r="W803" s="199">
        <v>158</v>
      </c>
      <c r="X803" s="180">
        <v>76</v>
      </c>
      <c r="Y803" s="184">
        <v>32</v>
      </c>
      <c r="Z803" s="182">
        <v>69</v>
      </c>
      <c r="AA803" s="180">
        <v>192</v>
      </c>
      <c r="AB803" s="162">
        <f t="shared" si="15023"/>
        <v>2353</v>
      </c>
      <c r="AC803" s="165">
        <f t="shared" si="15054"/>
        <v>5291</v>
      </c>
      <c r="BI803" s="131" t="s">
        <v>35</v>
      </c>
      <c r="BJ803" s="123">
        <f>B803/B808</f>
        <v>0</v>
      </c>
      <c r="BK803" s="124">
        <f t="shared" ref="BK803" si="15546">C803/C808</f>
        <v>3.1860073332672677E-2</v>
      </c>
      <c r="BL803" s="125">
        <f t="shared" ref="BL803" si="15547">D803/D808</f>
        <v>8.5870078571121896E-4</v>
      </c>
      <c r="BM803" s="126">
        <f t="shared" ref="BM803" si="15548">E803/E808</f>
        <v>3.5767918088737201E-2</v>
      </c>
      <c r="BN803" s="123">
        <f t="shared" ref="BN803" si="15549">F803/F808</f>
        <v>8.2357575106527736E-4</v>
      </c>
      <c r="BO803" s="124">
        <f t="shared" ref="BO803" si="15550">G803/G808</f>
        <v>3.3030361632179463E-2</v>
      </c>
      <c r="BP803" s="125">
        <f t="shared" ref="BP803" si="15551">H803/H808</f>
        <v>4.1576549146420845E-3</v>
      </c>
      <c r="BQ803" s="126">
        <f t="shared" ref="BQ803" si="15552">I803/I808</f>
        <v>2.0303917978762357E-2</v>
      </c>
      <c r="BR803" s="123">
        <f t="shared" ref="BR803" si="15553">J803/J808</f>
        <v>9.6534077692486623E-3</v>
      </c>
      <c r="BS803" s="124">
        <f t="shared" ref="BS803" si="15554">K803/K808</f>
        <v>5.2151238591916557E-3</v>
      </c>
      <c r="BT803" s="125">
        <f t="shared" ref="BT803" si="15555">L803/L808</f>
        <v>2.4653055777955696E-2</v>
      </c>
      <c r="BU803" s="123">
        <f t="shared" ref="BU803" si="15556">M803/M808</f>
        <v>4.2175638101783876E-3</v>
      </c>
      <c r="BV803" s="127">
        <f t="shared" ref="BV803" si="15557">N803/N808</f>
        <v>9.9626145187132822E-3</v>
      </c>
      <c r="BW803" s="128">
        <f t="shared" ref="BW803" si="15558">O803/O808</f>
        <v>6.5378348835770416E-3</v>
      </c>
      <c r="BX803" s="123">
        <f t="shared" ref="BX803" si="15559">P803/P808</f>
        <v>6.1666331523560561E-3</v>
      </c>
      <c r="BY803" s="124">
        <f t="shared" ref="BY803" si="15560">Q803/Q808</f>
        <v>6.7168461200931579E-3</v>
      </c>
      <c r="BZ803" s="125">
        <f t="shared" ref="BZ803" si="15561">R803/R808</f>
        <v>6.0836284702387756E-3</v>
      </c>
      <c r="CA803" s="126">
        <f t="shared" ref="CA803" si="15562">S803/S808</f>
        <v>4.4268863298870861E-3</v>
      </c>
      <c r="CB803" s="123">
        <f t="shared" ref="CB803" si="15563">T803/T808</f>
        <v>4.1065967671472256E-3</v>
      </c>
      <c r="CC803" s="124">
        <f t="shared" ref="CC803" si="15564">U803/U808</f>
        <v>1.4524948735475051E-3</v>
      </c>
      <c r="CD803" s="125">
        <f t="shared" ref="CD803" si="15565">V803/V808</f>
        <v>6.1129192019244378E-3</v>
      </c>
      <c r="CE803" s="126">
        <f t="shared" ref="CE803" si="15566">W803/W808</f>
        <v>3.9068295336531327E-3</v>
      </c>
      <c r="CF803" s="123">
        <f t="shared" ref="CF803" si="15567">X803/X808</f>
        <v>2.6718228159606258E-3</v>
      </c>
      <c r="CG803" s="124">
        <f t="shared" ref="CG803" si="15568">Y803/Y808</f>
        <v>1.834862385321101E-3</v>
      </c>
      <c r="CH803" s="125">
        <f t="shared" ref="CH803" si="15569">Z803/Z808</f>
        <v>1.1623989218328841E-3</v>
      </c>
      <c r="CI803" s="123">
        <f t="shared" ref="CI803" si="15570">AA803/AA808</f>
        <v>3.1794922748273635E-3</v>
      </c>
      <c r="CJ803" s="129">
        <f t="shared" ref="CJ803" si="15571">AB803/AB808</f>
        <v>5.4886611212450606E-3</v>
      </c>
      <c r="CK803" s="130">
        <f t="shared" ref="CK803" si="15572">AC803/AC808</f>
        <v>1.2367784387746755E-2</v>
      </c>
    </row>
    <row r="804" spans="1:89" x14ac:dyDescent="0.25">
      <c r="A804" s="139" t="s">
        <v>36</v>
      </c>
      <c r="B804" s="194"/>
      <c r="C804" s="188"/>
      <c r="D804" s="189"/>
      <c r="E804" s="190"/>
      <c r="F804" s="187"/>
      <c r="G804" s="191"/>
      <c r="H804" s="189"/>
      <c r="I804" s="190"/>
      <c r="J804" s="187"/>
      <c r="K804" s="191"/>
      <c r="L804" s="189"/>
      <c r="M804" s="187"/>
      <c r="N804" s="192"/>
      <c r="O804" s="195"/>
      <c r="P804" s="187"/>
      <c r="Q804" s="191"/>
      <c r="R804" s="189"/>
      <c r="S804" s="190"/>
      <c r="T804" s="187"/>
      <c r="U804" s="191"/>
      <c r="V804" s="189"/>
      <c r="W804" s="190"/>
      <c r="X804" s="187"/>
      <c r="Y804" s="191"/>
      <c r="Z804" s="189"/>
      <c r="AA804" s="187"/>
      <c r="AB804" s="162">
        <f t="shared" si="15023"/>
        <v>0</v>
      </c>
      <c r="AC804" s="165">
        <f t="shared" si="15054"/>
        <v>0</v>
      </c>
      <c r="BI804" s="139" t="s">
        <v>36</v>
      </c>
      <c r="BJ804" s="123">
        <f>B804/B808</f>
        <v>0</v>
      </c>
      <c r="BK804" s="124">
        <f t="shared" ref="BK804" si="15573">C804/C808</f>
        <v>0</v>
      </c>
      <c r="BL804" s="125">
        <f t="shared" ref="BL804" si="15574">D804/D808</f>
        <v>0</v>
      </c>
      <c r="BM804" s="126">
        <f t="shared" ref="BM804" si="15575">E804/E808</f>
        <v>0</v>
      </c>
      <c r="BN804" s="123">
        <f t="shared" ref="BN804" si="15576">F804/F808</f>
        <v>0</v>
      </c>
      <c r="BO804" s="124">
        <f t="shared" ref="BO804" si="15577">G804/G808</f>
        <v>0</v>
      </c>
      <c r="BP804" s="125">
        <f t="shared" ref="BP804" si="15578">H804/H808</f>
        <v>0</v>
      </c>
      <c r="BQ804" s="126">
        <f t="shared" ref="BQ804" si="15579">I804/I808</f>
        <v>0</v>
      </c>
      <c r="BR804" s="123">
        <f t="shared" ref="BR804" si="15580">J804/J808</f>
        <v>0</v>
      </c>
      <c r="BS804" s="124">
        <f t="shared" ref="BS804" si="15581">K804/K808</f>
        <v>0</v>
      </c>
      <c r="BT804" s="125">
        <f t="shared" ref="BT804" si="15582">L804/L808</f>
        <v>0</v>
      </c>
      <c r="BU804" s="123">
        <f t="shared" ref="BU804" si="15583">M804/M808</f>
        <v>0</v>
      </c>
      <c r="BV804" s="127">
        <f t="shared" ref="BV804" si="15584">N804/N808</f>
        <v>0</v>
      </c>
      <c r="BW804" s="128">
        <f t="shared" ref="BW804" si="15585">O804/O808</f>
        <v>0</v>
      </c>
      <c r="BX804" s="123">
        <f t="shared" ref="BX804" si="15586">P804/P808</f>
        <v>0</v>
      </c>
      <c r="BY804" s="124">
        <f t="shared" ref="BY804" si="15587">Q804/Q808</f>
        <v>0</v>
      </c>
      <c r="BZ804" s="125">
        <f t="shared" ref="BZ804" si="15588">R804/R808</f>
        <v>0</v>
      </c>
      <c r="CA804" s="126">
        <f t="shared" ref="CA804" si="15589">S804/S808</f>
        <v>0</v>
      </c>
      <c r="CB804" s="123">
        <f t="shared" ref="CB804" si="15590">T804/T808</f>
        <v>0</v>
      </c>
      <c r="CC804" s="124">
        <f t="shared" ref="CC804" si="15591">U804/U808</f>
        <v>0</v>
      </c>
      <c r="CD804" s="125">
        <f t="shared" ref="CD804" si="15592">V804/V808</f>
        <v>0</v>
      </c>
      <c r="CE804" s="126">
        <f t="shared" ref="CE804" si="15593">W804/W808</f>
        <v>0</v>
      </c>
      <c r="CF804" s="123">
        <f t="shared" ref="CF804" si="15594">X804/X808</f>
        <v>0</v>
      </c>
      <c r="CG804" s="124">
        <f t="shared" ref="CG804" si="15595">Y804/Y808</f>
        <v>0</v>
      </c>
      <c r="CH804" s="125">
        <f t="shared" ref="CH804" si="15596">Z804/Z808</f>
        <v>0</v>
      </c>
      <c r="CI804" s="123">
        <f t="shared" ref="CI804" si="15597">AA804/AA808</f>
        <v>0</v>
      </c>
      <c r="CJ804" s="129">
        <f t="shared" ref="CJ804" si="15598">AB804/AB808</f>
        <v>0</v>
      </c>
      <c r="CK804" s="130">
        <f t="shared" ref="CK804" si="15599">AC804/AC808</f>
        <v>0</v>
      </c>
    </row>
    <row r="805" spans="1:89" x14ac:dyDescent="0.25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2">
        <f t="shared" si="15023"/>
        <v>0</v>
      </c>
      <c r="AC805" s="165">
        <f t="shared" si="15054"/>
        <v>0</v>
      </c>
      <c r="BI805" s="131" t="s">
        <v>37</v>
      </c>
      <c r="BJ805" s="123">
        <f>B805/B808</f>
        <v>0</v>
      </c>
      <c r="BK805" s="124">
        <f t="shared" ref="BK805" si="15600">C805/C808</f>
        <v>0</v>
      </c>
      <c r="BL805" s="125">
        <f t="shared" ref="BL805" si="15601">D805/D808</f>
        <v>0</v>
      </c>
      <c r="BM805" s="126">
        <f t="shared" ref="BM805" si="15602">E805/E808</f>
        <v>0</v>
      </c>
      <c r="BN805" s="123">
        <f t="shared" ref="BN805" si="15603">F805/F808</f>
        <v>0</v>
      </c>
      <c r="BO805" s="124">
        <f t="shared" ref="BO805" si="15604">G805/G808</f>
        <v>0</v>
      </c>
      <c r="BP805" s="125">
        <f t="shared" ref="BP805" si="15605">H805/H808</f>
        <v>0</v>
      </c>
      <c r="BQ805" s="126">
        <f t="shared" ref="BQ805" si="15606">I805/I808</f>
        <v>0</v>
      </c>
      <c r="BR805" s="123">
        <f t="shared" ref="BR805" si="15607">J805/J808</f>
        <v>0</v>
      </c>
      <c r="BS805" s="124">
        <f t="shared" ref="BS805" si="15608">K805/K808</f>
        <v>0</v>
      </c>
      <c r="BT805" s="125">
        <f t="shared" ref="BT805" si="15609">L805/L808</f>
        <v>0</v>
      </c>
      <c r="BU805" s="123">
        <f t="shared" ref="BU805" si="15610">M805/M808</f>
        <v>0</v>
      </c>
      <c r="BV805" s="127">
        <f t="shared" ref="BV805" si="15611">N805/N808</f>
        <v>0</v>
      </c>
      <c r="BW805" s="128">
        <f t="shared" ref="BW805" si="15612">O805/O808</f>
        <v>0</v>
      </c>
      <c r="BX805" s="123">
        <f t="shared" ref="BX805" si="15613">P805/P808</f>
        <v>0</v>
      </c>
      <c r="BY805" s="124">
        <f t="shared" ref="BY805" si="15614">Q805/Q808</f>
        <v>0</v>
      </c>
      <c r="BZ805" s="125">
        <f t="shared" ref="BZ805" si="15615">R805/R808</f>
        <v>0</v>
      </c>
      <c r="CA805" s="126">
        <f t="shared" ref="CA805" si="15616">S805/S808</f>
        <v>0</v>
      </c>
      <c r="CB805" s="123">
        <f t="shared" ref="CB805" si="15617">T805/T808</f>
        <v>0</v>
      </c>
      <c r="CC805" s="124">
        <f t="shared" ref="CC805" si="15618">U805/U808</f>
        <v>0</v>
      </c>
      <c r="CD805" s="125">
        <f t="shared" ref="CD805" si="15619">V805/V808</f>
        <v>0</v>
      </c>
      <c r="CE805" s="126">
        <f t="shared" ref="CE805" si="15620">W805/W808</f>
        <v>0</v>
      </c>
      <c r="CF805" s="123">
        <f t="shared" ref="CF805" si="15621">X805/X808</f>
        <v>0</v>
      </c>
      <c r="CG805" s="124">
        <f t="shared" ref="CG805" si="15622">Y805/Y808</f>
        <v>0</v>
      </c>
      <c r="CH805" s="125">
        <f t="shared" ref="CH805" si="15623">Z805/Z808</f>
        <v>0</v>
      </c>
      <c r="CI805" s="123">
        <f t="shared" ref="CI805" si="15624">AA805/AA808</f>
        <v>0</v>
      </c>
      <c r="CJ805" s="129">
        <f t="shared" ref="CJ805" si="15625">AB805/AB808</f>
        <v>0</v>
      </c>
      <c r="CK805" s="130">
        <f t="shared" ref="CK805" si="15626">AC805/AC808</f>
        <v>0</v>
      </c>
    </row>
    <row r="806" spans="1:89" x14ac:dyDescent="0.25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2">
        <f t="shared" si="15023"/>
        <v>0</v>
      </c>
      <c r="AC806" s="165">
        <f t="shared" si="15054"/>
        <v>0</v>
      </c>
      <c r="BI806" s="139" t="s">
        <v>38</v>
      </c>
      <c r="BJ806" s="123">
        <f>B806/B808</f>
        <v>0</v>
      </c>
      <c r="BK806" s="124">
        <f t="shared" ref="BK806" si="15627">C806/C808</f>
        <v>0</v>
      </c>
      <c r="BL806" s="125">
        <f t="shared" ref="BL806" si="15628">D806/D808</f>
        <v>0</v>
      </c>
      <c r="BM806" s="126">
        <f t="shared" ref="BM806" si="15629">E806/E808</f>
        <v>0</v>
      </c>
      <c r="BN806" s="123">
        <f t="shared" ref="BN806" si="15630">F806/F808</f>
        <v>0</v>
      </c>
      <c r="BO806" s="124">
        <f t="shared" ref="BO806" si="15631">G806/G808</f>
        <v>0</v>
      </c>
      <c r="BP806" s="125">
        <f t="shared" ref="BP806" si="15632">H806/H808</f>
        <v>0</v>
      </c>
      <c r="BQ806" s="126">
        <f t="shared" ref="BQ806" si="15633">I806/I808</f>
        <v>0</v>
      </c>
      <c r="BR806" s="123">
        <f t="shared" ref="BR806" si="15634">J806/J808</f>
        <v>0</v>
      </c>
      <c r="BS806" s="124">
        <f t="shared" ref="BS806" si="15635">K806/K808</f>
        <v>0</v>
      </c>
      <c r="BT806" s="125">
        <f t="shared" ref="BT806" si="15636">L806/L808</f>
        <v>0</v>
      </c>
      <c r="BU806" s="123">
        <f t="shared" ref="BU806" si="15637">M806/M808</f>
        <v>0</v>
      </c>
      <c r="BV806" s="127">
        <f t="shared" ref="BV806" si="15638">N806/N808</f>
        <v>0</v>
      </c>
      <c r="BW806" s="128">
        <f t="shared" ref="BW806" si="15639">O806/O808</f>
        <v>0</v>
      </c>
      <c r="BX806" s="123">
        <f t="shared" ref="BX806" si="15640">P806/P808</f>
        <v>0</v>
      </c>
      <c r="BY806" s="124">
        <f t="shared" ref="BY806" si="15641">Q806/Q808</f>
        <v>0</v>
      </c>
      <c r="BZ806" s="125">
        <f t="shared" ref="BZ806" si="15642">R806/R808</f>
        <v>0</v>
      </c>
      <c r="CA806" s="126">
        <f t="shared" ref="CA806" si="15643">S806/S808</f>
        <v>0</v>
      </c>
      <c r="CB806" s="123">
        <f t="shared" ref="CB806" si="15644">T806/T808</f>
        <v>0</v>
      </c>
      <c r="CC806" s="124">
        <f t="shared" ref="CC806" si="15645">U806/U808</f>
        <v>0</v>
      </c>
      <c r="CD806" s="125">
        <f t="shared" ref="CD806" si="15646">V806/V808</f>
        <v>0</v>
      </c>
      <c r="CE806" s="126">
        <f t="shared" ref="CE806" si="15647">W806/W808</f>
        <v>0</v>
      </c>
      <c r="CF806" s="123">
        <f t="shared" ref="CF806" si="15648">X806/X808</f>
        <v>0</v>
      </c>
      <c r="CG806" s="124">
        <f t="shared" ref="CG806" si="15649">Y806/Y808</f>
        <v>0</v>
      </c>
      <c r="CH806" s="125">
        <f t="shared" ref="CH806" si="15650">Z806/Z808</f>
        <v>0</v>
      </c>
      <c r="CI806" s="123">
        <f t="shared" ref="CI806" si="15651">AA806/AA808</f>
        <v>0</v>
      </c>
      <c r="CJ806" s="129">
        <f t="shared" ref="CJ806" si="15652">AB806/AB808</f>
        <v>0</v>
      </c>
      <c r="CK806" s="130">
        <f t="shared" ref="CK806" si="15653">AC806/AC808</f>
        <v>0</v>
      </c>
    </row>
    <row r="807" spans="1:89" ht="13.8" thickBot="1" x14ac:dyDescent="0.3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2">
        <f t="shared" si="15023"/>
        <v>0</v>
      </c>
      <c r="AC807" s="165">
        <f t="shared" si="15054"/>
        <v>0</v>
      </c>
      <c r="BI807" s="131" t="s">
        <v>39</v>
      </c>
      <c r="BJ807" s="123">
        <f>B807/B808</f>
        <v>0</v>
      </c>
      <c r="BK807" s="124">
        <f t="shared" ref="BK807" si="15654">C807/C808</f>
        <v>0</v>
      </c>
      <c r="BL807" s="125">
        <f t="shared" ref="BL807" si="15655">D807/D808</f>
        <v>0</v>
      </c>
      <c r="BM807" s="126">
        <f t="shared" ref="BM807" si="15656">E807/E808</f>
        <v>0</v>
      </c>
      <c r="BN807" s="123">
        <f t="shared" ref="BN807" si="15657">F807/F808</f>
        <v>0</v>
      </c>
      <c r="BO807" s="124">
        <f t="shared" ref="BO807" si="15658">G807/G808</f>
        <v>0</v>
      </c>
      <c r="BP807" s="125">
        <f t="shared" ref="BP807" si="15659">H807/H808</f>
        <v>0</v>
      </c>
      <c r="BQ807" s="126">
        <f t="shared" ref="BQ807" si="15660">I807/I808</f>
        <v>0</v>
      </c>
      <c r="BR807" s="123">
        <f t="shared" ref="BR807" si="15661">J807/J808</f>
        <v>0</v>
      </c>
      <c r="BS807" s="124">
        <f t="shared" ref="BS807" si="15662">K807/K808</f>
        <v>0</v>
      </c>
      <c r="BT807" s="125">
        <f t="shared" ref="BT807" si="15663">L807/L808</f>
        <v>0</v>
      </c>
      <c r="BU807" s="123">
        <f t="shared" ref="BU807" si="15664">M807/M808</f>
        <v>0</v>
      </c>
      <c r="BV807" s="127">
        <f t="shared" ref="BV807" si="15665">N807/N808</f>
        <v>0</v>
      </c>
      <c r="BW807" s="128">
        <f t="shared" ref="BW807" si="15666">O807/O808</f>
        <v>0</v>
      </c>
      <c r="BX807" s="123">
        <f t="shared" ref="BX807" si="15667">P807/P808</f>
        <v>0</v>
      </c>
      <c r="BY807" s="124">
        <f t="shared" ref="BY807" si="15668">Q807/Q808</f>
        <v>0</v>
      </c>
      <c r="BZ807" s="125">
        <f t="shared" ref="BZ807" si="15669">R807/R808</f>
        <v>0</v>
      </c>
      <c r="CA807" s="126">
        <f t="shared" ref="CA807" si="15670">S807/S808</f>
        <v>0</v>
      </c>
      <c r="CB807" s="123">
        <f t="shared" ref="CB807" si="15671">T807/T808</f>
        <v>0</v>
      </c>
      <c r="CC807" s="124">
        <f t="shared" ref="CC807" si="15672">U807/U808</f>
        <v>0</v>
      </c>
      <c r="CD807" s="125">
        <f t="shared" ref="CD807" si="15673">V807/V808</f>
        <v>0</v>
      </c>
      <c r="CE807" s="126">
        <f t="shared" ref="CE807" si="15674">W807/W808</f>
        <v>0</v>
      </c>
      <c r="CF807" s="123">
        <f t="shared" ref="CF807" si="15675">X807/X808</f>
        <v>0</v>
      </c>
      <c r="CG807" s="124">
        <f t="shared" ref="CG807" si="15676">Y807/Y808</f>
        <v>0</v>
      </c>
      <c r="CH807" s="125">
        <f t="shared" ref="CH807" si="15677">Z807/Z808</f>
        <v>0</v>
      </c>
      <c r="CI807" s="123">
        <f t="shared" ref="CI807" si="15678">AA807/AA808</f>
        <v>0</v>
      </c>
      <c r="CJ807" s="129">
        <f t="shared" ref="CJ807" si="15679">AB807/AB808</f>
        <v>0</v>
      </c>
      <c r="CK807" s="130">
        <f t="shared" ref="CK807" si="15680">AC807/AC808</f>
        <v>0</v>
      </c>
    </row>
    <row r="808" spans="1:89" ht="14.4" thickTop="1" thickBot="1" x14ac:dyDescent="0.3">
      <c r="A808" s="251" t="s">
        <v>13</v>
      </c>
      <c r="B808" s="14">
        <f t="shared" ref="B808:AA808" si="15681">SUM(B785:B807)</f>
        <v>43170</v>
      </c>
      <c r="C808" s="1">
        <f t="shared" si="15681"/>
        <v>40364</v>
      </c>
      <c r="D808" s="14">
        <f t="shared" si="15681"/>
        <v>23291</v>
      </c>
      <c r="E808" s="1">
        <f t="shared" si="15681"/>
        <v>21975</v>
      </c>
      <c r="F808" s="14">
        <f t="shared" si="15681"/>
        <v>27927</v>
      </c>
      <c r="G808" s="1">
        <f t="shared" si="15681"/>
        <v>25855</v>
      </c>
      <c r="H808" s="14">
        <f t="shared" si="15681"/>
        <v>47623</v>
      </c>
      <c r="I808" s="1">
        <f t="shared" si="15681"/>
        <v>54620</v>
      </c>
      <c r="J808" s="14">
        <f t="shared" si="15681"/>
        <v>8598</v>
      </c>
      <c r="K808" s="1">
        <f t="shared" si="15681"/>
        <v>9204</v>
      </c>
      <c r="L808" s="14">
        <f t="shared" si="15681"/>
        <v>29976</v>
      </c>
      <c r="M808" s="1">
        <f t="shared" si="15681"/>
        <v>32009</v>
      </c>
      <c r="N808" s="14">
        <f t="shared" si="15681"/>
        <v>48682</v>
      </c>
      <c r="O808" s="1">
        <f t="shared" si="15681"/>
        <v>48487</v>
      </c>
      <c r="P808" s="14">
        <f t="shared" si="15681"/>
        <v>29838</v>
      </c>
      <c r="Q808" s="1">
        <f t="shared" si="15681"/>
        <v>29627</v>
      </c>
      <c r="R808" s="14">
        <f t="shared" si="15681"/>
        <v>35012</v>
      </c>
      <c r="S808" s="1">
        <f t="shared" si="15681"/>
        <v>35691</v>
      </c>
      <c r="T808" s="14">
        <f t="shared" si="15681"/>
        <v>11445</v>
      </c>
      <c r="U808" s="1">
        <f t="shared" si="15681"/>
        <v>11704</v>
      </c>
      <c r="V808" s="14">
        <f t="shared" si="15681"/>
        <v>35335</v>
      </c>
      <c r="W808" s="1">
        <f t="shared" si="15681"/>
        <v>40442</v>
      </c>
      <c r="X808" s="14">
        <f t="shared" si="15681"/>
        <v>28445</v>
      </c>
      <c r="Y808" s="1">
        <f t="shared" si="15681"/>
        <v>17440</v>
      </c>
      <c r="Z808" s="14">
        <f t="shared" si="15681"/>
        <v>59360</v>
      </c>
      <c r="AA808" s="1">
        <f t="shared" si="15681"/>
        <v>60387</v>
      </c>
      <c r="AB808" s="166">
        <f t="shared" ref="AB808:AC808" si="15682">SUM(AB784:AB807)</f>
        <v>428702</v>
      </c>
      <c r="AC808" s="167">
        <f t="shared" si="15682"/>
        <v>427805</v>
      </c>
      <c r="BI808" s="251" t="s">
        <v>13</v>
      </c>
      <c r="BJ808" s="147">
        <f>SUM(BJ784:BJ807)</f>
        <v>1</v>
      </c>
      <c r="BK808" s="148">
        <f t="shared" ref="BK808:CK808" si="15683">SUM(BK784:BK807)</f>
        <v>1</v>
      </c>
      <c r="BL808" s="147">
        <f t="shared" si="15683"/>
        <v>1.0000000000000002</v>
      </c>
      <c r="BM808" s="148">
        <f t="shared" si="15683"/>
        <v>1</v>
      </c>
      <c r="BN808" s="147">
        <f t="shared" si="15683"/>
        <v>1</v>
      </c>
      <c r="BO808" s="148">
        <f t="shared" si="15683"/>
        <v>0.99999999999999989</v>
      </c>
      <c r="BP808" s="147">
        <f t="shared" si="15683"/>
        <v>1</v>
      </c>
      <c r="BQ808" s="148">
        <f t="shared" si="15683"/>
        <v>1</v>
      </c>
      <c r="BR808" s="147">
        <f t="shared" si="15683"/>
        <v>0.99999999999999989</v>
      </c>
      <c r="BS808" s="148">
        <f t="shared" si="15683"/>
        <v>1</v>
      </c>
      <c r="BT808" s="147">
        <f t="shared" si="15683"/>
        <v>1</v>
      </c>
      <c r="BU808" s="148">
        <f t="shared" si="15683"/>
        <v>0.99999999999999989</v>
      </c>
      <c r="BV808" s="147">
        <f t="shared" si="15683"/>
        <v>1</v>
      </c>
      <c r="BW808" s="148">
        <f t="shared" si="15683"/>
        <v>0.99999999999999989</v>
      </c>
      <c r="BX808" s="147">
        <f t="shared" si="15683"/>
        <v>1</v>
      </c>
      <c r="BY808" s="148">
        <f t="shared" si="15683"/>
        <v>0.99999999999999989</v>
      </c>
      <c r="BZ808" s="147">
        <f t="shared" si="15683"/>
        <v>1</v>
      </c>
      <c r="CA808" s="148">
        <f t="shared" si="15683"/>
        <v>1</v>
      </c>
      <c r="CB808" s="147">
        <f t="shared" si="15683"/>
        <v>0.99999999999999989</v>
      </c>
      <c r="CC808" s="148">
        <f t="shared" si="15683"/>
        <v>0.99999999999999989</v>
      </c>
      <c r="CD808" s="147">
        <f t="shared" si="15683"/>
        <v>1</v>
      </c>
      <c r="CE808" s="148">
        <f t="shared" si="15683"/>
        <v>0.99999999999999989</v>
      </c>
      <c r="CF808" s="147">
        <f t="shared" si="15683"/>
        <v>1</v>
      </c>
      <c r="CG808" s="148">
        <f t="shared" si="15683"/>
        <v>0.99999999999999978</v>
      </c>
      <c r="CH808" s="147">
        <f t="shared" si="15683"/>
        <v>1</v>
      </c>
      <c r="CI808" s="148">
        <f t="shared" si="15683"/>
        <v>0.99999999999999989</v>
      </c>
      <c r="CJ808" s="147">
        <f t="shared" si="15683"/>
        <v>0.99999999999999989</v>
      </c>
      <c r="CK808" s="148">
        <f t="shared" si="15683"/>
        <v>1</v>
      </c>
    </row>
    <row r="809" spans="1:89" ht="13.8" thickTop="1" x14ac:dyDescent="0.25">
      <c r="A809" s="178"/>
    </row>
    <row r="810" spans="1:89" x14ac:dyDescent="0.25">
      <c r="A810" s="219"/>
    </row>
    <row r="811" spans="1:89" x14ac:dyDescent="0.25">
      <c r="A811" s="294">
        <f>+A780+1</f>
        <v>45196</v>
      </c>
      <c r="B811" s="294"/>
      <c r="C811" s="294"/>
      <c r="D811" s="294"/>
      <c r="BI811" s="299">
        <f>+BI749+2</f>
        <v>45196</v>
      </c>
      <c r="BJ811" s="299"/>
      <c r="BK811" s="299"/>
      <c r="BL811" s="299"/>
    </row>
    <row r="812" spans="1:89" ht="13.8" thickBot="1" x14ac:dyDescent="0.3">
      <c r="AE812" t="s">
        <v>84</v>
      </c>
    </row>
    <row r="813" spans="1:89" ht="14.4" thickTop="1" thickBot="1" x14ac:dyDescent="0.3">
      <c r="A813" s="292" t="s">
        <v>0</v>
      </c>
      <c r="B813" s="290" t="s">
        <v>1</v>
      </c>
      <c r="C813" s="291"/>
      <c r="D813" s="290" t="s">
        <v>2</v>
      </c>
      <c r="E813" s="291"/>
      <c r="F813" s="290" t="s">
        <v>3</v>
      </c>
      <c r="G813" s="291"/>
      <c r="H813" s="290" t="s">
        <v>4</v>
      </c>
      <c r="I813" s="291"/>
      <c r="J813" s="290" t="s">
        <v>5</v>
      </c>
      <c r="K813" s="291"/>
      <c r="L813" s="290" t="s">
        <v>6</v>
      </c>
      <c r="M813" s="291"/>
      <c r="N813" s="290" t="s">
        <v>7</v>
      </c>
      <c r="O813" s="291"/>
      <c r="P813" s="290" t="s">
        <v>8</v>
      </c>
      <c r="Q813" s="291"/>
      <c r="R813" s="290" t="s">
        <v>9</v>
      </c>
      <c r="S813" s="291"/>
      <c r="T813" s="290" t="s">
        <v>10</v>
      </c>
      <c r="U813" s="291"/>
      <c r="V813" s="290" t="s">
        <v>11</v>
      </c>
      <c r="W813" s="291"/>
      <c r="X813" s="290" t="s">
        <v>12</v>
      </c>
      <c r="Y813" s="291"/>
      <c r="Z813" s="297" t="s">
        <v>40</v>
      </c>
      <c r="AA813" s="298"/>
      <c r="AB813" s="295" t="s">
        <v>41</v>
      </c>
      <c r="AC813" s="296"/>
      <c r="AE813" s="292" t="s">
        <v>0</v>
      </c>
      <c r="AF813" s="290" t="s">
        <v>1</v>
      </c>
      <c r="AG813" s="291"/>
      <c r="AH813" s="290" t="s">
        <v>2</v>
      </c>
      <c r="AI813" s="291"/>
      <c r="AJ813" s="290" t="s">
        <v>3</v>
      </c>
      <c r="AK813" s="291"/>
      <c r="AL813" s="290" t="s">
        <v>4</v>
      </c>
      <c r="AM813" s="291"/>
      <c r="AN813" s="290" t="s">
        <v>5</v>
      </c>
      <c r="AO813" s="291"/>
      <c r="AP813" s="290" t="s">
        <v>6</v>
      </c>
      <c r="AQ813" s="291"/>
      <c r="AR813" s="290" t="s">
        <v>7</v>
      </c>
      <c r="AS813" s="291"/>
      <c r="AT813" s="290" t="s">
        <v>8</v>
      </c>
      <c r="AU813" s="291"/>
      <c r="AV813" s="290" t="s">
        <v>9</v>
      </c>
      <c r="AW813" s="291"/>
      <c r="AX813" s="290" t="s">
        <v>10</v>
      </c>
      <c r="AY813" s="291"/>
      <c r="AZ813" s="290" t="s">
        <v>11</v>
      </c>
      <c r="BA813" s="291"/>
      <c r="BB813" s="290" t="s">
        <v>12</v>
      </c>
      <c r="BC813" s="291"/>
      <c r="BD813" s="297" t="s">
        <v>40</v>
      </c>
      <c r="BE813" s="298"/>
      <c r="BF813" s="295" t="s">
        <v>41</v>
      </c>
      <c r="BG813" s="296"/>
      <c r="BI813" s="292" t="s">
        <v>0</v>
      </c>
      <c r="BJ813" s="290" t="s">
        <v>1</v>
      </c>
      <c r="BK813" s="291"/>
      <c r="BL813" s="290" t="s">
        <v>2</v>
      </c>
      <c r="BM813" s="291"/>
      <c r="BN813" s="290" t="s">
        <v>3</v>
      </c>
      <c r="BO813" s="291"/>
      <c r="BP813" s="290" t="s">
        <v>4</v>
      </c>
      <c r="BQ813" s="291"/>
      <c r="BR813" s="290" t="s">
        <v>5</v>
      </c>
      <c r="BS813" s="291"/>
      <c r="BT813" s="290" t="s">
        <v>6</v>
      </c>
      <c r="BU813" s="291"/>
      <c r="BV813" s="290" t="s">
        <v>7</v>
      </c>
      <c r="BW813" s="291"/>
      <c r="BX813" s="290" t="s">
        <v>8</v>
      </c>
      <c r="BY813" s="291"/>
      <c r="BZ813" s="290" t="s">
        <v>9</v>
      </c>
      <c r="CA813" s="291"/>
      <c r="CB813" s="290" t="s">
        <v>10</v>
      </c>
      <c r="CC813" s="291"/>
      <c r="CD813" s="290" t="s">
        <v>11</v>
      </c>
      <c r="CE813" s="291"/>
      <c r="CF813" s="290" t="s">
        <v>12</v>
      </c>
      <c r="CG813" s="291"/>
      <c r="CH813" s="297" t="s">
        <v>40</v>
      </c>
      <c r="CI813" s="298"/>
      <c r="CJ813" s="290" t="s">
        <v>41</v>
      </c>
      <c r="CK813" s="291"/>
    </row>
    <row r="814" spans="1:89" ht="15" thickTop="1" thickBot="1" x14ac:dyDescent="0.35">
      <c r="A814" s="293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68" t="s">
        <v>14</v>
      </c>
      <c r="AC814" s="169" t="s">
        <v>15</v>
      </c>
      <c r="AE814" s="293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68" t="s">
        <v>14</v>
      </c>
      <c r="BG814" s="169" t="s">
        <v>15</v>
      </c>
      <c r="BI814" s="293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8" thickTop="1" x14ac:dyDescent="0.25">
      <c r="A815" s="119" t="s">
        <v>16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1"/>
      <c r="AA815" s="176"/>
      <c r="AB815" s="162">
        <f t="shared" ref="AB815:AB838" si="15684">B815+D815+F815+H815+J815+L815+N815+P815+R815+T815+V815+X815+Z815</f>
        <v>0</v>
      </c>
      <c r="AC815" s="163">
        <f>C815+E815+G815+I815+K815+M815+O815+Q815+S815+U815+W815+Y815+AA815</f>
        <v>0</v>
      </c>
      <c r="AE815" s="254" t="str">
        <f>$AE$9</f>
        <v>07:00 - 07:59</v>
      </c>
      <c r="AF815" s="120">
        <f t="shared" ref="AF815:AO817" si="15685">SUMIF($A$9:$A$32,$AE815,B$815:B$838)</f>
        <v>5611</v>
      </c>
      <c r="AG815" s="177">
        <f t="shared" si="15685"/>
        <v>1968</v>
      </c>
      <c r="AH815" s="121">
        <f t="shared" si="15685"/>
        <v>2140</v>
      </c>
      <c r="AI815" s="172">
        <f t="shared" si="15685"/>
        <v>1915</v>
      </c>
      <c r="AJ815" s="120">
        <f t="shared" si="15685"/>
        <v>3490</v>
      </c>
      <c r="AK815" s="122">
        <f t="shared" si="15685"/>
        <v>1524</v>
      </c>
      <c r="AL815" s="121">
        <f t="shared" si="15685"/>
        <v>4425</v>
      </c>
      <c r="AM815" s="172">
        <f t="shared" si="15685"/>
        <v>2804</v>
      </c>
      <c r="AN815" s="120">
        <f t="shared" si="15685"/>
        <v>423</v>
      </c>
      <c r="AO815" s="122">
        <f t="shared" si="15685"/>
        <v>1410</v>
      </c>
      <c r="AP815" s="121">
        <f t="shared" ref="AP815:AY817" si="15686">SUMIF($A$9:$A$32,$AE815,L$815:L$838)</f>
        <v>1272</v>
      </c>
      <c r="AQ815" s="120">
        <f t="shared" si="15686"/>
        <v>4932</v>
      </c>
      <c r="AR815" s="171">
        <f t="shared" si="15686"/>
        <v>3410</v>
      </c>
      <c r="AS815" s="173">
        <f t="shared" si="15686"/>
        <v>5162</v>
      </c>
      <c r="AT815" s="120">
        <f t="shared" si="15686"/>
        <v>2839</v>
      </c>
      <c r="AU815" s="122">
        <f t="shared" si="15686"/>
        <v>2940</v>
      </c>
      <c r="AV815" s="121">
        <f t="shared" si="15686"/>
        <v>3697</v>
      </c>
      <c r="AW815" s="172">
        <f t="shared" si="15686"/>
        <v>2596</v>
      </c>
      <c r="AX815" s="120">
        <f t="shared" si="15686"/>
        <v>461</v>
      </c>
      <c r="AY815" s="122">
        <f t="shared" si="15686"/>
        <v>2171</v>
      </c>
      <c r="AZ815" s="121">
        <f t="shared" ref="AZ815:BE817" si="15687">SUMIF($A$9:$A$32,$AE815,V$815:V$838)</f>
        <v>1692</v>
      </c>
      <c r="BA815" s="172">
        <f t="shared" si="15687"/>
        <v>4263</v>
      </c>
      <c r="BB815" s="120">
        <f t="shared" si="15687"/>
        <v>2471</v>
      </c>
      <c r="BC815" s="122">
        <f t="shared" si="15687"/>
        <v>2425</v>
      </c>
      <c r="BD815" s="21">
        <f t="shared" si="15687"/>
        <v>6020</v>
      </c>
      <c r="BE815" s="176">
        <f t="shared" si="15687"/>
        <v>3829</v>
      </c>
      <c r="BF815" s="162">
        <f>AF815+AH815+AJ815+AL815+AN815+AP815+AR815+AT815+AV815+AX815+AZ815+BB815+BD815</f>
        <v>37951</v>
      </c>
      <c r="BG815" s="163">
        <f>AG815+AI815+AK815+AM815+AO815+AQ815+AS815+AU815+AW815+AY815+BA815+BC815+BE815</f>
        <v>37939</v>
      </c>
      <c r="BI815" s="119" t="s">
        <v>16</v>
      </c>
      <c r="BJ815" s="123">
        <f>B815/B839</f>
        <v>0</v>
      </c>
      <c r="BK815" s="124">
        <f t="shared" ref="BK815" si="15688">C815/C839</f>
        <v>0</v>
      </c>
      <c r="BL815" s="125">
        <f t="shared" ref="BL815" si="15689">D815/D839</f>
        <v>0</v>
      </c>
      <c r="BM815" s="126">
        <f t="shared" ref="BM815" si="15690">E815/E839</f>
        <v>0</v>
      </c>
      <c r="BN815" s="123">
        <f t="shared" ref="BN815" si="15691">F815/F839</f>
        <v>0</v>
      </c>
      <c r="BO815" s="124">
        <f t="shared" ref="BO815" si="15692">G815/G839</f>
        <v>0</v>
      </c>
      <c r="BP815" s="125">
        <f t="shared" ref="BP815" si="15693">H815/H839</f>
        <v>0</v>
      </c>
      <c r="BQ815" s="126">
        <f t="shared" ref="BQ815" si="15694">I815/I839</f>
        <v>0</v>
      </c>
      <c r="BR815" s="123">
        <f t="shared" ref="BR815" si="15695">J815/J839</f>
        <v>0</v>
      </c>
      <c r="BS815" s="124">
        <f t="shared" ref="BS815" si="15696">K815/K839</f>
        <v>0</v>
      </c>
      <c r="BT815" s="125">
        <f t="shared" ref="BT815" si="15697">L815/L839</f>
        <v>0</v>
      </c>
      <c r="BU815" s="123">
        <f t="shared" ref="BU815" si="15698">M815/M839</f>
        <v>0</v>
      </c>
      <c r="BV815" s="127">
        <f t="shared" ref="BV815" si="15699">N815/N839</f>
        <v>0</v>
      </c>
      <c r="BW815" s="128">
        <f t="shared" ref="BW815" si="15700">O815/O839</f>
        <v>0</v>
      </c>
      <c r="BX815" s="123">
        <f t="shared" ref="BX815" si="15701">P815/P839</f>
        <v>0</v>
      </c>
      <c r="BY815" s="124">
        <f t="shared" ref="BY815" si="15702">Q815/Q839</f>
        <v>0</v>
      </c>
      <c r="BZ815" s="125">
        <f t="shared" ref="BZ815" si="15703">R815/R839</f>
        <v>0</v>
      </c>
      <c r="CA815" s="126">
        <f t="shared" ref="CA815" si="15704">S815/S839</f>
        <v>0</v>
      </c>
      <c r="CB815" s="123">
        <f t="shared" ref="CB815" si="15705">T815/T839</f>
        <v>0</v>
      </c>
      <c r="CC815" s="124">
        <f t="shared" ref="CC815" si="15706">U815/U839</f>
        <v>0</v>
      </c>
      <c r="CD815" s="125">
        <f t="shared" ref="CD815" si="15707">V815/V839</f>
        <v>0</v>
      </c>
      <c r="CE815" s="126">
        <f t="shared" ref="CE815" si="15708">W815/W839</f>
        <v>0</v>
      </c>
      <c r="CF815" s="123">
        <f t="shared" ref="CF815" si="15709">X815/X839</f>
        <v>0</v>
      </c>
      <c r="CG815" s="124">
        <f t="shared" ref="CG815" si="15710">Y815/Y839</f>
        <v>0</v>
      </c>
      <c r="CH815" s="125">
        <f t="shared" ref="CH815" si="15711">Z815/Z839</f>
        <v>0</v>
      </c>
      <c r="CI815" s="123">
        <f t="shared" ref="CI815" si="15712">AA815/AA839</f>
        <v>0</v>
      </c>
      <c r="CJ815" s="129">
        <f t="shared" ref="CJ815" si="15713">AB815/AB839</f>
        <v>0</v>
      </c>
      <c r="CK815" s="130">
        <f t="shared" ref="CK815" si="15714">AC815/AC839</f>
        <v>0</v>
      </c>
    </row>
    <row r="816" spans="1:89" x14ac:dyDescent="0.25">
      <c r="A816" s="131" t="s">
        <v>17</v>
      </c>
      <c r="B816" s="180">
        <v>564</v>
      </c>
      <c r="C816" s="181">
        <v>0</v>
      </c>
      <c r="D816" s="182">
        <v>456</v>
      </c>
      <c r="E816" s="183">
        <v>2</v>
      </c>
      <c r="F816" s="180">
        <v>602</v>
      </c>
      <c r="G816" s="184">
        <v>9</v>
      </c>
      <c r="H816" s="182">
        <v>566</v>
      </c>
      <c r="I816" s="183">
        <v>43</v>
      </c>
      <c r="J816" s="180">
        <v>24</v>
      </c>
      <c r="K816" s="184">
        <v>31</v>
      </c>
      <c r="L816" s="182">
        <v>72</v>
      </c>
      <c r="M816" s="180">
        <v>138</v>
      </c>
      <c r="N816" s="185">
        <v>278</v>
      </c>
      <c r="O816" s="186">
        <v>165</v>
      </c>
      <c r="P816" s="180">
        <v>110</v>
      </c>
      <c r="Q816" s="184">
        <v>97</v>
      </c>
      <c r="R816" s="182">
        <v>86</v>
      </c>
      <c r="S816" s="183">
        <v>154</v>
      </c>
      <c r="T816" s="180">
        <v>2</v>
      </c>
      <c r="U816" s="184">
        <v>53</v>
      </c>
      <c r="V816" s="182">
        <v>19</v>
      </c>
      <c r="W816" s="183">
        <v>137</v>
      </c>
      <c r="X816" s="180">
        <v>7</v>
      </c>
      <c r="Y816" s="184">
        <v>62</v>
      </c>
      <c r="Z816" s="182">
        <v>66</v>
      </c>
      <c r="AA816" s="180">
        <v>199</v>
      </c>
      <c r="AB816" s="162">
        <f t="shared" si="15684"/>
        <v>2852</v>
      </c>
      <c r="AC816" s="165">
        <f t="shared" ref="AC816:AC838" si="15715">SUM(C816,E816,G816,I816,K816,M816,O816,Q816,S816,U816,W816,Y816,AA816)</f>
        <v>1090</v>
      </c>
      <c r="AE816" s="256" t="str">
        <f>$AE$10</f>
        <v>08:00 - 08:59</v>
      </c>
      <c r="AF816" s="120">
        <f t="shared" si="15685"/>
        <v>4170</v>
      </c>
      <c r="AG816" s="181">
        <f t="shared" si="15685"/>
        <v>1676</v>
      </c>
      <c r="AH816" s="182">
        <f t="shared" si="15685"/>
        <v>1920</v>
      </c>
      <c r="AI816" s="183">
        <f t="shared" si="15685"/>
        <v>1503</v>
      </c>
      <c r="AJ816" s="180">
        <f t="shared" si="15685"/>
        <v>2353</v>
      </c>
      <c r="AK816" s="184">
        <f t="shared" si="15685"/>
        <v>1194</v>
      </c>
      <c r="AL816" s="182">
        <f t="shared" si="15685"/>
        <v>3658</v>
      </c>
      <c r="AM816" s="183">
        <f t="shared" si="15685"/>
        <v>2507</v>
      </c>
      <c r="AN816" s="180">
        <f t="shared" si="15685"/>
        <v>321</v>
      </c>
      <c r="AO816" s="184">
        <f t="shared" si="15685"/>
        <v>1113</v>
      </c>
      <c r="AP816" s="182">
        <f t="shared" si="15686"/>
        <v>1126</v>
      </c>
      <c r="AQ816" s="180">
        <f t="shared" si="15686"/>
        <v>4301</v>
      </c>
      <c r="AR816" s="185">
        <f t="shared" si="15686"/>
        <v>2904</v>
      </c>
      <c r="AS816" s="186">
        <f t="shared" si="15686"/>
        <v>4529</v>
      </c>
      <c r="AT816" s="180">
        <f t="shared" si="15686"/>
        <v>2146</v>
      </c>
      <c r="AU816" s="184">
        <f t="shared" si="15686"/>
        <v>2542</v>
      </c>
      <c r="AV816" s="182">
        <f t="shared" si="15686"/>
        <v>2893</v>
      </c>
      <c r="AW816" s="183">
        <f t="shared" si="15686"/>
        <v>2076</v>
      </c>
      <c r="AX816" s="180">
        <f t="shared" si="15686"/>
        <v>358</v>
      </c>
      <c r="AY816" s="184">
        <f t="shared" si="15686"/>
        <v>1640</v>
      </c>
      <c r="AZ816" s="182">
        <f t="shared" si="15687"/>
        <v>1104</v>
      </c>
      <c r="BA816" s="183">
        <f t="shared" si="15687"/>
        <v>4101</v>
      </c>
      <c r="BB816" s="180">
        <f t="shared" si="15687"/>
        <v>1922</v>
      </c>
      <c r="BC816" s="184">
        <f t="shared" si="15687"/>
        <v>2048</v>
      </c>
      <c r="BD816" s="182">
        <f t="shared" si="15687"/>
        <v>4967</v>
      </c>
      <c r="BE816" s="180">
        <f t="shared" si="15687"/>
        <v>3298</v>
      </c>
      <c r="BF816" s="164">
        <f>SUM(AF816,AH816,AJ816,AL816,AN816,AP816,AR816,AT816,AV816,AX816,AZ816,BB816,BD816)</f>
        <v>29842</v>
      </c>
      <c r="BG816" s="165">
        <f>SUM(AG816,AI816,AK816,AM816,AO816,AQ816,AS816,AU816,AW816,AY816,BA816,BC816,BE816)</f>
        <v>32528</v>
      </c>
      <c r="BI816" s="131" t="s">
        <v>17</v>
      </c>
      <c r="BJ816" s="123">
        <f>B816/B839</f>
        <v>1.282051282051282E-2</v>
      </c>
      <c r="BK816" s="124">
        <f t="shared" ref="BK816" si="15716">C816/C839</f>
        <v>0</v>
      </c>
      <c r="BL816" s="125">
        <f t="shared" ref="BL816" si="15717">D816/D839</f>
        <v>1.9774501300954032E-2</v>
      </c>
      <c r="BM816" s="126">
        <f t="shared" ref="BM816" si="15718">E816/E839</f>
        <v>9.3751464866638541E-5</v>
      </c>
      <c r="BN816" s="123">
        <f t="shared" ref="BN816" si="15719">F816/F839</f>
        <v>2.1944373564684868E-2</v>
      </c>
      <c r="BO816" s="124">
        <f t="shared" ref="BO816" si="15720">G816/G839</f>
        <v>3.586228881096589E-4</v>
      </c>
      <c r="BP816" s="125">
        <f t="shared" ref="BP816" si="15721">H816/H839</f>
        <v>1.1930105600404696E-2</v>
      </c>
      <c r="BQ816" s="126">
        <f t="shared" ref="BQ816" si="15722">I816/I839</f>
        <v>8.3776569836538275E-4</v>
      </c>
      <c r="BR816" s="123">
        <f t="shared" ref="BR816" si="15723">J816/J839</f>
        <v>2.745995423340961E-3</v>
      </c>
      <c r="BS816" s="124">
        <f t="shared" ref="BS816" si="15724">K816/K839</f>
        <v>3.4605938825630722E-3</v>
      </c>
      <c r="BT816" s="125">
        <f t="shared" ref="BT816" si="15725">L816/L839</f>
        <v>2.4761839254393509E-3</v>
      </c>
      <c r="BU816" s="123">
        <f t="shared" ref="BU816" si="15726">M816/M839</f>
        <v>4.2478529873487859E-3</v>
      </c>
      <c r="BV816" s="127">
        <f t="shared" ref="BV816" si="15727">N816/N839</f>
        <v>5.8670831310807673E-3</v>
      </c>
      <c r="BW816" s="128">
        <f t="shared" ref="BW816" si="15728">O816/O839</f>
        <v>3.4126869221700554E-3</v>
      </c>
      <c r="BX816" s="123">
        <f t="shared" ref="BX816" si="15729">P816/P839</f>
        <v>3.77397330771606E-3</v>
      </c>
      <c r="BY816" s="124">
        <f t="shared" ref="BY816" si="15730">Q816/Q839</f>
        <v>3.2823497563616677E-3</v>
      </c>
      <c r="BZ816" s="125">
        <f t="shared" ref="BZ816" si="15731">R816/R839</f>
        <v>2.469419399299374E-3</v>
      </c>
      <c r="CA816" s="126">
        <f t="shared" ref="CA816" si="15732">S816/S839</f>
        <v>4.3442692318542133E-3</v>
      </c>
      <c r="CB816" s="123">
        <f t="shared" ref="CB816" si="15733">T816/T839</f>
        <v>1.9027685282085435E-4</v>
      </c>
      <c r="CC816" s="124">
        <f t="shared" ref="CC816" si="15734">U816/U839</f>
        <v>4.6199442119944211E-3</v>
      </c>
      <c r="CD816" s="125">
        <f t="shared" ref="CD816" si="15735">V816/V839</f>
        <v>5.4322964318389753E-4</v>
      </c>
      <c r="CE816" s="126">
        <f t="shared" ref="CE816" si="15736">W816/W839</f>
        <v>3.3534048073628041E-3</v>
      </c>
      <c r="CF816" s="123">
        <f t="shared" ref="CF816" si="15737">X816/X839</f>
        <v>2.5005358291062371E-4</v>
      </c>
      <c r="CG816" s="124">
        <f t="shared" ref="CG816" si="15738">Y816/Y839</f>
        <v>3.6101083032490976E-3</v>
      </c>
      <c r="CH816" s="125">
        <f t="shared" ref="CH816" si="15739">Z816/Z839</f>
        <v>1.110643668489693E-3</v>
      </c>
      <c r="CI816" s="123">
        <f t="shared" ref="CI816" si="15740">AA816/AA839</f>
        <v>3.2790667018191403E-3</v>
      </c>
      <c r="CJ816" s="129">
        <f t="shared" ref="CJ816" si="15741">AB816/AB839</f>
        <v>6.7263040468671506E-3</v>
      </c>
      <c r="CK816" s="130">
        <f t="shared" ref="CK816" si="15742">AC816/AC839</f>
        <v>2.5762535600751604E-3</v>
      </c>
    </row>
    <row r="817" spans="1:89" ht="13.8" thickBot="1" x14ac:dyDescent="0.3">
      <c r="A817" s="139" t="s">
        <v>18</v>
      </c>
      <c r="B817" s="187">
        <v>2538</v>
      </c>
      <c r="C817" s="188">
        <v>757</v>
      </c>
      <c r="D817" s="189">
        <v>1731</v>
      </c>
      <c r="E817" s="190">
        <v>495</v>
      </c>
      <c r="F817" s="187">
        <v>2200</v>
      </c>
      <c r="G817" s="191">
        <v>562</v>
      </c>
      <c r="H817" s="189">
        <v>2672</v>
      </c>
      <c r="I817" s="190">
        <v>1014</v>
      </c>
      <c r="J817" s="187">
        <v>113</v>
      </c>
      <c r="K817" s="191">
        <v>367</v>
      </c>
      <c r="L817" s="189">
        <v>778</v>
      </c>
      <c r="M817" s="187">
        <v>1524</v>
      </c>
      <c r="N817" s="192">
        <v>2104</v>
      </c>
      <c r="O817" s="193">
        <v>2152</v>
      </c>
      <c r="P817" s="187">
        <v>1053</v>
      </c>
      <c r="Q817" s="191">
        <v>1239</v>
      </c>
      <c r="R817" s="189">
        <v>1630</v>
      </c>
      <c r="S817" s="190">
        <v>1282</v>
      </c>
      <c r="T817" s="187">
        <v>206</v>
      </c>
      <c r="U817" s="191">
        <v>728</v>
      </c>
      <c r="V817" s="189">
        <v>977</v>
      </c>
      <c r="W817" s="190">
        <v>1654</v>
      </c>
      <c r="X817" s="187">
        <v>1101</v>
      </c>
      <c r="Y817" s="191">
        <v>964</v>
      </c>
      <c r="Z817" s="189">
        <v>2747</v>
      </c>
      <c r="AA817" s="187">
        <v>1795</v>
      </c>
      <c r="AB817" s="162">
        <f t="shared" si="15684"/>
        <v>19850</v>
      </c>
      <c r="AC817" s="165">
        <f t="shared" si="15715"/>
        <v>14533</v>
      </c>
      <c r="AE817" s="254">
        <f>$AE$11</f>
        <v>0</v>
      </c>
      <c r="AF817" s="120">
        <f t="shared" si="15685"/>
        <v>0</v>
      </c>
      <c r="AG817" s="188">
        <f t="shared" si="15685"/>
        <v>0</v>
      </c>
      <c r="AH817" s="189">
        <f t="shared" si="15685"/>
        <v>0</v>
      </c>
      <c r="AI817" s="190">
        <f t="shared" si="15685"/>
        <v>0</v>
      </c>
      <c r="AJ817" s="187">
        <f t="shared" si="15685"/>
        <v>0</v>
      </c>
      <c r="AK817" s="191">
        <f t="shared" si="15685"/>
        <v>0</v>
      </c>
      <c r="AL817" s="189">
        <f t="shared" si="15685"/>
        <v>0</v>
      </c>
      <c r="AM817" s="190">
        <f t="shared" si="15685"/>
        <v>0</v>
      </c>
      <c r="AN817" s="187">
        <f t="shared" si="15685"/>
        <v>0</v>
      </c>
      <c r="AO817" s="191">
        <f t="shared" si="15685"/>
        <v>0</v>
      </c>
      <c r="AP817" s="189">
        <f t="shared" si="15686"/>
        <v>0</v>
      </c>
      <c r="AQ817" s="187">
        <f t="shared" si="15686"/>
        <v>0</v>
      </c>
      <c r="AR817" s="192">
        <f t="shared" si="15686"/>
        <v>0</v>
      </c>
      <c r="AS817" s="193">
        <f t="shared" si="15686"/>
        <v>0</v>
      </c>
      <c r="AT817" s="187">
        <f t="shared" si="15686"/>
        <v>0</v>
      </c>
      <c r="AU817" s="191">
        <f t="shared" si="15686"/>
        <v>0</v>
      </c>
      <c r="AV817" s="189">
        <f t="shared" si="15686"/>
        <v>0</v>
      </c>
      <c r="AW817" s="190">
        <f t="shared" si="15686"/>
        <v>0</v>
      </c>
      <c r="AX817" s="187">
        <f t="shared" si="15686"/>
        <v>0</v>
      </c>
      <c r="AY817" s="191">
        <f t="shared" si="15686"/>
        <v>0</v>
      </c>
      <c r="AZ817" s="189">
        <f t="shared" si="15687"/>
        <v>0</v>
      </c>
      <c r="BA817" s="190">
        <f t="shared" si="15687"/>
        <v>0</v>
      </c>
      <c r="BB817" s="187">
        <f t="shared" si="15687"/>
        <v>0</v>
      </c>
      <c r="BC817" s="191">
        <f t="shared" si="15687"/>
        <v>0</v>
      </c>
      <c r="BD817" s="189">
        <f t="shared" si="15687"/>
        <v>0</v>
      </c>
      <c r="BE817" s="187">
        <f t="shared" si="15687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18</v>
      </c>
      <c r="BJ817" s="123">
        <f>B817/B839</f>
        <v>5.7692307692307696E-2</v>
      </c>
      <c r="BK817" s="124">
        <f t="shared" ref="BK817" si="15743">C817/C839</f>
        <v>1.8758053325403905E-2</v>
      </c>
      <c r="BL817" s="125">
        <f t="shared" ref="BL817" si="15744">D817/D839</f>
        <v>7.5065047701647875E-2</v>
      </c>
      <c r="BM817" s="126">
        <f t="shared" ref="BM817" si="15745">E817/E839</f>
        <v>2.320348755449304E-2</v>
      </c>
      <c r="BN817" s="123">
        <f t="shared" ref="BN817" si="15746">F817/F839</f>
        <v>8.0195385120110818E-2</v>
      </c>
      <c r="BO817" s="124">
        <f t="shared" ref="BO817" si="15747">G817/G839</f>
        <v>2.2394007013069813E-2</v>
      </c>
      <c r="BP817" s="125">
        <f t="shared" ref="BP817" si="15748">H817/H839</f>
        <v>5.6320215837952915E-2</v>
      </c>
      <c r="BQ817" s="126">
        <f t="shared" ref="BQ817" si="15749">I817/I839</f>
        <v>1.9755684142848794E-2</v>
      </c>
      <c r="BR817" s="123">
        <f t="shared" ref="BR817" si="15750">J817/J839</f>
        <v>1.2929061784897024E-2</v>
      </c>
      <c r="BS817" s="124">
        <f t="shared" ref="BS817" si="15751">K817/K839</f>
        <v>4.0968966287117659E-2</v>
      </c>
      <c r="BT817" s="125">
        <f t="shared" ref="BT817" si="15752">L817/L839</f>
        <v>2.6756542972108541E-2</v>
      </c>
      <c r="BU817" s="123">
        <f t="shared" ref="BU817" si="15753">M817/M839</f>
        <v>4.6911072121156153E-2</v>
      </c>
      <c r="BV817" s="127">
        <f t="shared" ref="BV817" si="15754">N817/N839</f>
        <v>4.4404111179114872E-2</v>
      </c>
      <c r="BW817" s="128">
        <f t="shared" ref="BW817" si="15755">O817/O839</f>
        <v>4.4509710645514899E-2</v>
      </c>
      <c r="BX817" s="123">
        <f t="shared" ref="BX817" si="15756">P817/P839</f>
        <v>3.6127217209318281E-2</v>
      </c>
      <c r="BY817" s="124">
        <f t="shared" ref="BY817" si="15757">Q817/Q839</f>
        <v>4.192609637249594E-2</v>
      </c>
      <c r="BZ817" s="125">
        <f t="shared" ref="BZ817" si="15758">R817/R839</f>
        <v>4.6804111870441624E-2</v>
      </c>
      <c r="CA817" s="126">
        <f t="shared" ref="CA817" si="15759">S817/S839</f>
        <v>3.6164630878162997E-2</v>
      </c>
      <c r="CB817" s="123">
        <f t="shared" ref="CB817" si="15760">T817/T839</f>
        <v>1.9598515840547996E-2</v>
      </c>
      <c r="CC817" s="124">
        <f t="shared" ref="CC817" si="15761">U817/U839</f>
        <v>6.3458856345885634E-2</v>
      </c>
      <c r="CD817" s="125">
        <f t="shared" ref="CD817" si="15762">V817/V839</f>
        <v>2.7933440073193046E-2</v>
      </c>
      <c r="CE817" s="126">
        <f t="shared" ref="CE817" si="15763">W817/W839</f>
        <v>4.0485631761883779E-2</v>
      </c>
      <c r="CF817" s="123">
        <f t="shared" ref="CF817" si="15764">X817/X839</f>
        <v>3.9329856397799526E-2</v>
      </c>
      <c r="CG817" s="124">
        <f t="shared" ref="CG817" si="15765">Y817/Y839</f>
        <v>5.6131361360195642E-2</v>
      </c>
      <c r="CH817" s="125">
        <f t="shared" ref="CH817" si="15766">Z817/Z839</f>
        <v>4.6226335717290699E-2</v>
      </c>
      <c r="CI817" s="123">
        <f t="shared" ref="CI817" si="15767">AA817/AA839</f>
        <v>2.957751120485104E-2</v>
      </c>
      <c r="CJ817" s="129">
        <f t="shared" ref="CJ817" si="15768">AB817/AB839</f>
        <v>4.6815264842325718E-2</v>
      </c>
      <c r="CK817" s="130">
        <f t="shared" ref="CK817" si="15769">AC817/AC839</f>
        <v>3.4349259622543399E-2</v>
      </c>
    </row>
    <row r="818" spans="1:89" ht="14.4" thickTop="1" thickBot="1" x14ac:dyDescent="0.3">
      <c r="A818" s="131" t="s">
        <v>19</v>
      </c>
      <c r="B818" s="180">
        <v>4774</v>
      </c>
      <c r="C818" s="181">
        <v>1766</v>
      </c>
      <c r="D818" s="182">
        <v>2155</v>
      </c>
      <c r="E818" s="183">
        <v>1391</v>
      </c>
      <c r="F818" s="180">
        <v>3015</v>
      </c>
      <c r="G818" s="184">
        <v>1249</v>
      </c>
      <c r="H818" s="182">
        <v>4258</v>
      </c>
      <c r="I818" s="183">
        <v>2561</v>
      </c>
      <c r="J818" s="180">
        <v>278</v>
      </c>
      <c r="K818" s="184">
        <v>971</v>
      </c>
      <c r="L818" s="182">
        <v>1300</v>
      </c>
      <c r="M818" s="180">
        <v>3030</v>
      </c>
      <c r="N818" s="185">
        <v>3335</v>
      </c>
      <c r="O818" s="186">
        <v>4121</v>
      </c>
      <c r="P818" s="180">
        <v>2319</v>
      </c>
      <c r="Q818" s="184">
        <v>2349</v>
      </c>
      <c r="R818" s="182">
        <v>3063</v>
      </c>
      <c r="S818" s="183">
        <v>2144</v>
      </c>
      <c r="T818" s="180">
        <v>435</v>
      </c>
      <c r="U818" s="184">
        <v>1461</v>
      </c>
      <c r="V818" s="182">
        <v>1659</v>
      </c>
      <c r="W818" s="183">
        <v>3666</v>
      </c>
      <c r="X818" s="180">
        <v>2135</v>
      </c>
      <c r="Y818" s="184">
        <v>1841</v>
      </c>
      <c r="Z818" s="182">
        <v>4648</v>
      </c>
      <c r="AA818" s="180">
        <v>3478</v>
      </c>
      <c r="AB818" s="162">
        <f t="shared" si="15684"/>
        <v>33374</v>
      </c>
      <c r="AC818" s="165">
        <f t="shared" si="15715"/>
        <v>30028</v>
      </c>
      <c r="AE818" s="251" t="s">
        <v>13</v>
      </c>
      <c r="AF818" s="14">
        <f t="shared" ref="AF818:BG818" si="15770">SUM(AF815:AF817)</f>
        <v>9781</v>
      </c>
      <c r="AG818" s="1">
        <f t="shared" si="15770"/>
        <v>3644</v>
      </c>
      <c r="AH818" s="14">
        <f t="shared" si="15770"/>
        <v>4060</v>
      </c>
      <c r="AI818" s="1">
        <f t="shared" si="15770"/>
        <v>3418</v>
      </c>
      <c r="AJ818" s="14">
        <f t="shared" si="15770"/>
        <v>5843</v>
      </c>
      <c r="AK818" s="1">
        <f t="shared" si="15770"/>
        <v>2718</v>
      </c>
      <c r="AL818" s="14">
        <f t="shared" si="15770"/>
        <v>8083</v>
      </c>
      <c r="AM818" s="1">
        <f t="shared" si="15770"/>
        <v>5311</v>
      </c>
      <c r="AN818" s="14">
        <f t="shared" si="15770"/>
        <v>744</v>
      </c>
      <c r="AO818" s="1">
        <f t="shared" si="15770"/>
        <v>2523</v>
      </c>
      <c r="AP818" s="14">
        <f t="shared" si="15770"/>
        <v>2398</v>
      </c>
      <c r="AQ818" s="1">
        <f t="shared" si="15770"/>
        <v>9233</v>
      </c>
      <c r="AR818" s="14">
        <f t="shared" si="15770"/>
        <v>6314</v>
      </c>
      <c r="AS818" s="1">
        <f t="shared" si="15770"/>
        <v>9691</v>
      </c>
      <c r="AT818" s="14">
        <f t="shared" si="15770"/>
        <v>4985</v>
      </c>
      <c r="AU818" s="1">
        <f t="shared" si="15770"/>
        <v>5482</v>
      </c>
      <c r="AV818" s="14">
        <f t="shared" si="15770"/>
        <v>6590</v>
      </c>
      <c r="AW818" s="1">
        <f t="shared" si="15770"/>
        <v>4672</v>
      </c>
      <c r="AX818" s="14">
        <f t="shared" si="15770"/>
        <v>819</v>
      </c>
      <c r="AY818" s="1">
        <f t="shared" si="15770"/>
        <v>3811</v>
      </c>
      <c r="AZ818" s="14">
        <f t="shared" si="15770"/>
        <v>2796</v>
      </c>
      <c r="BA818" s="1">
        <f t="shared" si="15770"/>
        <v>8364</v>
      </c>
      <c r="BB818" s="14">
        <f t="shared" si="15770"/>
        <v>4393</v>
      </c>
      <c r="BC818" s="1">
        <f t="shared" si="15770"/>
        <v>4473</v>
      </c>
      <c r="BD818" s="14">
        <f t="shared" si="15770"/>
        <v>10987</v>
      </c>
      <c r="BE818" s="1">
        <f t="shared" si="15770"/>
        <v>7127</v>
      </c>
      <c r="BF818" s="166">
        <f t="shared" si="15770"/>
        <v>67793</v>
      </c>
      <c r="BG818" s="167">
        <f t="shared" si="15770"/>
        <v>70467</v>
      </c>
      <c r="BI818" s="131" t="s">
        <v>19</v>
      </c>
      <c r="BJ818" s="123">
        <f>B818/B839</f>
        <v>0.10851973086015639</v>
      </c>
      <c r="BK818" s="124">
        <f t="shared" ref="BK818" si="15771">C818/C839</f>
        <v>4.3760531271682029E-2</v>
      </c>
      <c r="BL818" s="125">
        <f t="shared" ref="BL818" si="15772">D818/D839</f>
        <v>9.3451864700780568E-2</v>
      </c>
      <c r="BM818" s="126">
        <f t="shared" ref="BM818" si="15773">E818/E839</f>
        <v>6.5204143814747109E-2</v>
      </c>
      <c r="BN818" s="123">
        <f t="shared" ref="BN818" si="15774">F818/F839</f>
        <v>0.10990413006233368</v>
      </c>
      <c r="BO818" s="124">
        <f t="shared" ref="BO818" si="15775">G818/G839</f>
        <v>4.9768887472107108E-2</v>
      </c>
      <c r="BP818" s="125">
        <f t="shared" ref="BP818" si="15776">H818/H839</f>
        <v>8.9749805029192928E-2</v>
      </c>
      <c r="BQ818" s="126">
        <f t="shared" ref="BQ818" si="15777">I818/I839</f>
        <v>4.9895766360784771E-2</v>
      </c>
      <c r="BR818" s="123">
        <f t="shared" ref="BR818" si="15778">J818/J839</f>
        <v>3.180778032036613E-2</v>
      </c>
      <c r="BS818" s="124">
        <f t="shared" ref="BS818" si="15779">K818/K839</f>
        <v>0.10839473096673365</v>
      </c>
      <c r="BT818" s="125">
        <f t="shared" ref="BT818" si="15780">L818/L839</f>
        <v>4.470887643154383E-2</v>
      </c>
      <c r="BU818" s="123">
        <f t="shared" ref="BU818" si="15781">M818/M839</f>
        <v>9.3268076461353766E-2</v>
      </c>
      <c r="BV818" s="127">
        <f t="shared" ref="BV818" si="15782">N818/N839</f>
        <v>7.0383892957389782E-2</v>
      </c>
      <c r="BW818" s="128">
        <f t="shared" ref="BW818" si="15783">O818/O839</f>
        <v>8.5234441250077564E-2</v>
      </c>
      <c r="BX818" s="123">
        <f t="shared" ref="BX818" si="15784">P818/P839</f>
        <v>7.956221909630494E-2</v>
      </c>
      <c r="BY818" s="124">
        <f t="shared" ref="BY818" si="15785">Q818/Q839</f>
        <v>7.9487005955603679E-2</v>
      </c>
      <c r="BZ818" s="125">
        <f t="shared" ref="BZ818" si="15786">R818/R839</f>
        <v>8.7951530465743985E-2</v>
      </c>
      <c r="CA818" s="126">
        <f t="shared" ref="CA818" si="15787">S818/S839</f>
        <v>6.0481254760359954E-2</v>
      </c>
      <c r="CB818" s="123">
        <f t="shared" ref="CB818" si="15788">T818/T839</f>
        <v>4.1385215488535819E-2</v>
      </c>
      <c r="CC818" s="124">
        <f t="shared" ref="CC818" si="15789">U818/U839</f>
        <v>0.12735355648535565</v>
      </c>
      <c r="CD818" s="125">
        <f t="shared" ref="CD818" si="15790">V818/V839</f>
        <v>4.743252516010979E-2</v>
      </c>
      <c r="CE818" s="126">
        <f t="shared" ref="CE818" si="15791">W818/W839</f>
        <v>8.9734175356146278E-2</v>
      </c>
      <c r="CF818" s="123">
        <f t="shared" ref="CF818" si="15792">X818/X839</f>
        <v>7.6266342787740235E-2</v>
      </c>
      <c r="CG818" s="124">
        <f t="shared" ref="CG818" si="15793">Y818/Y839</f>
        <v>0.10719692558518691</v>
      </c>
      <c r="CH818" s="125">
        <f t="shared" ref="CH818" si="15794">Z818/Z839</f>
        <v>7.8216238956668072E-2</v>
      </c>
      <c r="CI818" s="123">
        <f t="shared" ref="CI818" si="15795">AA818/AA839</f>
        <v>5.7309517532296336E-2</v>
      </c>
      <c r="CJ818" s="129">
        <f t="shared" ref="CJ818" si="15796">AB818/AB839</f>
        <v>7.871096467746995E-2</v>
      </c>
      <c r="CK818" s="130">
        <f t="shared" ref="CK818" si="15797">AC818/AC839</f>
        <v>7.097224027700634E-2</v>
      </c>
    </row>
    <row r="819" spans="1:89" ht="13.8" thickTop="1" x14ac:dyDescent="0.25">
      <c r="A819" s="139" t="s">
        <v>20</v>
      </c>
      <c r="B819" s="266">
        <v>5611</v>
      </c>
      <c r="C819" s="267">
        <v>1968</v>
      </c>
      <c r="D819" s="268">
        <v>2140</v>
      </c>
      <c r="E819" s="269">
        <v>1915</v>
      </c>
      <c r="F819" s="266">
        <v>3490</v>
      </c>
      <c r="G819" s="270">
        <v>1524</v>
      </c>
      <c r="H819" s="268">
        <v>4425</v>
      </c>
      <c r="I819" s="269">
        <v>2804</v>
      </c>
      <c r="J819" s="266">
        <v>423</v>
      </c>
      <c r="K819" s="270">
        <v>1410</v>
      </c>
      <c r="L819" s="268">
        <v>1272</v>
      </c>
      <c r="M819" s="266">
        <v>4932</v>
      </c>
      <c r="N819" s="271">
        <v>3410</v>
      </c>
      <c r="O819" s="272">
        <v>5162</v>
      </c>
      <c r="P819" s="266">
        <v>2839</v>
      </c>
      <c r="Q819" s="270">
        <v>2940</v>
      </c>
      <c r="R819" s="268">
        <v>3697</v>
      </c>
      <c r="S819" s="269">
        <v>2596</v>
      </c>
      <c r="T819" s="266">
        <v>461</v>
      </c>
      <c r="U819" s="270">
        <v>2171</v>
      </c>
      <c r="V819" s="268">
        <v>1692</v>
      </c>
      <c r="W819" s="269">
        <v>4263</v>
      </c>
      <c r="X819" s="266">
        <v>2471</v>
      </c>
      <c r="Y819" s="270">
        <v>2425</v>
      </c>
      <c r="Z819" s="268">
        <v>6020</v>
      </c>
      <c r="AA819" s="266">
        <v>3829</v>
      </c>
      <c r="AB819" s="162">
        <f t="shared" si="15684"/>
        <v>37951</v>
      </c>
      <c r="AC819" s="165">
        <f t="shared" si="15715"/>
        <v>37939</v>
      </c>
      <c r="BI819" s="139" t="s">
        <v>20</v>
      </c>
      <c r="BJ819" s="123">
        <f>B819/B839</f>
        <v>0.12754591743953447</v>
      </c>
      <c r="BK819" s="124">
        <f t="shared" ref="BK819" si="15798">C819/C839</f>
        <v>4.8765982753493906E-2</v>
      </c>
      <c r="BL819" s="125">
        <f t="shared" ref="BL819" si="15799">D819/D839</f>
        <v>9.2801387684301823E-2</v>
      </c>
      <c r="BM819" s="126">
        <f t="shared" ref="BM819" si="15800">E819/E839</f>
        <v>8.9767027609806399E-2</v>
      </c>
      <c r="BN819" s="123">
        <f t="shared" ref="BN819" si="15801">F819/F839</f>
        <v>0.12721904275872126</v>
      </c>
      <c r="BO819" s="124">
        <f t="shared" ref="BO819" si="15802">G819/G839</f>
        <v>6.0726809053235575E-2</v>
      </c>
      <c r="BP819" s="125">
        <f t="shared" ref="BP819" si="15803">H819/H839</f>
        <v>9.326981851906499E-2</v>
      </c>
      <c r="BQ819" s="126">
        <f t="shared" ref="BQ819" si="15804">I819/I839</f>
        <v>5.4630116702710077E-2</v>
      </c>
      <c r="BR819" s="123">
        <f t="shared" ref="BR819" si="15805">J819/J839</f>
        <v>4.8398169336384439E-2</v>
      </c>
      <c r="BS819" s="124">
        <f t="shared" ref="BS819" si="15806">K819/K839</f>
        <v>0.15740120562625587</v>
      </c>
      <c r="BT819" s="125">
        <f t="shared" ref="BT819" si="15807">L819/L839</f>
        <v>4.3745916016095197E-2</v>
      </c>
      <c r="BU819" s="123">
        <f t="shared" ref="BU819" si="15808">M819/M839</f>
        <v>0.1518145719826392</v>
      </c>
      <c r="BV819" s="127">
        <f t="shared" ref="BV819" si="15809">N819/N839</f>
        <v>7.1966739125846821E-2</v>
      </c>
      <c r="BW819" s="128">
        <f t="shared" ref="BW819" si="15810">O819/O839</f>
        <v>0.1067653932863141</v>
      </c>
      <c r="BX819" s="123">
        <f t="shared" ref="BX819" si="15811">P819/P839</f>
        <v>9.7402820187326308E-2</v>
      </c>
      <c r="BY819" s="124">
        <f t="shared" ref="BY819" si="15812">Q819/Q839</f>
        <v>9.9485652409312397E-2</v>
      </c>
      <c r="BZ819" s="125">
        <f t="shared" ref="BZ819" si="15813">R819/R839</f>
        <v>0.10615631999081146</v>
      </c>
      <c r="CA819" s="126">
        <f t="shared" ref="CA819" si="15814">S819/S839</f>
        <v>7.323196705125673E-2</v>
      </c>
      <c r="CB819" s="123">
        <f t="shared" ref="CB819" si="15815">T819/T839</f>
        <v>4.3858814575206927E-2</v>
      </c>
      <c r="CC819" s="124">
        <f t="shared" ref="CC819" si="15816">U819/U839</f>
        <v>0.18924337517433751</v>
      </c>
      <c r="CD819" s="125">
        <f t="shared" ref="CD819" si="15817">V819/V839</f>
        <v>4.8376029277218666E-2</v>
      </c>
      <c r="CE819" s="126">
        <f t="shared" ref="CE819" si="15818">W819/W839</f>
        <v>0.10434718754589514</v>
      </c>
      <c r="CF819" s="123">
        <f t="shared" ref="CF819" si="15819">X819/X839</f>
        <v>8.8268914767450163E-2</v>
      </c>
      <c r="CG819" s="124">
        <f t="shared" ref="CG819" si="15820">Y819/Y839</f>
        <v>0.14120181669966228</v>
      </c>
      <c r="CH819" s="125">
        <f t="shared" ref="CH819" si="15821">Z819/Z839</f>
        <v>0.10130416491375684</v>
      </c>
      <c r="CI819" s="123">
        <f t="shared" ref="CI819" si="15822">AA819/AA839</f>
        <v>6.3093197996308983E-2</v>
      </c>
      <c r="CJ819" s="129">
        <f t="shared" ref="CJ819" si="15823">AB819/AB839</f>
        <v>8.9505597784942229E-2</v>
      </c>
      <c r="CK819" s="130">
        <f t="shared" ref="CK819" si="15824">AC819/AC839</f>
        <v>8.9670168638249087E-2</v>
      </c>
    </row>
    <row r="820" spans="1:89" ht="13.8" thickBot="1" x14ac:dyDescent="0.3">
      <c r="A820" s="131" t="s">
        <v>21</v>
      </c>
      <c r="B820" s="273">
        <v>4170</v>
      </c>
      <c r="C820" s="274">
        <v>1676</v>
      </c>
      <c r="D820" s="275">
        <v>1920</v>
      </c>
      <c r="E820" s="276">
        <v>1503</v>
      </c>
      <c r="F820" s="273">
        <v>2353</v>
      </c>
      <c r="G820" s="277">
        <v>1194</v>
      </c>
      <c r="H820" s="275">
        <v>3658</v>
      </c>
      <c r="I820" s="276">
        <v>2507</v>
      </c>
      <c r="J820" s="273">
        <v>321</v>
      </c>
      <c r="K820" s="277">
        <v>1113</v>
      </c>
      <c r="L820" s="275">
        <v>1126</v>
      </c>
      <c r="M820" s="273">
        <v>4301</v>
      </c>
      <c r="N820" s="278">
        <v>2904</v>
      </c>
      <c r="O820" s="279">
        <v>4529</v>
      </c>
      <c r="P820" s="273">
        <v>2146</v>
      </c>
      <c r="Q820" s="277">
        <v>2542</v>
      </c>
      <c r="R820" s="275">
        <v>2893</v>
      </c>
      <c r="S820" s="276">
        <v>2076</v>
      </c>
      <c r="T820" s="273">
        <v>358</v>
      </c>
      <c r="U820" s="277">
        <v>1640</v>
      </c>
      <c r="V820" s="275">
        <v>1104</v>
      </c>
      <c r="W820" s="276">
        <v>4101</v>
      </c>
      <c r="X820" s="273">
        <v>1922</v>
      </c>
      <c r="Y820" s="277">
        <v>2048</v>
      </c>
      <c r="Z820" s="275">
        <v>4967</v>
      </c>
      <c r="AA820" s="273">
        <v>3298</v>
      </c>
      <c r="AB820" s="162">
        <f t="shared" si="15684"/>
        <v>29842</v>
      </c>
      <c r="AC820" s="165">
        <f t="shared" si="15715"/>
        <v>32528</v>
      </c>
      <c r="AE820" t="s">
        <v>85</v>
      </c>
      <c r="BI820" s="131" t="s">
        <v>21</v>
      </c>
      <c r="BJ820" s="123">
        <f>B820/B839</f>
        <v>9.4789961811238402E-2</v>
      </c>
      <c r="BK820" s="124">
        <f t="shared" ref="BK820" si="15825">C820/C839</f>
        <v>4.1530379621369809E-2</v>
      </c>
      <c r="BL820" s="125">
        <f t="shared" ref="BL820" si="15826">D820/D839</f>
        <v>8.3261058109280139E-2</v>
      </c>
      <c r="BM820" s="126">
        <f t="shared" ref="BM820" si="15827">E820/E839</f>
        <v>7.0454225847278867E-2</v>
      </c>
      <c r="BN820" s="123">
        <f t="shared" ref="BN820" si="15828">F820/F839</f>
        <v>8.5772609630736699E-2</v>
      </c>
      <c r="BO820" s="124">
        <f t="shared" ref="BO820" si="15829">G820/G839</f>
        <v>4.7577303155881413E-2</v>
      </c>
      <c r="BP820" s="125">
        <f t="shared" ref="BP820" si="15830">H820/H839</f>
        <v>7.7103049975760382E-2</v>
      </c>
      <c r="BQ820" s="126">
        <f t="shared" ref="BQ820" si="15831">I820/I839</f>
        <v>4.8843688507023593E-2</v>
      </c>
      <c r="BR820" s="123">
        <f t="shared" ref="BR820" si="15832">J820/J839</f>
        <v>3.6727688787185353E-2</v>
      </c>
      <c r="BS820" s="124">
        <f t="shared" ref="BS820" si="15833">K820/K839</f>
        <v>0.12424648359008707</v>
      </c>
      <c r="BT820" s="125">
        <f t="shared" ref="BT820" si="15834">L820/L839</f>
        <v>3.8724765278398736E-2</v>
      </c>
      <c r="BU820" s="123">
        <f t="shared" ref="BU820" si="15835">M820/M839</f>
        <v>0.13239141810570382</v>
      </c>
      <c r="BV820" s="127">
        <f t="shared" ref="BV820" si="15836">N820/N839</f>
        <v>6.1287803642656652E-2</v>
      </c>
      <c r="BW820" s="128">
        <f t="shared" ref="BW820" si="15837">O820/O839</f>
        <v>9.3673085275807158E-2</v>
      </c>
      <c r="BX820" s="123">
        <f t="shared" ref="BX820" si="15838">P820/P839</f>
        <v>7.3626788348715139E-2</v>
      </c>
      <c r="BY820" s="124">
        <f t="shared" ref="BY820" si="15839">Q820/Q839</f>
        <v>8.6017866811044938E-2</v>
      </c>
      <c r="BZ820" s="125">
        <f t="shared" ref="BZ820" si="15840">R820/R839</f>
        <v>8.3070120025268479E-2</v>
      </c>
      <c r="CA820" s="126">
        <f t="shared" ref="CA820" si="15841">S820/S839</f>
        <v>5.8563006008632117E-2</v>
      </c>
      <c r="CB820" s="123">
        <f t="shared" ref="CB820" si="15842">T820/T839</f>
        <v>3.4059556654932925E-2</v>
      </c>
      <c r="CC820" s="124">
        <f t="shared" ref="CC820" si="15843">U820/U839</f>
        <v>0.14295676429567644</v>
      </c>
      <c r="CD820" s="125">
        <f t="shared" ref="CD820" si="15844">V820/V839</f>
        <v>3.1564501372369623E-2</v>
      </c>
      <c r="CE820" s="126">
        <f t="shared" ref="CE820" si="15845">W820/W839</f>
        <v>0.100381847554707</v>
      </c>
      <c r="CF820" s="123">
        <f t="shared" ref="CF820" si="15846">X820/X839</f>
        <v>6.8657569479174105E-2</v>
      </c>
      <c r="CG820" s="124">
        <f t="shared" ref="CG820" si="15847">Y820/Y839</f>
        <v>0.11925002911377663</v>
      </c>
      <c r="CH820" s="125">
        <f t="shared" ref="CH820" si="15848">Z820/Z839</f>
        <v>8.3584350021034912E-2</v>
      </c>
      <c r="CI820" s="123">
        <f t="shared" ref="CI820" si="15849">AA820/AA839</f>
        <v>5.4343527550751385E-2</v>
      </c>
      <c r="CJ820" s="129">
        <f t="shared" ref="CJ820" si="15850">AB820/AB839</f>
        <v>7.0380913522654104E-2</v>
      </c>
      <c r="CK820" s="130">
        <f t="shared" ref="CK820" si="15851">AC820/AC839</f>
        <v>7.6881078717545709E-2</v>
      </c>
    </row>
    <row r="821" spans="1:89" ht="14.4" thickTop="1" thickBot="1" x14ac:dyDescent="0.3">
      <c r="A821" s="139" t="s">
        <v>22</v>
      </c>
      <c r="B821" s="187">
        <v>3103</v>
      </c>
      <c r="C821" s="188">
        <v>1379</v>
      </c>
      <c r="D821" s="189">
        <v>1537</v>
      </c>
      <c r="E821" s="190">
        <v>1063</v>
      </c>
      <c r="F821" s="187">
        <v>1857</v>
      </c>
      <c r="G821" s="191">
        <v>909</v>
      </c>
      <c r="H821" s="189">
        <v>3117</v>
      </c>
      <c r="I821" s="190">
        <v>2281</v>
      </c>
      <c r="J821" s="187">
        <v>293</v>
      </c>
      <c r="K821" s="191">
        <v>869</v>
      </c>
      <c r="L821" s="189">
        <v>801</v>
      </c>
      <c r="M821" s="187">
        <v>2853</v>
      </c>
      <c r="N821" s="192">
        <v>2120</v>
      </c>
      <c r="O821" s="193">
        <v>3752</v>
      </c>
      <c r="P821" s="187">
        <v>1433</v>
      </c>
      <c r="Q821" s="191">
        <v>1772</v>
      </c>
      <c r="R821" s="189">
        <v>2359</v>
      </c>
      <c r="S821" s="190">
        <v>1607</v>
      </c>
      <c r="T821" s="187">
        <v>293</v>
      </c>
      <c r="U821" s="191">
        <v>837</v>
      </c>
      <c r="V821" s="189">
        <v>863</v>
      </c>
      <c r="W821" s="190">
        <v>3335</v>
      </c>
      <c r="X821" s="187">
        <v>1448</v>
      </c>
      <c r="Y821" s="191">
        <v>1233</v>
      </c>
      <c r="Z821" s="189">
        <v>3890</v>
      </c>
      <c r="AA821" s="187">
        <v>2812</v>
      </c>
      <c r="AB821" s="162">
        <f t="shared" si="15684"/>
        <v>23114</v>
      </c>
      <c r="AC821" s="165">
        <f t="shared" si="15715"/>
        <v>24702</v>
      </c>
      <c r="AE821" s="292" t="s">
        <v>0</v>
      </c>
      <c r="AF821" s="290" t="s">
        <v>1</v>
      </c>
      <c r="AG821" s="291"/>
      <c r="AH821" s="290" t="s">
        <v>2</v>
      </c>
      <c r="AI821" s="291"/>
      <c r="AJ821" s="290" t="s">
        <v>3</v>
      </c>
      <c r="AK821" s="291"/>
      <c r="AL821" s="290" t="s">
        <v>4</v>
      </c>
      <c r="AM821" s="291"/>
      <c r="AN821" s="290" t="s">
        <v>5</v>
      </c>
      <c r="AO821" s="291"/>
      <c r="AP821" s="290" t="s">
        <v>6</v>
      </c>
      <c r="AQ821" s="291"/>
      <c r="AR821" s="290" t="s">
        <v>7</v>
      </c>
      <c r="AS821" s="291"/>
      <c r="AT821" s="290" t="s">
        <v>8</v>
      </c>
      <c r="AU821" s="291"/>
      <c r="AV821" s="290" t="s">
        <v>9</v>
      </c>
      <c r="AW821" s="291"/>
      <c r="AX821" s="290" t="s">
        <v>10</v>
      </c>
      <c r="AY821" s="291"/>
      <c r="AZ821" s="290" t="s">
        <v>11</v>
      </c>
      <c r="BA821" s="291"/>
      <c r="BB821" s="290" t="s">
        <v>12</v>
      </c>
      <c r="BC821" s="291"/>
      <c r="BD821" s="297" t="s">
        <v>40</v>
      </c>
      <c r="BE821" s="298"/>
      <c r="BF821" s="295" t="s">
        <v>41</v>
      </c>
      <c r="BG821" s="296"/>
      <c r="BI821" s="139" t="s">
        <v>22</v>
      </c>
      <c r="BJ821" s="123">
        <f>B821/B839</f>
        <v>7.0535551918530642E-2</v>
      </c>
      <c r="BK821" s="124">
        <f t="shared" ref="BK821" si="15852">C821/C839</f>
        <v>3.417087917533948E-2</v>
      </c>
      <c r="BL821" s="125">
        <f t="shared" ref="BL821" si="15853">D821/D839</f>
        <v>6.6652211621856028E-2</v>
      </c>
      <c r="BM821" s="126">
        <f t="shared" ref="BM821" si="15854">E821/E839</f>
        <v>4.9828903576618386E-2</v>
      </c>
      <c r="BN821" s="123">
        <f t="shared" ref="BN821" si="15855">F821/F839</f>
        <v>6.7692195530929908E-2</v>
      </c>
      <c r="BO821" s="124">
        <f t="shared" ref="BO821" si="15856">G821/G839</f>
        <v>3.6220911699075549E-2</v>
      </c>
      <c r="BP821" s="125">
        <f t="shared" ref="BP821" si="15857">H821/H839</f>
        <v>6.5699892502582041E-2</v>
      </c>
      <c r="BQ821" s="126">
        <f t="shared" ref="BQ821" si="15858">I821/I839</f>
        <v>4.4440547859800887E-2</v>
      </c>
      <c r="BR821" s="123">
        <f t="shared" ref="BR821" si="15859">J821/J839</f>
        <v>3.3524027459954232E-2</v>
      </c>
      <c r="BS821" s="124">
        <f t="shared" ref="BS821" si="15860">K821/K839</f>
        <v>9.7008260772493859E-2</v>
      </c>
      <c r="BT821" s="125">
        <f t="shared" ref="BT821" si="15861">L821/L839</f>
        <v>2.7547546170512777E-2</v>
      </c>
      <c r="BU821" s="123">
        <f t="shared" ref="BU821" si="15862">M821/M839</f>
        <v>8.7819743281928153E-2</v>
      </c>
      <c r="BV821" s="127">
        <f t="shared" ref="BV821" si="15863">N821/N839</f>
        <v>4.474178502838571E-2</v>
      </c>
      <c r="BW821" s="128">
        <f t="shared" ref="BW821" si="15864">O821/O839</f>
        <v>7.7602432315042713E-2</v>
      </c>
      <c r="BX821" s="123">
        <f t="shared" ref="BX821" si="15865">P821/P839</f>
        <v>4.9164579545064674E-2</v>
      </c>
      <c r="BY821" s="124">
        <f t="shared" ref="BY821" si="15866">Q821/Q839</f>
        <v>5.9962100703844071E-2</v>
      </c>
      <c r="BZ821" s="125">
        <f t="shared" ref="BZ821" si="15867">R821/R839</f>
        <v>6.7736748406363068E-2</v>
      </c>
      <c r="CA821" s="126">
        <f t="shared" ref="CA821" si="15868">S821/S839</f>
        <v>4.5332731529803383E-2</v>
      </c>
      <c r="CB821" s="123">
        <f t="shared" ref="CB821" si="15869">T821/T839</f>
        <v>2.7875558938255163E-2</v>
      </c>
      <c r="CC821" s="124">
        <f t="shared" ref="CC821" si="15870">U821/U839</f>
        <v>7.2960251046025104E-2</v>
      </c>
      <c r="CD821" s="125">
        <f t="shared" ref="CD821" si="15871">V821/V839</f>
        <v>2.4674062214089663E-2</v>
      </c>
      <c r="CE821" s="126">
        <f t="shared" ref="CE821" si="15872">W821/W839</f>
        <v>8.1632153522298911E-2</v>
      </c>
      <c r="CF821" s="123">
        <f t="shared" ref="CF821" si="15873">X821/X839</f>
        <v>5.1725369722083303E-2</v>
      </c>
      <c r="CG821" s="124">
        <f t="shared" ref="CG821" si="15874">Y821/Y839</f>
        <v>7.1794573192034472E-2</v>
      </c>
      <c r="CH821" s="125">
        <f t="shared" ref="CH821" si="15875">Z821/Z839</f>
        <v>6.5460664703407653E-2</v>
      </c>
      <c r="CI821" s="123">
        <f t="shared" ref="CI821" si="15876">AA821/AA839</f>
        <v>4.6335354600580018E-2</v>
      </c>
      <c r="CJ821" s="129">
        <f t="shared" ref="CJ821" si="15877">AB821/AB839</f>
        <v>5.4513250960479424E-2</v>
      </c>
      <c r="CK821" s="130">
        <f t="shared" ref="CK821" si="15878">AC821/AC839</f>
        <v>5.8384050863281294E-2</v>
      </c>
    </row>
    <row r="822" spans="1:89" ht="15" thickTop="1" thickBot="1" x14ac:dyDescent="0.35">
      <c r="A822" s="131" t="s">
        <v>23</v>
      </c>
      <c r="B822" s="180">
        <v>2121</v>
      </c>
      <c r="C822" s="181">
        <v>1449</v>
      </c>
      <c r="D822" s="182">
        <v>1056</v>
      </c>
      <c r="E822" s="183">
        <v>877</v>
      </c>
      <c r="F822" s="180">
        <v>1371</v>
      </c>
      <c r="G822" s="184">
        <v>760</v>
      </c>
      <c r="H822" s="182">
        <v>2631</v>
      </c>
      <c r="I822" s="183">
        <v>1964</v>
      </c>
      <c r="J822" s="180">
        <v>316</v>
      </c>
      <c r="K822" s="184">
        <v>712</v>
      </c>
      <c r="L822" s="182">
        <v>777</v>
      </c>
      <c r="M822" s="180">
        <v>1972</v>
      </c>
      <c r="N822" s="185">
        <v>1662</v>
      </c>
      <c r="O822" s="186">
        <v>2425</v>
      </c>
      <c r="P822" s="180">
        <v>1123</v>
      </c>
      <c r="Q822" s="184">
        <v>1228</v>
      </c>
      <c r="R822" s="182">
        <v>1763</v>
      </c>
      <c r="S822" s="183">
        <v>1393</v>
      </c>
      <c r="T822" s="180">
        <v>353</v>
      </c>
      <c r="U822" s="184">
        <v>516</v>
      </c>
      <c r="V822" s="182">
        <v>781</v>
      </c>
      <c r="W822" s="183">
        <v>2314</v>
      </c>
      <c r="X822" s="180">
        <v>1153</v>
      </c>
      <c r="Y822" s="184">
        <v>772</v>
      </c>
      <c r="Z822" s="182">
        <v>2934</v>
      </c>
      <c r="AA822" s="180">
        <v>2709</v>
      </c>
      <c r="AB822" s="162">
        <f t="shared" si="15684"/>
        <v>18041</v>
      </c>
      <c r="AC822" s="165">
        <f t="shared" si="15715"/>
        <v>19091</v>
      </c>
      <c r="AE822" s="293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68" t="s">
        <v>14</v>
      </c>
      <c r="BG822" s="169" t="s">
        <v>15</v>
      </c>
      <c r="BI822" s="131" t="s">
        <v>23</v>
      </c>
      <c r="BJ822" s="123">
        <f>B822/B839</f>
        <v>4.8213311511183854E-2</v>
      </c>
      <c r="BK822" s="124">
        <f t="shared" ref="BK822" si="15879">C822/C839</f>
        <v>3.5905441570026765E-2</v>
      </c>
      <c r="BL822" s="125">
        <f t="shared" ref="BL822" si="15880">D822/D839</f>
        <v>4.5793581960104079E-2</v>
      </c>
      <c r="BM822" s="126">
        <f t="shared" ref="BM822" si="15881">E822/E839</f>
        <v>4.1110017344020998E-2</v>
      </c>
      <c r="BN822" s="123">
        <f t="shared" ref="BN822" si="15882">F822/F839</f>
        <v>4.9976305908941789E-2</v>
      </c>
      <c r="BO822" s="124">
        <f t="shared" ref="BO822" si="15883">G822/G839</f>
        <v>3.028371055148231E-2</v>
      </c>
      <c r="BP822" s="125">
        <f t="shared" ref="BP822" si="15884">H822/H839</f>
        <v>5.5456020909301691E-2</v>
      </c>
      <c r="BQ822" s="126">
        <f t="shared" ref="BQ822" si="15885">I822/I839</f>
        <v>3.8264461199758411E-2</v>
      </c>
      <c r="BR822" s="123">
        <f t="shared" ref="BR822" si="15886">J822/J839</f>
        <v>3.6155606407322655E-2</v>
      </c>
      <c r="BS822" s="124">
        <f t="shared" ref="BS822" si="15887">K822/K839</f>
        <v>7.9482027238222813E-2</v>
      </c>
      <c r="BT822" s="125">
        <f t="shared" ref="BT822" si="15888">L822/L839</f>
        <v>2.672215152869966E-2</v>
      </c>
      <c r="BU822" s="123">
        <f t="shared" ref="BU822" si="15889">M822/M839</f>
        <v>6.0701203558346413E-2</v>
      </c>
      <c r="BV822" s="127">
        <f t="shared" ref="BV822" si="15890">N822/N839</f>
        <v>3.507587109300804E-2</v>
      </c>
      <c r="BW822" s="128">
        <f t="shared" ref="BW822" si="15891">O822/O839</f>
        <v>5.0156156280378082E-2</v>
      </c>
      <c r="BX822" s="123">
        <f t="shared" ref="BX822" si="15892">P822/P839</f>
        <v>3.8528836586955773E-2</v>
      </c>
      <c r="BY822" s="124">
        <f t="shared" ref="BY822" si="15893">Q822/Q839</f>
        <v>4.1553871142393069E-2</v>
      </c>
      <c r="BZ822" s="125">
        <f t="shared" ref="BZ822" si="15894">R822/R839</f>
        <v>5.0623097685637171E-2</v>
      </c>
      <c r="CA822" s="126">
        <f t="shared" ref="CA822" si="15895">S822/S839</f>
        <v>3.9295889869954019E-2</v>
      </c>
      <c r="CB822" s="123">
        <f t="shared" ref="CB822" si="15896">T822/T839</f>
        <v>3.3583864522880792E-2</v>
      </c>
      <c r="CC822" s="124">
        <f t="shared" ref="CC822" si="15897">U822/U839</f>
        <v>4.4979079497907949E-2</v>
      </c>
      <c r="CD822" s="125">
        <f t="shared" ref="CD822" si="15898">V822/V839</f>
        <v>2.2329597438243368E-2</v>
      </c>
      <c r="CE822" s="126">
        <f t="shared" ref="CE822" si="15899">W822/W839</f>
        <v>5.6640720614872471E-2</v>
      </c>
      <c r="CF822" s="123">
        <f t="shared" ref="CF822" si="15900">X822/X839</f>
        <v>4.1187397299421308E-2</v>
      </c>
      <c r="CG822" s="124">
        <f t="shared" ref="CG822" si="15901">Y822/Y839</f>
        <v>4.4951671130779088E-2</v>
      </c>
      <c r="CH822" s="125">
        <f t="shared" ref="CH822" si="15902">Z822/Z839</f>
        <v>4.9373159444678169E-2</v>
      </c>
      <c r="CI822" s="123">
        <f t="shared" ref="CI822" si="15903">AA822/AA839</f>
        <v>4.4638149222251518E-2</v>
      </c>
      <c r="CJ822" s="129">
        <f t="shared" ref="CJ822" si="15904">AB822/AB839</f>
        <v>4.2548825844856336E-2</v>
      </c>
      <c r="CK822" s="130">
        <f t="shared" ref="CK822" si="15905">AC822/AC839</f>
        <v>4.5122253867334761E-2</v>
      </c>
    </row>
    <row r="823" spans="1:89" ht="13.8" thickTop="1" x14ac:dyDescent="0.25">
      <c r="A823" s="139" t="s">
        <v>24</v>
      </c>
      <c r="B823" s="194">
        <v>2007</v>
      </c>
      <c r="C823" s="188">
        <v>1228</v>
      </c>
      <c r="D823" s="189">
        <v>1082</v>
      </c>
      <c r="E823" s="190">
        <v>736</v>
      </c>
      <c r="F823" s="187">
        <v>1405</v>
      </c>
      <c r="G823" s="191">
        <v>704</v>
      </c>
      <c r="H823" s="189">
        <v>2479</v>
      </c>
      <c r="I823" s="190">
        <v>1879</v>
      </c>
      <c r="J823" s="187">
        <v>308</v>
      </c>
      <c r="K823" s="191">
        <v>457</v>
      </c>
      <c r="L823" s="189">
        <v>801</v>
      </c>
      <c r="M823" s="187">
        <v>1616</v>
      </c>
      <c r="N823" s="192">
        <v>1781</v>
      </c>
      <c r="O823" s="195">
        <v>2269</v>
      </c>
      <c r="P823" s="187">
        <v>1204</v>
      </c>
      <c r="Q823" s="191">
        <v>1131</v>
      </c>
      <c r="R823" s="189">
        <v>1760</v>
      </c>
      <c r="S823" s="190">
        <v>1304</v>
      </c>
      <c r="T823" s="187">
        <v>318</v>
      </c>
      <c r="U823" s="191">
        <v>439</v>
      </c>
      <c r="V823" s="189">
        <v>837</v>
      </c>
      <c r="W823" s="196">
        <v>2341</v>
      </c>
      <c r="X823" s="187">
        <v>1108</v>
      </c>
      <c r="Y823" s="191">
        <v>571</v>
      </c>
      <c r="Z823" s="189">
        <v>3102</v>
      </c>
      <c r="AA823" s="187">
        <v>2511</v>
      </c>
      <c r="AB823" s="162">
        <f t="shared" si="15684"/>
        <v>18192</v>
      </c>
      <c r="AC823" s="165">
        <f t="shared" si="15715"/>
        <v>17186</v>
      </c>
      <c r="AE823" s="254" t="str">
        <f>$AE$17</f>
        <v>17:00 - 17:59</v>
      </c>
      <c r="AF823" s="120">
        <f t="shared" ref="AF823:AO825" si="15906">SUMIF($A$9:$A$32,$AE823,B$815:B$838)</f>
        <v>2148</v>
      </c>
      <c r="AG823" s="177">
        <f t="shared" si="15906"/>
        <v>4097</v>
      </c>
      <c r="AH823" s="121">
        <f t="shared" si="15906"/>
        <v>2058</v>
      </c>
      <c r="AI823" s="172">
        <f t="shared" si="15906"/>
        <v>1427</v>
      </c>
      <c r="AJ823" s="120">
        <f t="shared" si="15906"/>
        <v>1422</v>
      </c>
      <c r="AK823" s="122">
        <f t="shared" si="15906"/>
        <v>2334</v>
      </c>
      <c r="AL823" s="121">
        <f t="shared" si="15906"/>
        <v>3083</v>
      </c>
      <c r="AM823" s="172">
        <f t="shared" si="15906"/>
        <v>4161</v>
      </c>
      <c r="AN823" s="120">
        <f t="shared" si="15906"/>
        <v>1356</v>
      </c>
      <c r="AO823" s="122">
        <f t="shared" si="15906"/>
        <v>297</v>
      </c>
      <c r="AP823" s="121">
        <f t="shared" ref="AP823:AY825" si="15907">SUMIF($A$9:$A$32,$AE823,L$815:L$838)</f>
        <v>4083</v>
      </c>
      <c r="AQ823" s="120">
        <f t="shared" si="15907"/>
        <v>1077</v>
      </c>
      <c r="AR823" s="171">
        <f t="shared" si="15907"/>
        <v>4555</v>
      </c>
      <c r="AS823" s="173">
        <f t="shared" si="15907"/>
        <v>2647</v>
      </c>
      <c r="AT823" s="120">
        <f t="shared" si="15907"/>
        <v>2431</v>
      </c>
      <c r="AU823" s="122">
        <f t="shared" si="15907"/>
        <v>2009</v>
      </c>
      <c r="AV823" s="121">
        <f t="shared" si="15907"/>
        <v>2498</v>
      </c>
      <c r="AW823" s="172">
        <f t="shared" si="15907"/>
        <v>3292</v>
      </c>
      <c r="AX823" s="120">
        <f t="shared" si="15907"/>
        <v>1557</v>
      </c>
      <c r="AY823" s="122">
        <f t="shared" si="15907"/>
        <v>391</v>
      </c>
      <c r="AZ823" s="121">
        <f t="shared" ref="AZ823:BE825" si="15908">SUMIF($A$9:$A$32,$AE823,V$815:V$838)</f>
        <v>4297</v>
      </c>
      <c r="BA823" s="172">
        <f t="shared" si="15908"/>
        <v>2128</v>
      </c>
      <c r="BB823" s="120">
        <f t="shared" si="15908"/>
        <v>3055</v>
      </c>
      <c r="BC823" s="122">
        <f t="shared" si="15908"/>
        <v>909</v>
      </c>
      <c r="BD823" s="21">
        <f t="shared" si="15908"/>
        <v>3992</v>
      </c>
      <c r="BE823" s="176">
        <f t="shared" si="15908"/>
        <v>5178</v>
      </c>
      <c r="BF823" s="162">
        <f>AF823+AH823+AJ823+AL823+AN823+AP823+AR823+AT823+AV823+AX823+AZ823+BB823+BD823</f>
        <v>36535</v>
      </c>
      <c r="BG823" s="163">
        <f>AG823+AI823+AK823+AM823+AO823+AQ823+AS823+AU823+AW823+AY823+BA823+BC823+BE823</f>
        <v>29947</v>
      </c>
      <c r="BI823" s="139" t="s">
        <v>24</v>
      </c>
      <c r="BJ823" s="123">
        <f>B823/B839</f>
        <v>4.5621931260229134E-2</v>
      </c>
      <c r="BK823" s="124">
        <f t="shared" ref="BK823" si="15909">C823/C839</f>
        <v>3.0429180295371196E-2</v>
      </c>
      <c r="BL823" s="125">
        <f t="shared" ref="BL823" si="15910">D823/D839</f>
        <v>4.6921075455333909E-2</v>
      </c>
      <c r="BM823" s="126">
        <f t="shared" ref="BM823" si="15911">E823/E839</f>
        <v>3.4500539070922986E-2</v>
      </c>
      <c r="BN823" s="123">
        <f t="shared" ref="BN823" si="15912">F823/F839</f>
        <v>5.1215689133525318E-2</v>
      </c>
      <c r="BO823" s="124">
        <f t="shared" ref="BO823" si="15913">G823/G839</f>
        <v>2.8052279247688876E-2</v>
      </c>
      <c r="BP823" s="125">
        <f t="shared" ref="BP823" si="15914">H823/H839</f>
        <v>5.2252176295765444E-2</v>
      </c>
      <c r="BQ823" s="126">
        <f t="shared" ref="BQ823" si="15915">I823/I839</f>
        <v>3.6608412726245446E-2</v>
      </c>
      <c r="BR823" s="123">
        <f t="shared" ref="BR823" si="15916">J823/J839</f>
        <v>3.5240274599542334E-2</v>
      </c>
      <c r="BS823" s="124">
        <f t="shared" ref="BS823" si="15917">K823/K839</f>
        <v>5.1015851752623353E-2</v>
      </c>
      <c r="BT823" s="125">
        <f t="shared" ref="BT823" si="15918">L823/L839</f>
        <v>2.7547546170512777E-2</v>
      </c>
      <c r="BU823" s="123">
        <f t="shared" ref="BU823" si="15919">M823/M839</f>
        <v>4.9742974112722015E-2</v>
      </c>
      <c r="BV823" s="127">
        <f t="shared" ref="BV823" si="15920">N823/N839</f>
        <v>3.7587320346959878E-2</v>
      </c>
      <c r="BW823" s="128">
        <f t="shared" ref="BW823" si="15921">O823/O839</f>
        <v>4.6929615917599123E-2</v>
      </c>
      <c r="BX823" s="123">
        <f t="shared" ref="BX823" si="15922">P823/P839</f>
        <v>4.1307853295364877E-2</v>
      </c>
      <c r="BY823" s="124">
        <f t="shared" ref="BY823" si="15923">Q823/Q839</f>
        <v>3.8271521386031404E-2</v>
      </c>
      <c r="BZ823" s="125">
        <f t="shared" ref="BZ823" si="15924">R823/R839</f>
        <v>5.0536955148452307E-2</v>
      </c>
      <c r="CA823" s="126">
        <f t="shared" ref="CA823" si="15925">S823/S839</f>
        <v>3.6785240768427881E-2</v>
      </c>
      <c r="CB823" s="123">
        <f t="shared" ref="CB823" si="15926">T823/T839</f>
        <v>3.0254019598515841E-2</v>
      </c>
      <c r="CC823" s="124">
        <f t="shared" ref="CC823" si="15927">U823/U839</f>
        <v>3.8267085076708507E-2</v>
      </c>
      <c r="CD823" s="125">
        <f t="shared" ref="CD823" si="15928">V823/V839</f>
        <v>2.3930695333943274E-2</v>
      </c>
      <c r="CE823" s="126">
        <f t="shared" ref="CE823" si="15929">W823/W839</f>
        <v>5.7301610613403831E-2</v>
      </c>
      <c r="CF823" s="123">
        <f t="shared" ref="CF823" si="15930">X823/X839</f>
        <v>3.9579909980710155E-2</v>
      </c>
      <c r="CG823" s="124">
        <f t="shared" ref="CG823" si="15931">Y823/Y839</f>
        <v>3.3247932921858625E-2</v>
      </c>
      <c r="CH823" s="125">
        <f t="shared" ref="CH823" si="15932">Z823/Z839</f>
        <v>5.2200252419015568E-2</v>
      </c>
      <c r="CI823" s="123">
        <f t="shared" ref="CI823" si="15933">AA823/AA839</f>
        <v>4.1375560242552067E-2</v>
      </c>
      <c r="CJ823" s="129">
        <f t="shared" ref="CJ823" si="15934">AB823/AB839</f>
        <v>4.2904952040886117E-2</v>
      </c>
      <c r="CK823" s="130">
        <f t="shared" ref="CK823" si="15935">AC823/AC839</f>
        <v>4.0619718975643766E-2</v>
      </c>
    </row>
    <row r="824" spans="1:89" x14ac:dyDescent="0.25">
      <c r="A824" s="131" t="s">
        <v>25</v>
      </c>
      <c r="B824" s="197">
        <v>2038</v>
      </c>
      <c r="C824" s="181">
        <v>1762</v>
      </c>
      <c r="D824" s="182">
        <v>1093</v>
      </c>
      <c r="E824" s="183">
        <v>874</v>
      </c>
      <c r="F824" s="180">
        <v>1320</v>
      </c>
      <c r="G824" s="184">
        <v>742</v>
      </c>
      <c r="H824" s="182">
        <v>2380</v>
      </c>
      <c r="I824" s="183">
        <v>2060</v>
      </c>
      <c r="J824" s="180">
        <v>379</v>
      </c>
      <c r="K824" s="181">
        <v>425</v>
      </c>
      <c r="L824" s="182">
        <v>875</v>
      </c>
      <c r="M824" s="180">
        <v>1794</v>
      </c>
      <c r="N824" s="185">
        <v>1784</v>
      </c>
      <c r="O824" s="198">
        <v>2307</v>
      </c>
      <c r="P824" s="180">
        <v>1266</v>
      </c>
      <c r="Q824" s="181">
        <v>1125</v>
      </c>
      <c r="R824" s="182">
        <v>1551</v>
      </c>
      <c r="S824" s="183">
        <v>1369</v>
      </c>
      <c r="T824" s="189">
        <v>308</v>
      </c>
      <c r="U824" s="180">
        <v>448</v>
      </c>
      <c r="V824" s="182">
        <v>998</v>
      </c>
      <c r="W824" s="199">
        <v>2110</v>
      </c>
      <c r="X824" s="180">
        <v>1110</v>
      </c>
      <c r="Y824" s="184">
        <v>646</v>
      </c>
      <c r="Z824" s="182">
        <v>2828</v>
      </c>
      <c r="AA824" s="180">
        <v>3115</v>
      </c>
      <c r="AB824" s="162">
        <f t="shared" si="15684"/>
        <v>17930</v>
      </c>
      <c r="AC824" s="165">
        <f t="shared" si="15715"/>
        <v>18777</v>
      </c>
      <c r="AE824" s="256" t="str">
        <f>$AE$18</f>
        <v>18:00 - 18:59</v>
      </c>
      <c r="AF824" s="120">
        <f t="shared" si="15906"/>
        <v>2430</v>
      </c>
      <c r="AG824" s="181">
        <f t="shared" si="15906"/>
        <v>4362</v>
      </c>
      <c r="AH824" s="182">
        <f t="shared" si="15906"/>
        <v>1432</v>
      </c>
      <c r="AI824" s="183">
        <f t="shared" si="15906"/>
        <v>1549</v>
      </c>
      <c r="AJ824" s="180">
        <f t="shared" si="15906"/>
        <v>1249</v>
      </c>
      <c r="AK824" s="184">
        <f t="shared" si="15906"/>
        <v>2498</v>
      </c>
      <c r="AL824" s="182">
        <f t="shared" si="15906"/>
        <v>2905</v>
      </c>
      <c r="AM824" s="183">
        <f t="shared" si="15906"/>
        <v>4693</v>
      </c>
      <c r="AN824" s="180">
        <f t="shared" si="15906"/>
        <v>922</v>
      </c>
      <c r="AO824" s="184">
        <f t="shared" si="15906"/>
        <v>307</v>
      </c>
      <c r="AP824" s="182">
        <f t="shared" si="15907"/>
        <v>2990</v>
      </c>
      <c r="AQ824" s="180">
        <f t="shared" si="15907"/>
        <v>1093</v>
      </c>
      <c r="AR824" s="185">
        <f t="shared" si="15907"/>
        <v>4063</v>
      </c>
      <c r="AS824" s="186">
        <f t="shared" si="15907"/>
        <v>2842</v>
      </c>
      <c r="AT824" s="180">
        <f t="shared" si="15907"/>
        <v>2284</v>
      </c>
      <c r="AU824" s="184">
        <f t="shared" si="15907"/>
        <v>2272</v>
      </c>
      <c r="AV824" s="182">
        <f t="shared" si="15907"/>
        <v>2329</v>
      </c>
      <c r="AW824" s="183">
        <f t="shared" si="15907"/>
        <v>3441</v>
      </c>
      <c r="AX824" s="180">
        <f t="shared" si="15907"/>
        <v>1287</v>
      </c>
      <c r="AY824" s="184">
        <f t="shared" si="15907"/>
        <v>377</v>
      </c>
      <c r="AZ824" s="182">
        <f t="shared" si="15908"/>
        <v>4201</v>
      </c>
      <c r="BA824" s="183">
        <f t="shared" si="15908"/>
        <v>2113</v>
      </c>
      <c r="BB824" s="180">
        <f t="shared" si="15908"/>
        <v>3057</v>
      </c>
      <c r="BC824" s="184">
        <f t="shared" si="15908"/>
        <v>955</v>
      </c>
      <c r="BD824" s="182">
        <f t="shared" si="15908"/>
        <v>4044</v>
      </c>
      <c r="BE824" s="180">
        <f t="shared" si="15908"/>
        <v>5588</v>
      </c>
      <c r="BF824" s="164">
        <f>SUM(AF824,AH824,AJ824,AL824,AN824,AP824,AR824,AT824,AV824,AX824,AZ824,BB824,BD824)</f>
        <v>33193</v>
      </c>
      <c r="BG824" s="165">
        <f>SUM(AG824,AI824,AK824,AM824,AO824,AQ824,AS824,AU824,AW824,AY824,BA824,BC824,BE824)</f>
        <v>32090</v>
      </c>
      <c r="BI824" s="131" t="s">
        <v>25</v>
      </c>
      <c r="BJ824" s="123">
        <f>B824/B839</f>
        <v>4.6326604837243136E-2</v>
      </c>
      <c r="BK824" s="124">
        <f t="shared" ref="BK824" si="15936">C824/C839</f>
        <v>4.3661413420557044E-2</v>
      </c>
      <c r="BL824" s="125">
        <f t="shared" ref="BL824" si="15937">D824/D839</f>
        <v>4.7398091934084993E-2</v>
      </c>
      <c r="BM824" s="126">
        <f t="shared" ref="BM824" si="15938">E824/E839</f>
        <v>4.0969390146721039E-2</v>
      </c>
      <c r="BN824" s="123">
        <f t="shared" ref="BN824" si="15939">F824/F839</f>
        <v>4.8117231072066488E-2</v>
      </c>
      <c r="BO824" s="124">
        <f t="shared" ref="BO824" si="15940">G824/G839</f>
        <v>2.956646477526299E-2</v>
      </c>
      <c r="BP824" s="125">
        <f t="shared" ref="BP824" si="15941">H824/H839</f>
        <v>5.0165461711949078E-2</v>
      </c>
      <c r="BQ824" s="126">
        <f t="shared" ref="BQ824" si="15942">I824/I839</f>
        <v>4.0134821828667171E-2</v>
      </c>
      <c r="BR824" s="123">
        <f t="shared" ref="BR824" si="15943">J824/J839</f>
        <v>4.3363844393592678E-2</v>
      </c>
      <c r="BS824" s="124">
        <f t="shared" ref="BS824" si="15944">K824/K839</f>
        <v>4.7443625809332438E-2</v>
      </c>
      <c r="BT824" s="125">
        <f t="shared" ref="BT824" si="15945">L824/L839</f>
        <v>3.0092512982769888E-2</v>
      </c>
      <c r="BU824" s="123">
        <f t="shared" ref="BU824" si="15946">M824/M839</f>
        <v>5.5222088835534214E-2</v>
      </c>
      <c r="BV824" s="127">
        <f t="shared" ref="BV824" si="15947">N824/N839</f>
        <v>3.7650634193698164E-2</v>
      </c>
      <c r="BW824" s="128">
        <f t="shared" ref="BW824" si="15948">O824/O839</f>
        <v>4.7715568057250406E-2</v>
      </c>
      <c r="BX824" s="123">
        <f t="shared" ref="BX824" si="15949">P824/P839</f>
        <v>4.3435001886986652E-2</v>
      </c>
      <c r="BY824" s="124">
        <f t="shared" ref="BY824" si="15950">Q824/Q839</f>
        <v>3.8068489442338926E-2</v>
      </c>
      <c r="BZ824" s="125">
        <f t="shared" ref="BZ824" si="15951">R824/R839</f>
        <v>4.4535691724573598E-2</v>
      </c>
      <c r="CA824" s="126">
        <f t="shared" ref="CA824" si="15952">S824/S839</f>
        <v>3.8618860898755956E-2</v>
      </c>
      <c r="CB824" s="123">
        <f t="shared" ref="CB824" si="15953">T824/T839</f>
        <v>2.9302635334411568E-2</v>
      </c>
      <c r="CC824" s="124">
        <f t="shared" ref="CC824" si="15954">U824/U839</f>
        <v>3.9051603905160388E-2</v>
      </c>
      <c r="CD824" s="125">
        <f t="shared" ref="CD824" si="15955">V824/V839</f>
        <v>2.8533851784080511E-2</v>
      </c>
      <c r="CE824" s="126">
        <f t="shared" ref="CE824" si="15956">W824/W839</f>
        <v>5.1647329514857787E-2</v>
      </c>
      <c r="CF824" s="123">
        <f t="shared" ref="CF824" si="15957">X824/X839</f>
        <v>3.9651353861541762E-2</v>
      </c>
      <c r="CG824" s="124">
        <f t="shared" ref="CG824" si="15958">Y824/Y839</f>
        <v>3.7614999417724469E-2</v>
      </c>
      <c r="CH824" s="125">
        <f t="shared" ref="CH824" si="15959">Z824/Z839</f>
        <v>4.7589398401346232E-2</v>
      </c>
      <c r="CI824" s="123">
        <f t="shared" ref="CI824" si="15960">AA824/AA839</f>
        <v>5.1328104402847352E-2</v>
      </c>
      <c r="CJ824" s="129">
        <f t="shared" ref="CJ824" si="15961">AB824/AB839</f>
        <v>4.2287037714000004E-2</v>
      </c>
      <c r="CK824" s="130">
        <f t="shared" ref="CK824" si="15962">AC824/AC839</f>
        <v>4.4380103759203017E-2</v>
      </c>
    </row>
    <row r="825" spans="1:89" ht="13.8" thickBot="1" x14ac:dyDescent="0.3">
      <c r="A825" s="139" t="s">
        <v>26</v>
      </c>
      <c r="B825" s="194">
        <v>1733</v>
      </c>
      <c r="C825" s="188">
        <v>1375</v>
      </c>
      <c r="D825" s="189">
        <v>887</v>
      </c>
      <c r="E825" s="190">
        <v>713</v>
      </c>
      <c r="F825" s="187">
        <v>1175</v>
      </c>
      <c r="G825" s="191">
        <v>824</v>
      </c>
      <c r="H825" s="189">
        <v>2180</v>
      </c>
      <c r="I825" s="190">
        <v>2034</v>
      </c>
      <c r="J825" s="187">
        <v>318</v>
      </c>
      <c r="K825" s="188">
        <v>404</v>
      </c>
      <c r="L825" s="189">
        <v>960</v>
      </c>
      <c r="M825" s="187">
        <v>1414</v>
      </c>
      <c r="N825" s="192">
        <v>1639</v>
      </c>
      <c r="O825" s="195">
        <v>1934</v>
      </c>
      <c r="P825" s="187">
        <v>1190</v>
      </c>
      <c r="Q825" s="188">
        <v>1206</v>
      </c>
      <c r="R825" s="189">
        <v>1573</v>
      </c>
      <c r="S825" s="190">
        <v>1364</v>
      </c>
      <c r="T825" s="187">
        <v>306</v>
      </c>
      <c r="U825" s="191">
        <v>449</v>
      </c>
      <c r="V825" s="189">
        <v>1003</v>
      </c>
      <c r="W825" s="196">
        <v>1753</v>
      </c>
      <c r="X825" s="187">
        <v>977</v>
      </c>
      <c r="Y825" s="191">
        <v>549</v>
      </c>
      <c r="Z825" s="189">
        <v>2885</v>
      </c>
      <c r="AA825" s="187">
        <v>2632</v>
      </c>
      <c r="AB825" s="162">
        <f t="shared" si="15684"/>
        <v>16826</v>
      </c>
      <c r="AC825" s="165">
        <f t="shared" si="15715"/>
        <v>16651</v>
      </c>
      <c r="AE825" s="254">
        <f>$AE$19</f>
        <v>0</v>
      </c>
      <c r="AF825" s="120">
        <f t="shared" si="15906"/>
        <v>0</v>
      </c>
      <c r="AG825" s="188">
        <f t="shared" si="15906"/>
        <v>0</v>
      </c>
      <c r="AH825" s="189">
        <f t="shared" si="15906"/>
        <v>0</v>
      </c>
      <c r="AI825" s="190">
        <f t="shared" si="15906"/>
        <v>0</v>
      </c>
      <c r="AJ825" s="187">
        <f t="shared" si="15906"/>
        <v>0</v>
      </c>
      <c r="AK825" s="191">
        <f t="shared" si="15906"/>
        <v>0</v>
      </c>
      <c r="AL825" s="189">
        <f t="shared" si="15906"/>
        <v>0</v>
      </c>
      <c r="AM825" s="190">
        <f t="shared" si="15906"/>
        <v>0</v>
      </c>
      <c r="AN825" s="187">
        <f t="shared" si="15906"/>
        <v>0</v>
      </c>
      <c r="AO825" s="191">
        <f t="shared" si="15906"/>
        <v>0</v>
      </c>
      <c r="AP825" s="189">
        <f t="shared" si="15907"/>
        <v>0</v>
      </c>
      <c r="AQ825" s="187">
        <f t="shared" si="15907"/>
        <v>0</v>
      </c>
      <c r="AR825" s="192">
        <f t="shared" si="15907"/>
        <v>0</v>
      </c>
      <c r="AS825" s="193">
        <f t="shared" si="15907"/>
        <v>0</v>
      </c>
      <c r="AT825" s="187">
        <f t="shared" si="15907"/>
        <v>0</v>
      </c>
      <c r="AU825" s="191">
        <f t="shared" si="15907"/>
        <v>0</v>
      </c>
      <c r="AV825" s="189">
        <f t="shared" si="15907"/>
        <v>0</v>
      </c>
      <c r="AW825" s="190">
        <f t="shared" si="15907"/>
        <v>0</v>
      </c>
      <c r="AX825" s="187">
        <f t="shared" si="15907"/>
        <v>0</v>
      </c>
      <c r="AY825" s="191">
        <f t="shared" si="15907"/>
        <v>0</v>
      </c>
      <c r="AZ825" s="189">
        <f t="shared" si="15908"/>
        <v>0</v>
      </c>
      <c r="BA825" s="190">
        <f t="shared" si="15908"/>
        <v>0</v>
      </c>
      <c r="BB825" s="187">
        <f t="shared" si="15908"/>
        <v>0</v>
      </c>
      <c r="BC825" s="191">
        <f t="shared" si="15908"/>
        <v>0</v>
      </c>
      <c r="BD825" s="189">
        <f t="shared" si="15908"/>
        <v>0</v>
      </c>
      <c r="BE825" s="187">
        <f t="shared" si="15908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26</v>
      </c>
      <c r="BJ825" s="123">
        <f>B825/B839</f>
        <v>3.9393526095653754E-2</v>
      </c>
      <c r="BK825" s="124">
        <f t="shared" ref="BK825" si="15963">C825/C839</f>
        <v>3.4071761324214488E-2</v>
      </c>
      <c r="BL825" s="125">
        <f t="shared" ref="BL825" si="15964">D825/D839</f>
        <v>3.8464874241110149E-2</v>
      </c>
      <c r="BM825" s="126">
        <f t="shared" ref="BM825" si="15965">E825/E839</f>
        <v>3.3422397224956643E-2</v>
      </c>
      <c r="BN825" s="123">
        <f t="shared" ref="BN825" si="15966">F825/F839</f>
        <v>4.2831626143695546E-2</v>
      </c>
      <c r="BO825" s="124">
        <f t="shared" ref="BO825" si="15967">G825/G839</f>
        <v>3.2833917755817663E-2</v>
      </c>
      <c r="BP825" s="125">
        <f t="shared" ref="BP825" si="15968">H825/H839</f>
        <v>4.5949876694138227E-2</v>
      </c>
      <c r="BQ825" s="126">
        <f t="shared" ref="BQ825" si="15969">I825/I839</f>
        <v>3.9628265825004387E-2</v>
      </c>
      <c r="BR825" s="123">
        <f t="shared" ref="BR825" si="15970">J825/J839</f>
        <v>3.6384439359267731E-2</v>
      </c>
      <c r="BS825" s="124">
        <f t="shared" ref="BS825" si="15971">K825/K839</f>
        <v>4.509935253404778E-2</v>
      </c>
      <c r="BT825" s="125">
        <f t="shared" ref="BT825" si="15972">L825/L839</f>
        <v>3.3015785672524674E-2</v>
      </c>
      <c r="BU825" s="123">
        <f t="shared" ref="BU825" si="15973">M825/M839</f>
        <v>4.3525102348631758E-2</v>
      </c>
      <c r="BV825" s="127">
        <f t="shared" ref="BV825" si="15974">N825/N839</f>
        <v>3.4590464934681216E-2</v>
      </c>
      <c r="BW825" s="128">
        <f t="shared" ref="BW825" si="15975">O825/O839</f>
        <v>4.0000827318041741E-2</v>
      </c>
      <c r="BX825" s="123">
        <f t="shared" ref="BX825" si="15976">P825/P839</f>
        <v>4.0827529419837374E-2</v>
      </c>
      <c r="BY825" s="124">
        <f t="shared" ref="BY825" si="15977">Q825/Q839</f>
        <v>4.0809420682187333E-2</v>
      </c>
      <c r="BZ825" s="125">
        <f t="shared" ref="BZ825" si="15978">R825/R839</f>
        <v>4.5167403663929247E-2</v>
      </c>
      <c r="CA825" s="126">
        <f t="shared" ref="CA825" si="15979">S825/S839</f>
        <v>3.847781319642303E-2</v>
      </c>
      <c r="CB825" s="123">
        <f t="shared" ref="CB825" si="15980">T825/T839</f>
        <v>2.9112358481590713E-2</v>
      </c>
      <c r="CC825" s="124">
        <f t="shared" ref="CC825" si="15981">U825/U839</f>
        <v>3.9138772663877268E-2</v>
      </c>
      <c r="CD825" s="125">
        <f t="shared" ref="CD825" si="15982">V825/V839</f>
        <v>2.8676806953339434E-2</v>
      </c>
      <c r="CE825" s="126">
        <f t="shared" ref="CE825" si="15983">W825/W839</f>
        <v>4.2908895089832082E-2</v>
      </c>
      <c r="CF825" s="123">
        <f t="shared" ref="CF825" si="15984">X825/X839</f>
        <v>3.4900335786239911E-2</v>
      </c>
      <c r="CG825" s="124">
        <f t="shared" ref="CG825" si="15985">Y825/Y839</f>
        <v>3.1966926749737973E-2</v>
      </c>
      <c r="CH825" s="125">
        <f t="shared" ref="CH825" si="15986">Z825/Z839</f>
        <v>4.8548590660496424E-2</v>
      </c>
      <c r="CI825" s="123">
        <f t="shared" ref="CI825" si="15987">AA825/AA839</f>
        <v>4.3369364619035067E-2</v>
      </c>
      <c r="CJ825" s="129">
        <f t="shared" ref="CJ825" si="15988">AB825/AB839</f>
        <v>3.9683307115212722E-2</v>
      </c>
      <c r="CK825" s="130">
        <f t="shared" ref="CK825" si="15989">AC825/AC839</f>
        <v>3.9355227549368342E-2</v>
      </c>
    </row>
    <row r="826" spans="1:89" ht="14.4" thickTop="1" thickBot="1" x14ac:dyDescent="0.3">
      <c r="A826" s="131" t="s">
        <v>27</v>
      </c>
      <c r="B826" s="197">
        <v>1451</v>
      </c>
      <c r="C826" s="181">
        <v>1718</v>
      </c>
      <c r="D826" s="182">
        <v>772</v>
      </c>
      <c r="E826" s="183">
        <v>802</v>
      </c>
      <c r="F826" s="180">
        <v>1025</v>
      </c>
      <c r="G826" s="184">
        <v>893</v>
      </c>
      <c r="H826" s="182">
        <v>2062</v>
      </c>
      <c r="I826" s="183">
        <v>2066</v>
      </c>
      <c r="J826" s="180">
        <v>515</v>
      </c>
      <c r="K826" s="181">
        <v>398</v>
      </c>
      <c r="L826" s="182">
        <v>1149</v>
      </c>
      <c r="M826" s="180">
        <v>1200</v>
      </c>
      <c r="N826" s="185">
        <v>1724</v>
      </c>
      <c r="O826" s="198">
        <v>1732</v>
      </c>
      <c r="P826" s="180">
        <v>1259</v>
      </c>
      <c r="Q826" s="181">
        <v>1029</v>
      </c>
      <c r="R826" s="182">
        <v>1346</v>
      </c>
      <c r="S826" s="183">
        <v>1419</v>
      </c>
      <c r="T826" s="180">
        <v>381</v>
      </c>
      <c r="U826" s="184">
        <v>316</v>
      </c>
      <c r="V826" s="182">
        <v>1263</v>
      </c>
      <c r="W826" s="199">
        <v>1558</v>
      </c>
      <c r="X826" s="180">
        <v>1047</v>
      </c>
      <c r="Y826" s="184">
        <v>620</v>
      </c>
      <c r="Z826" s="182">
        <v>2705</v>
      </c>
      <c r="AA826" s="180">
        <v>3024</v>
      </c>
      <c r="AB826" s="162">
        <f t="shared" si="15684"/>
        <v>16699</v>
      </c>
      <c r="AC826" s="165">
        <f t="shared" si="15715"/>
        <v>16775</v>
      </c>
      <c r="AE826" s="251" t="s">
        <v>13</v>
      </c>
      <c r="AF826" s="14">
        <f t="shared" ref="AF826:BG826" si="15990">SUM(AF823:AF825)</f>
        <v>4578</v>
      </c>
      <c r="AG826" s="1">
        <f t="shared" si="15990"/>
        <v>8459</v>
      </c>
      <c r="AH826" s="14">
        <f t="shared" si="15990"/>
        <v>3490</v>
      </c>
      <c r="AI826" s="1">
        <f t="shared" si="15990"/>
        <v>2976</v>
      </c>
      <c r="AJ826" s="14">
        <f t="shared" si="15990"/>
        <v>2671</v>
      </c>
      <c r="AK826" s="1">
        <f t="shared" si="15990"/>
        <v>4832</v>
      </c>
      <c r="AL826" s="14">
        <f t="shared" si="15990"/>
        <v>5988</v>
      </c>
      <c r="AM826" s="1">
        <f t="shared" si="15990"/>
        <v>8854</v>
      </c>
      <c r="AN826" s="14">
        <f t="shared" si="15990"/>
        <v>2278</v>
      </c>
      <c r="AO826" s="1">
        <f t="shared" si="15990"/>
        <v>604</v>
      </c>
      <c r="AP826" s="14">
        <f t="shared" si="15990"/>
        <v>7073</v>
      </c>
      <c r="AQ826" s="1">
        <f t="shared" si="15990"/>
        <v>2170</v>
      </c>
      <c r="AR826" s="14">
        <f t="shared" si="15990"/>
        <v>8618</v>
      </c>
      <c r="AS826" s="1">
        <f t="shared" si="15990"/>
        <v>5489</v>
      </c>
      <c r="AT826" s="14">
        <f t="shared" si="15990"/>
        <v>4715</v>
      </c>
      <c r="AU826" s="1">
        <f t="shared" si="15990"/>
        <v>4281</v>
      </c>
      <c r="AV826" s="14">
        <f t="shared" si="15990"/>
        <v>4827</v>
      </c>
      <c r="AW826" s="1">
        <f t="shared" si="15990"/>
        <v>6733</v>
      </c>
      <c r="AX826" s="14">
        <f t="shared" si="15990"/>
        <v>2844</v>
      </c>
      <c r="AY826" s="1">
        <f t="shared" si="15990"/>
        <v>768</v>
      </c>
      <c r="AZ826" s="14">
        <f t="shared" si="15990"/>
        <v>8498</v>
      </c>
      <c r="BA826" s="1">
        <f t="shared" si="15990"/>
        <v>4241</v>
      </c>
      <c r="BB826" s="14">
        <f t="shared" si="15990"/>
        <v>6112</v>
      </c>
      <c r="BC826" s="1">
        <f t="shared" si="15990"/>
        <v>1864</v>
      </c>
      <c r="BD826" s="14">
        <f t="shared" si="15990"/>
        <v>8036</v>
      </c>
      <c r="BE826" s="1">
        <f t="shared" si="15990"/>
        <v>10766</v>
      </c>
      <c r="BF826" s="166">
        <f t="shared" si="15990"/>
        <v>69728</v>
      </c>
      <c r="BG826" s="167">
        <f t="shared" si="15990"/>
        <v>62037</v>
      </c>
      <c r="BI826" s="131" t="s">
        <v>27</v>
      </c>
      <c r="BJ826" s="123">
        <f>B826/B839</f>
        <v>3.2983269685397346E-2</v>
      </c>
      <c r="BK826" s="124">
        <f t="shared" ref="BK826" si="15991">C826/C839</f>
        <v>4.257111705818218E-2</v>
      </c>
      <c r="BL826" s="125">
        <f t="shared" ref="BL826" si="15992">D826/D839</f>
        <v>3.3477883781439725E-2</v>
      </c>
      <c r="BM826" s="126">
        <f t="shared" ref="BM826" si="15993">E826/E839</f>
        <v>3.7594337411522058E-2</v>
      </c>
      <c r="BN826" s="123">
        <f t="shared" ref="BN826" si="15994">F826/F839</f>
        <v>3.7363758976415265E-2</v>
      </c>
      <c r="BO826" s="124">
        <f t="shared" ref="BO826" si="15995">G826/G839</f>
        <v>3.5583359897991711E-2</v>
      </c>
      <c r="BP826" s="125">
        <f t="shared" ref="BP826" si="15996">H826/H839</f>
        <v>4.3462681533629831E-2</v>
      </c>
      <c r="BQ826" s="126">
        <f t="shared" ref="BQ826" si="15997">I826/I839</f>
        <v>4.0251719367973969E-2</v>
      </c>
      <c r="BR826" s="123">
        <f t="shared" ref="BR826" si="15998">J826/J839</f>
        <v>5.8924485125858121E-2</v>
      </c>
      <c r="BS826" s="124">
        <f t="shared" ref="BS826" si="15999">K826/K839</f>
        <v>4.4429560169680735E-2</v>
      </c>
      <c r="BT826" s="125">
        <f t="shared" ref="BT826" si="16000">L826/L839</f>
        <v>3.9515768476802972E-2</v>
      </c>
      <c r="BU826" s="123">
        <f t="shared" ref="BU826" si="16001">M826/M839</f>
        <v>3.6937852063902481E-2</v>
      </c>
      <c r="BV826" s="127">
        <f t="shared" ref="BV826" si="16002">N826/N839</f>
        <v>3.6384357258932527E-2</v>
      </c>
      <c r="BW826" s="128">
        <f t="shared" ref="BW826" si="16003">O826/O839</f>
        <v>3.5822871207263851E-2</v>
      </c>
      <c r="BX826" s="123">
        <f t="shared" ref="BX826" si="16004">P826/P839</f>
        <v>4.3194839949222907E-2</v>
      </c>
      <c r="BY826" s="124">
        <f t="shared" ref="BY826" si="16005">Q826/Q839</f>
        <v>3.4819978343259339E-2</v>
      </c>
      <c r="BZ826" s="125">
        <f t="shared" ref="BZ826" si="16006">R826/R839</f>
        <v>3.8649285016941363E-2</v>
      </c>
      <c r="CA826" s="126">
        <f t="shared" ref="CA826" si="16007">S826/S839</f>
        <v>4.0029337922085247E-2</v>
      </c>
      <c r="CB826" s="123">
        <f t="shared" ref="CB826" si="16008">T826/T839</f>
        <v>3.6247740462372752E-2</v>
      </c>
      <c r="CC826" s="124">
        <f t="shared" ref="CC826" si="16009">U826/U839</f>
        <v>2.7545327754532774E-2</v>
      </c>
      <c r="CD826" s="125">
        <f t="shared" ref="CD826" si="16010">V826/V839</f>
        <v>3.6110475754803292E-2</v>
      </c>
      <c r="CE826" s="126">
        <f t="shared" ref="CE826" si="16011">W826/W839</f>
        <v>3.813580065599452E-2</v>
      </c>
      <c r="CF826" s="123">
        <f t="shared" ref="CF826" si="16012">X826/X839</f>
        <v>3.7400871615346144E-2</v>
      </c>
      <c r="CG826" s="124">
        <f t="shared" ref="CG826" si="16013">Y826/Y839</f>
        <v>3.6101083032490974E-2</v>
      </c>
      <c r="CH826" s="125">
        <f t="shared" ref="CH826" si="16014">Z826/Z839</f>
        <v>4.5519562473706351E-2</v>
      </c>
      <c r="CI826" s="123">
        <f t="shared" ref="CI826" si="16015">AA826/AA839</f>
        <v>4.9828631689955181E-2</v>
      </c>
      <c r="CJ826" s="129">
        <f t="shared" ref="CJ826" si="16016">AB826/AB839</f>
        <v>3.9383783758287008E-2</v>
      </c>
      <c r="CK826" s="130">
        <f t="shared" ref="CK826" si="16017">AC826/AC839</f>
        <v>3.9648305936019097E-2</v>
      </c>
    </row>
    <row r="827" spans="1:89" ht="13.8" thickTop="1" x14ac:dyDescent="0.25">
      <c r="A827" s="139" t="s">
        <v>28</v>
      </c>
      <c r="B827" s="194">
        <v>1397</v>
      </c>
      <c r="C827" s="188">
        <v>2308</v>
      </c>
      <c r="D827" s="189">
        <v>907</v>
      </c>
      <c r="E827" s="190">
        <v>1093</v>
      </c>
      <c r="F827" s="187">
        <v>1027</v>
      </c>
      <c r="G827" s="191">
        <v>1323</v>
      </c>
      <c r="H827" s="189">
        <v>2022</v>
      </c>
      <c r="I827" s="190">
        <v>2939</v>
      </c>
      <c r="J827" s="187">
        <v>650</v>
      </c>
      <c r="K827" s="188">
        <v>261</v>
      </c>
      <c r="L827" s="189">
        <v>1910</v>
      </c>
      <c r="M827" s="187">
        <v>967</v>
      </c>
      <c r="N827" s="192">
        <v>2666</v>
      </c>
      <c r="O827" s="195">
        <v>1811</v>
      </c>
      <c r="P827" s="187">
        <v>1705</v>
      </c>
      <c r="Q827" s="188">
        <v>1099</v>
      </c>
      <c r="R827" s="189">
        <v>1538</v>
      </c>
      <c r="S827" s="190">
        <v>1942</v>
      </c>
      <c r="T827" s="187">
        <v>686</v>
      </c>
      <c r="U827" s="191">
        <v>300</v>
      </c>
      <c r="V827" s="189">
        <v>2012</v>
      </c>
      <c r="W827" s="196">
        <v>1525</v>
      </c>
      <c r="X827" s="187">
        <v>1317</v>
      </c>
      <c r="Y827" s="191">
        <v>558</v>
      </c>
      <c r="Z827" s="189">
        <v>2953</v>
      </c>
      <c r="AA827" s="187">
        <v>3196</v>
      </c>
      <c r="AB827" s="162">
        <f t="shared" si="15684"/>
        <v>20790</v>
      </c>
      <c r="AC827" s="165">
        <f t="shared" si="15715"/>
        <v>19322</v>
      </c>
      <c r="BI827" s="139" t="s">
        <v>28</v>
      </c>
      <c r="BJ827" s="123">
        <f>B827/B839</f>
        <v>3.175577377705037E-2</v>
      </c>
      <c r="BK827" s="124">
        <f t="shared" ref="BK827" si="16018">C827/C839</f>
        <v>5.7191000099117852E-2</v>
      </c>
      <c r="BL827" s="125">
        <f t="shared" ref="BL827" si="16019">D827/D839</f>
        <v>3.9332176929748483E-2</v>
      </c>
      <c r="BM827" s="126">
        <f t="shared" ref="BM827" si="16020">E827/E839</f>
        <v>5.1235175549617963E-2</v>
      </c>
      <c r="BN827" s="123">
        <f t="shared" ref="BN827" si="16021">F827/F839</f>
        <v>3.7436663871979005E-2</v>
      </c>
      <c r="BO827" s="124">
        <f t="shared" ref="BO827" si="16022">G827/G839</f>
        <v>5.2717564552119858E-2</v>
      </c>
      <c r="BP827" s="125">
        <f t="shared" ref="BP827" si="16023">H827/H839</f>
        <v>4.2619564530067662E-2</v>
      </c>
      <c r="BQ827" s="126">
        <f t="shared" ref="BQ827" si="16024">I827/I839</f>
        <v>5.7260311337113019E-2</v>
      </c>
      <c r="BR827" s="123">
        <f t="shared" ref="BR827" si="16025">J827/J839</f>
        <v>7.4370709382151026E-2</v>
      </c>
      <c r="BS827" s="124">
        <f t="shared" ref="BS827" si="16026">K827/K839</f>
        <v>2.9135967849966509E-2</v>
      </c>
      <c r="BT827" s="125">
        <f t="shared" ref="BT827" si="16027">L827/L839</f>
        <v>6.5687656910960554E-2</v>
      </c>
      <c r="BU827" s="123">
        <f t="shared" ref="BU827" si="16028">M827/M839</f>
        <v>2.9765752454828084E-2</v>
      </c>
      <c r="BV827" s="127">
        <f t="shared" ref="BV827" si="16029">N827/N839</f>
        <v>5.626490513475297E-2</v>
      </c>
      <c r="BW827" s="128">
        <f t="shared" ref="BW827" si="16030">O827/O839</f>
        <v>3.7456824339696791E-2</v>
      </c>
      <c r="BX827" s="123">
        <f t="shared" ref="BX827" si="16031">P827/P839</f>
        <v>5.849658626959893E-2</v>
      </c>
      <c r="BY827" s="124">
        <f t="shared" ref="BY827" si="16032">Q827/Q839</f>
        <v>3.7188684353004875E-2</v>
      </c>
      <c r="BZ827" s="125">
        <f t="shared" ref="BZ827" si="16033">R827/R839</f>
        <v>4.4162407396772525E-2</v>
      </c>
      <c r="CA827" s="126">
        <f t="shared" ref="CA827" si="16034">S827/S839</f>
        <v>5.4782927586109621E-2</v>
      </c>
      <c r="CB827" s="123">
        <f t="shared" ref="CB827" si="16035">T827/T839</f>
        <v>6.5264960517553039E-2</v>
      </c>
      <c r="CC827" s="124">
        <f t="shared" ref="CC827" si="16036">U827/U839</f>
        <v>2.615062761506276E-2</v>
      </c>
      <c r="CD827" s="125">
        <f t="shared" ref="CD827" si="16037">V827/V839</f>
        <v>5.7525160109789572E-2</v>
      </c>
      <c r="CE827" s="126">
        <f t="shared" ref="CE827" si="16038">W827/W839</f>
        <v>3.7328046213345081E-2</v>
      </c>
      <c r="CF827" s="123">
        <f t="shared" ref="CF827" si="16039">X827/X839</f>
        <v>4.7045795527613059E-2</v>
      </c>
      <c r="CG827" s="124">
        <f t="shared" ref="CG827" si="16040">Y827/Y839</f>
        <v>3.2490974729241874E-2</v>
      </c>
      <c r="CH827" s="125">
        <f t="shared" ref="CH827" si="16041">Z827/Z839</f>
        <v>4.9692890197728226E-2</v>
      </c>
      <c r="CI827" s="123">
        <f t="shared" ref="CI827" si="16042">AA827/AA839</f>
        <v>5.2662799894542575E-2</v>
      </c>
      <c r="CJ827" s="129">
        <f t="shared" ref="CJ827" si="16043">AB827/AB839</f>
        <v>4.9032209373901847E-2</v>
      </c>
      <c r="CK827" s="130">
        <f t="shared" ref="CK827" si="16044">AC827/AC839</f>
        <v>4.5668230539240594E-2</v>
      </c>
    </row>
    <row r="828" spans="1:89" x14ac:dyDescent="0.25">
      <c r="A828" s="131" t="s">
        <v>29</v>
      </c>
      <c r="B828" s="197">
        <v>1827</v>
      </c>
      <c r="C828" s="181">
        <v>2904</v>
      </c>
      <c r="D828" s="182">
        <v>1424</v>
      </c>
      <c r="E828" s="183">
        <v>1265</v>
      </c>
      <c r="F828" s="180">
        <v>1463</v>
      </c>
      <c r="G828" s="184">
        <v>1654</v>
      </c>
      <c r="H828" s="182">
        <v>2454</v>
      </c>
      <c r="I828" s="183">
        <v>3637</v>
      </c>
      <c r="J828" s="180">
        <v>884</v>
      </c>
      <c r="K828" s="181">
        <v>281</v>
      </c>
      <c r="L828" s="182">
        <v>2950</v>
      </c>
      <c r="M828" s="180">
        <v>925</v>
      </c>
      <c r="N828" s="185">
        <v>3588</v>
      </c>
      <c r="O828" s="198">
        <v>2094</v>
      </c>
      <c r="P828" s="180">
        <v>2197</v>
      </c>
      <c r="Q828" s="181">
        <v>1263</v>
      </c>
      <c r="R828" s="182">
        <v>1845</v>
      </c>
      <c r="S828" s="183">
        <v>2251</v>
      </c>
      <c r="T828" s="180">
        <v>1360</v>
      </c>
      <c r="U828" s="184">
        <v>267</v>
      </c>
      <c r="V828" s="182">
        <v>3222</v>
      </c>
      <c r="W828" s="199">
        <v>1747</v>
      </c>
      <c r="X828" s="180">
        <v>2043</v>
      </c>
      <c r="Y828" s="184">
        <v>691</v>
      </c>
      <c r="Z828" s="182">
        <v>3315</v>
      </c>
      <c r="AA828" s="180">
        <v>4186</v>
      </c>
      <c r="AB828" s="162">
        <f t="shared" si="15684"/>
        <v>28572</v>
      </c>
      <c r="AC828" s="165">
        <f t="shared" si="15715"/>
        <v>23165</v>
      </c>
      <c r="BI828" s="131" t="s">
        <v>29</v>
      </c>
      <c r="BJ828" s="123">
        <f>B828/B839</f>
        <v>4.153027823240589E-2</v>
      </c>
      <c r="BK828" s="124">
        <f t="shared" ref="BK828" si="16045">C828/C839</f>
        <v>7.1959559916741009E-2</v>
      </c>
      <c r="BL828" s="125">
        <f t="shared" ref="BL828" si="16046">D828/D839</f>
        <v>6.1751951431049439E-2</v>
      </c>
      <c r="BM828" s="126">
        <f t="shared" ref="BM828" si="16047">E828/E839</f>
        <v>5.9297801528148876E-2</v>
      </c>
      <c r="BN828" s="123">
        <f t="shared" ref="BN828" si="16048">F828/F839</f>
        <v>5.332993110487369E-2</v>
      </c>
      <c r="BO828" s="124">
        <f t="shared" ref="BO828" si="16049">G828/G839</f>
        <v>6.5906917437041759E-2</v>
      </c>
      <c r="BP828" s="125">
        <f t="shared" ref="BP828" si="16050">H828/H839</f>
        <v>5.1725228168539091E-2</v>
      </c>
      <c r="BQ828" s="126">
        <f t="shared" ref="BQ828" si="16051">I828/I839</f>
        <v>7.0859391743137143E-2</v>
      </c>
      <c r="BR828" s="123">
        <f t="shared" ref="BR828" si="16052">J828/J839</f>
        <v>0.1011441647597254</v>
      </c>
      <c r="BS828" s="124">
        <f t="shared" ref="BS828" si="16053">K828/K839</f>
        <v>3.136860906452333E-2</v>
      </c>
      <c r="BT828" s="125">
        <f t="shared" ref="BT828" si="16054">L828/L839</f>
        <v>0.10145475805619562</v>
      </c>
      <c r="BU828" s="123">
        <f t="shared" ref="BU828" si="16055">M828/M839</f>
        <v>2.8472927632591499E-2</v>
      </c>
      <c r="BV828" s="127">
        <f t="shared" ref="BV828" si="16056">N828/N839</f>
        <v>7.5723360698984873E-2</v>
      </c>
      <c r="BW828" s="128">
        <f t="shared" ref="BW828" si="16057">O828/O839</f>
        <v>4.3310099484994521E-2</v>
      </c>
      <c r="BX828" s="123">
        <f t="shared" ref="BX828" si="16058">P828/P839</f>
        <v>7.5376539609565307E-2</v>
      </c>
      <c r="BY828" s="124">
        <f t="shared" ref="BY828" si="16059">Q828/Q839</f>
        <v>4.2738224147265837E-2</v>
      </c>
      <c r="BZ828" s="125">
        <f t="shared" ref="BZ828" si="16060">R828/R839</f>
        <v>5.297766036869006E-2</v>
      </c>
      <c r="CA828" s="126">
        <f t="shared" ref="CA828" si="16061">S828/S839</f>
        <v>6.3499675590284632E-2</v>
      </c>
      <c r="CB828" s="123">
        <f t="shared" ref="CB828" si="16062">T828/T839</f>
        <v>0.12938825991818095</v>
      </c>
      <c r="CC828" s="124">
        <f t="shared" ref="CC828" si="16063">U828/U839</f>
        <v>2.3274058577405856E-2</v>
      </c>
      <c r="CD828" s="125">
        <f t="shared" ref="CD828" si="16064">V828/V839</f>
        <v>9.212031107044831E-2</v>
      </c>
      <c r="CE828" s="126">
        <f t="shared" ref="CE828" si="16065">W828/W839</f>
        <v>4.2762030645714003E-2</v>
      </c>
      <c r="CF828" s="123">
        <f t="shared" ref="CF828" si="16066">X828/X839</f>
        <v>7.2979924269486324E-2</v>
      </c>
      <c r="CG828" s="124">
        <f t="shared" ref="CG828" si="16067">Y828/Y839</f>
        <v>4.0235239315243976E-2</v>
      </c>
      <c r="CH828" s="125">
        <f t="shared" ref="CH828" si="16068">Z828/Z839</f>
        <v>5.5784602440050485E-2</v>
      </c>
      <c r="CI828" s="123">
        <f t="shared" ref="CI828" si="16069">AA828/AA839</f>
        <v>6.8975744793039806E-2</v>
      </c>
      <c r="CJ828" s="129">
        <f t="shared" ref="CJ828" si="16070">AB828/AB839</f>
        <v>6.738567995339699E-2</v>
      </c>
      <c r="CK828" s="130">
        <f t="shared" ref="CK828" si="16071">AC828/AC839</f>
        <v>5.4751296990037696E-2</v>
      </c>
    </row>
    <row r="829" spans="1:89" x14ac:dyDescent="0.25">
      <c r="A829" s="139" t="s">
        <v>30</v>
      </c>
      <c r="B829" s="280">
        <v>2148</v>
      </c>
      <c r="C829" s="267">
        <v>4097</v>
      </c>
      <c r="D829" s="268">
        <v>2058</v>
      </c>
      <c r="E829" s="269">
        <v>1427</v>
      </c>
      <c r="F829" s="266">
        <v>1422</v>
      </c>
      <c r="G829" s="270">
        <v>2334</v>
      </c>
      <c r="H829" s="268">
        <v>3083</v>
      </c>
      <c r="I829" s="269">
        <v>4161</v>
      </c>
      <c r="J829" s="266">
        <v>1356</v>
      </c>
      <c r="K829" s="267">
        <v>297</v>
      </c>
      <c r="L829" s="268">
        <v>4083</v>
      </c>
      <c r="M829" s="266">
        <v>1077</v>
      </c>
      <c r="N829" s="271">
        <v>4555</v>
      </c>
      <c r="O829" s="281">
        <v>2647</v>
      </c>
      <c r="P829" s="266">
        <v>2431</v>
      </c>
      <c r="Q829" s="267">
        <v>2009</v>
      </c>
      <c r="R829" s="268">
        <v>2498</v>
      </c>
      <c r="S829" s="269">
        <v>3292</v>
      </c>
      <c r="T829" s="266">
        <v>1557</v>
      </c>
      <c r="U829" s="270">
        <v>391</v>
      </c>
      <c r="V829" s="268">
        <v>4297</v>
      </c>
      <c r="W829" s="282">
        <v>2128</v>
      </c>
      <c r="X829" s="266">
        <v>3055</v>
      </c>
      <c r="Y829" s="270">
        <v>909</v>
      </c>
      <c r="Z829" s="268">
        <v>3992</v>
      </c>
      <c r="AA829" s="266">
        <v>5178</v>
      </c>
      <c r="AB829" s="162">
        <f t="shared" si="15684"/>
        <v>36535</v>
      </c>
      <c r="AC829" s="165">
        <f t="shared" si="15715"/>
        <v>29947</v>
      </c>
      <c r="BI829" s="139" t="s">
        <v>30</v>
      </c>
      <c r="BJ829" s="123">
        <f>B829/B839</f>
        <v>4.8827059465357335E-2</v>
      </c>
      <c r="BK829" s="124">
        <f t="shared" ref="BK829" si="16072">C829/C839</f>
        <v>0.10152145901476856</v>
      </c>
      <c r="BL829" s="125">
        <f t="shared" ref="BL829" si="16073">D829/D839</f>
        <v>8.9245446660884645E-2</v>
      </c>
      <c r="BM829" s="126">
        <f t="shared" ref="BM829" si="16074">E829/E839</f>
        <v>6.6891670182346596E-2</v>
      </c>
      <c r="BN829" s="123">
        <f t="shared" ref="BN829" si="16075">F829/F839</f>
        <v>5.1835380745817082E-2</v>
      </c>
      <c r="BO829" s="124">
        <f t="shared" ref="BO829" si="16076">G829/G839</f>
        <v>9.3002868983104878E-2</v>
      </c>
      <c r="BP829" s="125">
        <f t="shared" ref="BP829" si="16077">H829/H839</f>
        <v>6.4983243049554204E-2</v>
      </c>
      <c r="BQ829" s="126">
        <f t="shared" ref="BQ829" si="16078">I829/I839</f>
        <v>8.1068443509264135E-2</v>
      </c>
      <c r="BR829" s="123">
        <f t="shared" ref="BR829" si="16079">J829/J839</f>
        <v>0.15514874141876431</v>
      </c>
      <c r="BS829" s="124">
        <f t="shared" ref="BS829" si="16080">K829/K839</f>
        <v>3.3154722036168788E-2</v>
      </c>
      <c r="BT829" s="125">
        <f t="shared" ref="BT829" si="16081">L829/L839</f>
        <v>0.14042026343845651</v>
      </c>
      <c r="BU829" s="123">
        <f t="shared" ref="BU829" si="16082">M829/M839</f>
        <v>3.3151722227352479E-2</v>
      </c>
      <c r="BV829" s="127">
        <f t="shared" ref="BV829" si="16083">N829/N839</f>
        <v>9.6131523964290991E-2</v>
      </c>
      <c r="BW829" s="128">
        <f t="shared" ref="BW829" si="16084">O829/O839</f>
        <v>5.4747771412025067E-2</v>
      </c>
      <c r="BX829" s="123">
        <f t="shared" ref="BX829" si="16085">P829/P839</f>
        <v>8.3404810100524931E-2</v>
      </c>
      <c r="BY829" s="124">
        <f t="shared" ref="BY829" si="16086">Q829/Q839</f>
        <v>6.79818624796968E-2</v>
      </c>
      <c r="BZ829" s="125">
        <f t="shared" ref="BZ829" si="16087">R829/R839</f>
        <v>7.1728019295928327E-2</v>
      </c>
      <c r="CA829" s="126">
        <f t="shared" ref="CA829" si="16088">S829/S839</f>
        <v>9.2865807216000448E-2</v>
      </c>
      <c r="CB829" s="123">
        <f t="shared" ref="CB829" si="16089">T829/T839</f>
        <v>0.14813052992103509</v>
      </c>
      <c r="CC829" s="124">
        <f t="shared" ref="CC829" si="16090">U829/U839</f>
        <v>3.4082984658298468E-2</v>
      </c>
      <c r="CD829" s="125">
        <f t="shared" ref="CD829" si="16091">V829/V839</f>
        <v>0.1228556724611162</v>
      </c>
      <c r="CE829" s="126">
        <f t="shared" ref="CE829" si="16092">W829/W839</f>
        <v>5.2087922847212025E-2</v>
      </c>
      <c r="CF829" s="123">
        <f t="shared" ref="CF829" si="16093">X829/X839</f>
        <v>0.10913052797027935</v>
      </c>
      <c r="CG829" s="124">
        <f t="shared" ref="CG829" si="16094">Y829/Y839</f>
        <v>5.2928845929894025E-2</v>
      </c>
      <c r="CH829" s="125">
        <f t="shared" ref="CH829" si="16095">Z829/Z839</f>
        <v>6.717711400925537E-2</v>
      </c>
      <c r="CI829" s="123">
        <f t="shared" ref="CI829" si="16096">AA829/AA839</f>
        <v>8.5321645135776433E-2</v>
      </c>
      <c r="CJ829" s="129">
        <f t="shared" ref="CJ829" si="16097">AB829/AB839</f>
        <v>8.6166030277802022E-2</v>
      </c>
      <c r="CK829" s="130">
        <f t="shared" ref="CK829" si="16098">AC829/AC839</f>
        <v>7.0780793911532872E-2</v>
      </c>
    </row>
    <row r="830" spans="1:89" x14ac:dyDescent="0.25">
      <c r="A830" s="131" t="s">
        <v>31</v>
      </c>
      <c r="B830" s="283">
        <v>2430</v>
      </c>
      <c r="C830" s="274">
        <v>4362</v>
      </c>
      <c r="D830" s="275">
        <v>1432</v>
      </c>
      <c r="E830" s="276">
        <v>1549</v>
      </c>
      <c r="F830" s="273">
        <v>1249</v>
      </c>
      <c r="G830" s="277">
        <v>2498</v>
      </c>
      <c r="H830" s="275">
        <v>2905</v>
      </c>
      <c r="I830" s="276">
        <v>4693</v>
      </c>
      <c r="J830" s="273">
        <v>922</v>
      </c>
      <c r="K830" s="274">
        <v>307</v>
      </c>
      <c r="L830" s="275">
        <v>2990</v>
      </c>
      <c r="M830" s="273">
        <v>1093</v>
      </c>
      <c r="N830" s="278">
        <v>4063</v>
      </c>
      <c r="O830" s="284">
        <v>2842</v>
      </c>
      <c r="P830" s="273">
        <v>2284</v>
      </c>
      <c r="Q830" s="274">
        <v>2272</v>
      </c>
      <c r="R830" s="275">
        <v>2329</v>
      </c>
      <c r="S830" s="276">
        <v>3441</v>
      </c>
      <c r="T830" s="273">
        <v>1287</v>
      </c>
      <c r="U830" s="277">
        <v>377</v>
      </c>
      <c r="V830" s="275">
        <v>4201</v>
      </c>
      <c r="W830" s="285">
        <v>2113</v>
      </c>
      <c r="X830" s="273">
        <v>3057</v>
      </c>
      <c r="Y830" s="277">
        <v>955</v>
      </c>
      <c r="Z830" s="275">
        <v>4044</v>
      </c>
      <c r="AA830" s="273">
        <v>5588</v>
      </c>
      <c r="AB830" s="162">
        <f t="shared" si="15684"/>
        <v>33193</v>
      </c>
      <c r="AC830" s="165">
        <f t="shared" si="15715"/>
        <v>32090</v>
      </c>
      <c r="BI830" s="131" t="s">
        <v>31</v>
      </c>
      <c r="BJ830" s="123">
        <f>B830/B839</f>
        <v>5.523731587561375E-2</v>
      </c>
      <c r="BK830" s="124">
        <f t="shared" ref="BK830" si="16099">C830/C839</f>
        <v>0.10808801665179898</v>
      </c>
      <c r="BL830" s="125">
        <f t="shared" ref="BL830" si="16100">D830/D839</f>
        <v>6.2098872506504768E-2</v>
      </c>
      <c r="BM830" s="126">
        <f t="shared" ref="BM830" si="16101">E830/E839</f>
        <v>7.2610509539211554E-2</v>
      </c>
      <c r="BN830" s="123">
        <f t="shared" ref="BN830" si="16102">F830/F839</f>
        <v>4.5529107279553824E-2</v>
      </c>
      <c r="BO830" s="124">
        <f t="shared" ref="BO830" si="16103">G830/G839</f>
        <v>9.9537774944214216E-2</v>
      </c>
      <c r="BP830" s="125">
        <f t="shared" ref="BP830" si="16104">H830/H839</f>
        <v>6.1231372383702548E-2</v>
      </c>
      <c r="BQ830" s="126">
        <f t="shared" ref="BQ830" si="16105">I830/I839</f>
        <v>9.1433358661133515E-2</v>
      </c>
      <c r="BR830" s="123">
        <f t="shared" ref="BR830" si="16106">J830/J839</f>
        <v>0.10549199084668193</v>
      </c>
      <c r="BS830" s="124">
        <f t="shared" ref="BS830" si="16107">K830/K839</f>
        <v>3.42710426434472E-2</v>
      </c>
      <c r="BT830" s="125">
        <f t="shared" ref="BT830" si="16108">L830/L839</f>
        <v>0.10283041579255081</v>
      </c>
      <c r="BU830" s="123">
        <f t="shared" ref="BU830" si="16109">M830/M839</f>
        <v>3.3644226921537845E-2</v>
      </c>
      <c r="BV830" s="127">
        <f t="shared" ref="BV830" si="16110">N830/N839</f>
        <v>8.5748053099212795E-2</v>
      </c>
      <c r="BW830" s="128">
        <f t="shared" ref="BW830" si="16111">O830/O839</f>
        <v>5.878094686549877E-2</v>
      </c>
      <c r="BX830" s="123">
        <f t="shared" ref="BX830" si="16112">P830/P839</f>
        <v>7.8361409407486191E-2</v>
      </c>
      <c r="BY830" s="124">
        <f t="shared" ref="BY830" si="16113">Q830/Q839</f>
        <v>7.6881429344883595E-2</v>
      </c>
      <c r="BZ830" s="125">
        <f t="shared" ref="BZ830" si="16114">R830/R839</f>
        <v>6.6875323034514447E-2</v>
      </c>
      <c r="CA830" s="126">
        <f t="shared" ref="CA830" si="16115">S830/S839</f>
        <v>9.7069028745521729E-2</v>
      </c>
      <c r="CB830" s="123">
        <f t="shared" ref="CB830" si="16116">T830/T839</f>
        <v>0.12244315479021976</v>
      </c>
      <c r="CC830" s="124">
        <f t="shared" ref="CC830" si="16117">U830/U839</f>
        <v>3.2862622036262203E-2</v>
      </c>
      <c r="CD830" s="125">
        <f t="shared" ref="CD830" si="16118">V830/V839</f>
        <v>0.12011093321134492</v>
      </c>
      <c r="CE830" s="126">
        <f t="shared" ref="CE830" si="16119">W830/W839</f>
        <v>5.1720761736916823E-2</v>
      </c>
      <c r="CF830" s="123">
        <f t="shared" ref="CF830" si="16120">X830/X839</f>
        <v>0.10920197185111095</v>
      </c>
      <c r="CG830" s="124">
        <f t="shared" ref="CG830" si="16121">Y830/Y839</f>
        <v>5.5607313380691741E-2</v>
      </c>
      <c r="CH830" s="125">
        <f t="shared" ref="CH830" si="16122">Z830/Z839</f>
        <v>6.8052166596550279E-2</v>
      </c>
      <c r="CI830" s="123">
        <f t="shared" ref="CI830" si="16123">AA830/AA839</f>
        <v>9.207751120485104E-2</v>
      </c>
      <c r="CJ830" s="129">
        <f t="shared" ref="CJ830" si="16124">AB830/AB839</f>
        <v>7.8284084932560075E-2</v>
      </c>
      <c r="CK830" s="130">
        <f t="shared" ref="CK830" si="16125">AC830/AC839</f>
        <v>7.5845850222763203E-2</v>
      </c>
    </row>
    <row r="831" spans="1:89" x14ac:dyDescent="0.25">
      <c r="A831" s="139" t="s">
        <v>32</v>
      </c>
      <c r="B831" s="194">
        <v>2637</v>
      </c>
      <c r="C831" s="188">
        <v>5148</v>
      </c>
      <c r="D831" s="189">
        <v>1098</v>
      </c>
      <c r="E831" s="190">
        <v>2312</v>
      </c>
      <c r="F831" s="187">
        <v>1067</v>
      </c>
      <c r="G831" s="191">
        <v>3269</v>
      </c>
      <c r="H831" s="189">
        <v>2898</v>
      </c>
      <c r="I831" s="190">
        <v>6431</v>
      </c>
      <c r="J831" s="187">
        <v>677</v>
      </c>
      <c r="K831" s="188">
        <v>292</v>
      </c>
      <c r="L831" s="189">
        <v>2959</v>
      </c>
      <c r="M831" s="187">
        <v>1398</v>
      </c>
      <c r="N831" s="192">
        <v>4076</v>
      </c>
      <c r="O831" s="195">
        <v>3272</v>
      </c>
      <c r="P831" s="187">
        <v>2188</v>
      </c>
      <c r="Q831" s="188">
        <v>2632</v>
      </c>
      <c r="R831" s="189">
        <v>2127</v>
      </c>
      <c r="S831" s="190">
        <v>3272</v>
      </c>
      <c r="T831" s="187">
        <v>1193</v>
      </c>
      <c r="U831" s="191">
        <v>342</v>
      </c>
      <c r="V831" s="189">
        <v>4039</v>
      </c>
      <c r="W831" s="196">
        <v>2213</v>
      </c>
      <c r="X831" s="187">
        <v>2075</v>
      </c>
      <c r="Y831" s="191">
        <v>876</v>
      </c>
      <c r="Z831" s="189">
        <v>3321</v>
      </c>
      <c r="AA831" s="187">
        <v>5489</v>
      </c>
      <c r="AB831" s="162">
        <f t="shared" si="15684"/>
        <v>30355</v>
      </c>
      <c r="AC831" s="165">
        <f t="shared" si="15715"/>
        <v>36946</v>
      </c>
      <c r="BI831" s="139" t="s">
        <v>32</v>
      </c>
      <c r="BJ831" s="123">
        <f>B831/B839</f>
        <v>5.9942716857610476E-2</v>
      </c>
      <c r="BK831" s="124">
        <f t="shared" ref="BK831" si="16126">C831/C839</f>
        <v>0.12756467439785907</v>
      </c>
      <c r="BL831" s="125">
        <f t="shared" ref="BL831" si="16127">D831/D839</f>
        <v>4.7614917606244582E-2</v>
      </c>
      <c r="BM831" s="126">
        <f t="shared" ref="BM831" si="16128">E831/E839</f>
        <v>0.10837669338583415</v>
      </c>
      <c r="BN831" s="123">
        <f t="shared" ref="BN831" si="16129">F831/F839</f>
        <v>3.8894761783253747E-2</v>
      </c>
      <c r="BO831" s="124">
        <f t="shared" ref="BO831" si="16130">G831/G839</f>
        <v>0.13025980235894166</v>
      </c>
      <c r="BP831" s="125">
        <f t="shared" ref="BP831" si="16131">H831/H839</f>
        <v>6.1083826908079168E-2</v>
      </c>
      <c r="BQ831" s="126">
        <f t="shared" ref="BQ831" si="16132">I831/I839</f>
        <v>0.12529467921366921</v>
      </c>
      <c r="BR831" s="123">
        <f t="shared" ref="BR831" si="16133">J831/J839</f>
        <v>7.7459954233409609E-2</v>
      </c>
      <c r="BS831" s="124">
        <f t="shared" ref="BS831" si="16134">K831/K839</f>
        <v>3.2596561732529582E-2</v>
      </c>
      <c r="BT831" s="125">
        <f t="shared" ref="BT831" si="16135">L831/L839</f>
        <v>0.10176428104687554</v>
      </c>
      <c r="BU831" s="123">
        <f t="shared" ref="BU831" si="16136">M831/M839</f>
        <v>4.3032597654446392E-2</v>
      </c>
      <c r="BV831" s="127">
        <f t="shared" ref="BV831" si="16137">N831/N839</f>
        <v>8.6022413101745354E-2</v>
      </c>
      <c r="BW831" s="128">
        <f t="shared" ref="BW831" si="16138">O831/O839</f>
        <v>6.7674615814184366E-2</v>
      </c>
      <c r="BX831" s="123">
        <f t="shared" ref="BX831" si="16139">P831/P839</f>
        <v>7.5067759975297632E-2</v>
      </c>
      <c r="BY831" s="124">
        <f t="shared" ref="BY831" si="16140">Q831/Q839</f>
        <v>8.9063345966432048E-2</v>
      </c>
      <c r="BZ831" s="125">
        <f t="shared" ref="BZ831" si="16141">R831/R839</f>
        <v>6.1075058864067076E-2</v>
      </c>
      <c r="CA831" s="126">
        <f t="shared" ref="CA831" si="16142">S831/S839</f>
        <v>9.2301616406668729E-2</v>
      </c>
      <c r="CB831" s="123">
        <f t="shared" ref="CB831" si="16143">T831/T839</f>
        <v>0.11350014270763961</v>
      </c>
      <c r="CC831" s="124">
        <f t="shared" ref="CC831" si="16144">U831/U839</f>
        <v>2.981171548117155E-2</v>
      </c>
      <c r="CD831" s="125">
        <f t="shared" ref="CD831" si="16145">V831/V839</f>
        <v>0.1154791857273559</v>
      </c>
      <c r="CE831" s="126">
        <f t="shared" ref="CE831" si="16146">W831/W839</f>
        <v>5.416850247221814E-2</v>
      </c>
      <c r="CF831" s="123">
        <f t="shared" ref="CF831" si="16147">X831/X839</f>
        <v>7.4123026362792027E-2</v>
      </c>
      <c r="CG831" s="124">
        <f t="shared" ref="CG831" si="16148">Y831/Y839</f>
        <v>5.1007336671713054E-2</v>
      </c>
      <c r="CH831" s="125">
        <f t="shared" ref="CH831" si="16149">Z831/Z839</f>
        <v>5.5885570046276818E-2</v>
      </c>
      <c r="CI831" s="123">
        <f t="shared" ref="CI831" si="16150">AA831/AA839</f>
        <v>9.0446216715001318E-2</v>
      </c>
      <c r="CJ831" s="129">
        <f t="shared" ref="CJ831" si="16151">AB831/AB839</f>
        <v>7.1590799208503628E-2</v>
      </c>
      <c r="CK831" s="130">
        <f t="shared" ref="CK831" si="16152">AC831/AC839</f>
        <v>8.7323178009666866E-2</v>
      </c>
    </row>
    <row r="832" spans="1:89" x14ac:dyDescent="0.25">
      <c r="A832" s="131" t="s">
        <v>33</v>
      </c>
      <c r="B832" s="197">
        <v>2542</v>
      </c>
      <c r="C832" s="181">
        <v>3358</v>
      </c>
      <c r="D832" s="182">
        <v>962</v>
      </c>
      <c r="E832" s="183">
        <v>1686</v>
      </c>
      <c r="F832" s="180">
        <v>1021</v>
      </c>
      <c r="G832" s="184">
        <v>2273</v>
      </c>
      <c r="H832" s="182">
        <v>2383</v>
      </c>
      <c r="I832" s="183">
        <v>4501</v>
      </c>
      <c r="J832" s="180">
        <v>527</v>
      </c>
      <c r="K832" s="181">
        <v>186</v>
      </c>
      <c r="L832" s="182">
        <v>2161</v>
      </c>
      <c r="M832" s="180">
        <v>1298</v>
      </c>
      <c r="N832" s="185">
        <v>2946</v>
      </c>
      <c r="O832" s="198">
        <v>2686</v>
      </c>
      <c r="P832" s="180">
        <v>1402</v>
      </c>
      <c r="Q832" s="181">
        <v>1953</v>
      </c>
      <c r="R832" s="182">
        <v>1383</v>
      </c>
      <c r="S832" s="183">
        <v>2351</v>
      </c>
      <c r="T832" s="180">
        <v>545</v>
      </c>
      <c r="U832" s="184">
        <v>365</v>
      </c>
      <c r="V832" s="182">
        <v>2811</v>
      </c>
      <c r="W832" s="199">
        <v>2336</v>
      </c>
      <c r="X832" s="180">
        <v>1143</v>
      </c>
      <c r="Y832" s="184">
        <v>853</v>
      </c>
      <c r="Z832" s="182">
        <v>3048</v>
      </c>
      <c r="AA832" s="180">
        <v>4249</v>
      </c>
      <c r="AB832" s="162">
        <f t="shared" si="15684"/>
        <v>22874</v>
      </c>
      <c r="AC832" s="165">
        <f t="shared" si="15715"/>
        <v>28095</v>
      </c>
      <c r="BI832" s="131" t="s">
        <v>33</v>
      </c>
      <c r="BJ832" s="123">
        <f>B832/B839</f>
        <v>5.7783233315148209E-2</v>
      </c>
      <c r="BK832" s="124">
        <f t="shared" ref="BK832" si="16153">C832/C839</f>
        <v>8.3209436019427097E-2</v>
      </c>
      <c r="BL832" s="125">
        <f t="shared" ref="BL832" si="16154">D832/D839</f>
        <v>4.1717259323503904E-2</v>
      </c>
      <c r="BM832" s="126">
        <f t="shared" ref="BM832" si="16155">E832/E839</f>
        <v>7.903248488257629E-2</v>
      </c>
      <c r="BN832" s="123">
        <f t="shared" ref="BN832" si="16156">F832/F839</f>
        <v>3.7217949185287792E-2</v>
      </c>
      <c r="BO832" s="124">
        <f t="shared" ref="BO832" si="16157">G832/G839</f>
        <v>9.0572202741472749E-2</v>
      </c>
      <c r="BP832" s="125">
        <f t="shared" ref="BP832" si="16158">H832/H839</f>
        <v>5.0228695487216236E-2</v>
      </c>
      <c r="BQ832" s="126">
        <f t="shared" ref="BQ832" si="16159">I832/I839</f>
        <v>8.7692637403315996E-2</v>
      </c>
      <c r="BR832" s="123">
        <f t="shared" ref="BR832" si="16160">J832/J839</f>
        <v>6.0297482837528601E-2</v>
      </c>
      <c r="BS832" s="124">
        <f t="shared" ref="BS832" si="16161">K832/K839</f>
        <v>2.0763563295378432E-2</v>
      </c>
      <c r="BT832" s="125">
        <f t="shared" ref="BT832" si="16162">L832/L839</f>
        <v>7.4319909206589402E-2</v>
      </c>
      <c r="BU832" s="123">
        <f t="shared" ref="BU832" si="16163">M832/M839</f>
        <v>3.9954443315787853E-2</v>
      </c>
      <c r="BV832" s="127">
        <f t="shared" ref="BV832" si="16164">N832/N839</f>
        <v>6.2174197496992593E-2</v>
      </c>
      <c r="BW832" s="128">
        <f t="shared" ref="BW832" si="16165">O832/O839</f>
        <v>5.5554406502719811E-2</v>
      </c>
      <c r="BX832" s="123">
        <f t="shared" ref="BX832" si="16166">P832/P839</f>
        <v>4.810100524925378E-2</v>
      </c>
      <c r="BY832" s="124">
        <f t="shared" ref="BY832" si="16167">Q832/Q839</f>
        <v>6.6086897671900374E-2</v>
      </c>
      <c r="BZ832" s="125">
        <f t="shared" ref="BZ832" si="16168">R832/R839</f>
        <v>3.9711709642221329E-2</v>
      </c>
      <c r="CA832" s="126">
        <f t="shared" ref="CA832" si="16169">S832/S839</f>
        <v>6.6320629636943212E-2</v>
      </c>
      <c r="CB832" s="123">
        <f t="shared" ref="CB832" si="16170">T832/T839</f>
        <v>5.1850442393682805E-2</v>
      </c>
      <c r="CC832" s="124">
        <f t="shared" ref="CC832" si="16171">U832/U839</f>
        <v>3.1816596931659696E-2</v>
      </c>
      <c r="CD832" s="125">
        <f t="shared" ref="CD832" si="16172">V832/V839</f>
        <v>8.0369396157365047E-2</v>
      </c>
      <c r="CE832" s="126">
        <f t="shared" ref="CE832" si="16173">W832/W839</f>
        <v>5.7179223576638766E-2</v>
      </c>
      <c r="CF832" s="123">
        <f t="shared" ref="CF832" si="16174">X832/X839</f>
        <v>4.0830177895263269E-2</v>
      </c>
      <c r="CG832" s="124">
        <f t="shared" ref="CG832" si="16175">Y832/Y839</f>
        <v>4.9668102946314199E-2</v>
      </c>
      <c r="CH832" s="125">
        <f t="shared" ref="CH832" si="16176">Z832/Z839</f>
        <v>5.1291543962978546E-2</v>
      </c>
      <c r="CI832" s="123">
        <f t="shared" ref="CI832" si="16177">AA832/AA839</f>
        <v>7.0013841286580544E-2</v>
      </c>
      <c r="CJ832" s="129">
        <f t="shared" ref="CJ832" si="16178">AB832/AB839</f>
        <v>5.3947222569438714E-2</v>
      </c>
      <c r="CK832" s="130">
        <f t="shared" ref="CK832" si="16179">AC832/AC839</f>
        <v>6.6403526394781309E-2</v>
      </c>
    </row>
    <row r="833" spans="1:89" x14ac:dyDescent="0.25">
      <c r="A833" s="139" t="s">
        <v>34</v>
      </c>
      <c r="B833" s="194">
        <v>901</v>
      </c>
      <c r="C833" s="188">
        <v>2200</v>
      </c>
      <c r="D833" s="189">
        <v>340</v>
      </c>
      <c r="E833" s="190">
        <v>1075</v>
      </c>
      <c r="F833" s="187">
        <v>366</v>
      </c>
      <c r="G833" s="191">
        <v>1621</v>
      </c>
      <c r="H833" s="189">
        <v>1199</v>
      </c>
      <c r="I833" s="190">
        <v>2758</v>
      </c>
      <c r="J833" s="187">
        <v>390</v>
      </c>
      <c r="K833" s="188">
        <v>125</v>
      </c>
      <c r="L833" s="189">
        <v>1397</v>
      </c>
      <c r="M833" s="187">
        <v>800</v>
      </c>
      <c r="N833" s="192">
        <v>2302</v>
      </c>
      <c r="O833" s="195">
        <v>2072</v>
      </c>
      <c r="P833" s="187">
        <v>821</v>
      </c>
      <c r="Q833" s="188">
        <v>1445</v>
      </c>
      <c r="R833" s="189">
        <v>1207</v>
      </c>
      <c r="S833" s="190">
        <v>2018</v>
      </c>
      <c r="T833" s="187">
        <v>421</v>
      </c>
      <c r="U833" s="191">
        <v>360</v>
      </c>
      <c r="V833" s="189">
        <v>2939</v>
      </c>
      <c r="W833" s="196">
        <v>1503</v>
      </c>
      <c r="X833" s="187">
        <v>737</v>
      </c>
      <c r="Y833" s="191">
        <v>586</v>
      </c>
      <c r="Z833" s="189">
        <v>1883</v>
      </c>
      <c r="AA833" s="187">
        <v>3302</v>
      </c>
      <c r="AB833" s="162">
        <f t="shared" si="15684"/>
        <v>14903</v>
      </c>
      <c r="AC833" s="165">
        <f t="shared" si="15715"/>
        <v>19865</v>
      </c>
      <c r="BI833" s="139" t="s">
        <v>34</v>
      </c>
      <c r="BJ833" s="123">
        <f>B833/B839</f>
        <v>2.0480996544826331E-2</v>
      </c>
      <c r="BK833" s="124">
        <f t="shared" ref="BK833" si="16180">C833/C839</f>
        <v>5.4514818118743189E-2</v>
      </c>
      <c r="BL833" s="125">
        <f t="shared" ref="BL833" si="16181">D833/D839</f>
        <v>1.4744145706851692E-2</v>
      </c>
      <c r="BM833" s="126">
        <f t="shared" ref="BM833" si="16182">E833/E839</f>
        <v>5.0391412365818213E-2</v>
      </c>
      <c r="BN833" s="123">
        <f t="shared" ref="BN833" si="16183">F833/F839</f>
        <v>1.3341595888163891E-2</v>
      </c>
      <c r="BO833" s="124">
        <f t="shared" ref="BO833" si="16184">G833/G839</f>
        <v>6.4591966847306337E-2</v>
      </c>
      <c r="BP833" s="125">
        <f t="shared" ref="BP833" si="16185">H833/H839</f>
        <v>2.5272432181776026E-2</v>
      </c>
      <c r="BQ833" s="126">
        <f t="shared" ref="BQ833" si="16186">I833/I839</f>
        <v>5.3733902234691294E-2</v>
      </c>
      <c r="BR833" s="123">
        <f t="shared" ref="BR833" si="16187">J833/J839</f>
        <v>4.462242562929062E-2</v>
      </c>
      <c r="BS833" s="124">
        <f t="shared" ref="BS833" si="16188">K833/K839</f>
        <v>1.395400759098013E-2</v>
      </c>
      <c r="BT833" s="125">
        <f t="shared" ref="BT833" si="16189">L833/L839</f>
        <v>4.8044846442205177E-2</v>
      </c>
      <c r="BU833" s="123">
        <f t="shared" ref="BU833" si="16190">M833/M839</f>
        <v>2.4625234709268324E-2</v>
      </c>
      <c r="BV833" s="127">
        <f t="shared" ref="BV833" si="16191">N833/N839</f>
        <v>4.8582825063841463E-2</v>
      </c>
      <c r="BW833" s="128">
        <f t="shared" ref="BW833" si="16192">O833/O839</f>
        <v>4.2855074562038513E-2</v>
      </c>
      <c r="BX833" s="123">
        <f t="shared" ref="BX833" si="16193">P833/P839</f>
        <v>2.8167564414862595E-2</v>
      </c>
      <c r="BY833" s="124">
        <f t="shared" ref="BY833" si="16194">Q833/Q839</f>
        <v>4.8896859772604225E-2</v>
      </c>
      <c r="BZ833" s="125">
        <f t="shared" ref="BZ833" si="16195">R833/R839</f>
        <v>3.4658014127376097E-2</v>
      </c>
      <c r="CA833" s="126">
        <f t="shared" ref="CA833" si="16196">S833/S839</f>
        <v>5.6926852661570146E-2</v>
      </c>
      <c r="CB833" s="123">
        <f t="shared" ref="CB833" si="16197">T833/T839</f>
        <v>4.0053277518789843E-2</v>
      </c>
      <c r="CC833" s="124">
        <f t="shared" ref="CC833" si="16198">U833/U839</f>
        <v>3.1380753138075312E-2</v>
      </c>
      <c r="CD833" s="125">
        <f t="shared" ref="CD833" si="16199">V833/V839</f>
        <v>8.4029048490393415E-2</v>
      </c>
      <c r="CE833" s="126">
        <f t="shared" ref="CE833" si="16200">W833/W839</f>
        <v>3.6789543251578793E-2</v>
      </c>
      <c r="CF833" s="123">
        <f t="shared" ref="CF833" si="16201">X833/X839</f>
        <v>2.6327070086447097E-2</v>
      </c>
      <c r="CG833" s="124">
        <f t="shared" ref="CG833" si="16202">Y833/Y839</f>
        <v>3.4121346221031794E-2</v>
      </c>
      <c r="CH833" s="125">
        <f t="shared" ref="CH833" si="16203">Z833/Z839</f>
        <v>3.1687000420698358E-2</v>
      </c>
      <c r="CI833" s="123">
        <f t="shared" ref="CI833" si="16204">AA833/AA839</f>
        <v>5.4409438439230164E-2</v>
      </c>
      <c r="CJ833" s="129">
        <f t="shared" ref="CJ833" si="16205">AB833/AB839</f>
        <v>3.5148004631998998E-2</v>
      </c>
      <c r="CK833" s="130">
        <f t="shared" ref="CK833" si="16206">AC833/AC839</f>
        <v>4.6951630248525743E-2</v>
      </c>
    </row>
    <row r="834" spans="1:89" x14ac:dyDescent="0.25">
      <c r="A834" s="131" t="s">
        <v>35</v>
      </c>
      <c r="B834" s="197">
        <v>0</v>
      </c>
      <c r="C834" s="181">
        <v>901</v>
      </c>
      <c r="D834" s="182">
        <v>10</v>
      </c>
      <c r="E834" s="183">
        <v>555</v>
      </c>
      <c r="F834" s="180">
        <v>5</v>
      </c>
      <c r="G834" s="184">
        <v>754</v>
      </c>
      <c r="H834" s="182">
        <v>71</v>
      </c>
      <c r="I834" s="183">
        <v>994</v>
      </c>
      <c r="J834" s="180">
        <v>46</v>
      </c>
      <c r="K834" s="181">
        <v>52</v>
      </c>
      <c r="L834" s="182">
        <v>716</v>
      </c>
      <c r="M834" s="180">
        <v>155</v>
      </c>
      <c r="N834" s="185">
        <v>446</v>
      </c>
      <c r="O834" s="198">
        <v>377</v>
      </c>
      <c r="P834" s="180">
        <v>177</v>
      </c>
      <c r="Q834" s="181">
        <v>221</v>
      </c>
      <c r="R834" s="182">
        <v>178</v>
      </c>
      <c r="S834" s="183">
        <v>174</v>
      </c>
      <c r="T834" s="180">
        <v>41</v>
      </c>
      <c r="U834" s="184">
        <v>12</v>
      </c>
      <c r="V834" s="182">
        <v>259</v>
      </c>
      <c r="W834" s="199">
        <v>57</v>
      </c>
      <c r="X834" s="180">
        <v>88</v>
      </c>
      <c r="Y834" s="184">
        <v>15</v>
      </c>
      <c r="Z834" s="182">
        <v>77</v>
      </c>
      <c r="AA834" s="180">
        <v>98</v>
      </c>
      <c r="AB834" s="162">
        <f t="shared" si="15684"/>
        <v>2114</v>
      </c>
      <c r="AC834" s="165">
        <f t="shared" si="15715"/>
        <v>4365</v>
      </c>
      <c r="BI834" s="131" t="s">
        <v>35</v>
      </c>
      <c r="BJ834" s="123">
        <f>B834/B839</f>
        <v>0</v>
      </c>
      <c r="BK834" s="124">
        <f t="shared" ref="BK834" si="16207">C834/C839</f>
        <v>2.2326295965903461E-2</v>
      </c>
      <c r="BL834" s="125">
        <f t="shared" ref="BL834" si="16208">D834/D839</f>
        <v>4.3365134431916737E-4</v>
      </c>
      <c r="BM834" s="126">
        <f t="shared" ref="BM834" si="16209">E834/E839</f>
        <v>2.6016031500492195E-2</v>
      </c>
      <c r="BN834" s="123">
        <f t="shared" ref="BN834" si="16210">F834/F839</f>
        <v>1.8226223890934276E-4</v>
      </c>
      <c r="BO834" s="124">
        <f t="shared" ref="BO834" si="16211">G834/G839</f>
        <v>3.0044628626075869E-2</v>
      </c>
      <c r="BP834" s="125">
        <f t="shared" ref="BP834" si="16212">H834/H839</f>
        <v>1.4965326813228506E-3</v>
      </c>
      <c r="BQ834" s="126">
        <f t="shared" ref="BQ834" si="16213">I834/I839</f>
        <v>1.9366025678492802E-2</v>
      </c>
      <c r="BR834" s="123">
        <f t="shared" ref="BR834" si="16214">J834/J839</f>
        <v>5.263157894736842E-3</v>
      </c>
      <c r="BS834" s="124">
        <f t="shared" ref="BS834" si="16215">K834/K839</f>
        <v>5.804867157847734E-3</v>
      </c>
      <c r="BT834" s="125">
        <f t="shared" ref="BT834" si="16216">L834/L839</f>
        <v>2.4624273480757988E-2</v>
      </c>
      <c r="BU834" s="123">
        <f t="shared" ref="BU834" si="16217">M834/M839</f>
        <v>4.7711392249207372E-3</v>
      </c>
      <c r="BV834" s="127">
        <f t="shared" ref="BV834" si="16218">N834/N839</f>
        <v>9.412658548424541E-3</v>
      </c>
      <c r="BW834" s="128">
        <f t="shared" ref="BW834" si="16219">O834/O839</f>
        <v>7.7974725433824898E-3</v>
      </c>
      <c r="BX834" s="123">
        <f t="shared" ref="BX834" si="16220">P834/P839</f>
        <v>6.0726661405976603E-3</v>
      </c>
      <c r="BY834" s="124">
        <f t="shared" ref="BY834" si="16221">Q834/Q839</f>
        <v>7.4783432593394693E-3</v>
      </c>
      <c r="BZ834" s="125">
        <f t="shared" ref="BZ834" si="16222">R834/R839</f>
        <v>5.1111238729684722E-3</v>
      </c>
      <c r="CA834" s="126">
        <f t="shared" ref="CA834" si="16223">S834/S839</f>
        <v>4.9084600411859287E-3</v>
      </c>
      <c r="CB834" s="123">
        <f t="shared" ref="CB834" si="16224">T834/T839</f>
        <v>3.9006754828275142E-3</v>
      </c>
      <c r="CC834" s="124">
        <f t="shared" ref="CC834" si="16225">U834/U839</f>
        <v>1.0460251046025104E-3</v>
      </c>
      <c r="CD834" s="125">
        <f t="shared" ref="CD834" si="16226">V834/V839</f>
        <v>7.4050777676120767E-3</v>
      </c>
      <c r="CE834" s="126">
        <f t="shared" ref="CE834" si="16227">W834/W839</f>
        <v>1.3952122191217505E-3</v>
      </c>
      <c r="CF834" s="123">
        <f t="shared" ref="CF834" si="16228">X834/X839</f>
        <v>3.1435307565906979E-3</v>
      </c>
      <c r="CG834" s="124">
        <f t="shared" ref="CG834" si="16229">Y834/Y839</f>
        <v>8.7341329917316874E-4</v>
      </c>
      <c r="CH834" s="125">
        <f t="shared" ref="CH834" si="16230">Z834/Z839</f>
        <v>1.2957509465713083E-3</v>
      </c>
      <c r="CI834" s="123">
        <f t="shared" ref="CI834" si="16231">AA834/AA839</f>
        <v>1.6148167677300289E-3</v>
      </c>
      <c r="CJ834" s="129">
        <f t="shared" ref="CJ834" si="16232">AB834/AB839</f>
        <v>4.9857667444169551E-3</v>
      </c>
      <c r="CK834" s="130">
        <f t="shared" ref="CK834" si="16233">AC834/AC839</f>
        <v>1.031683191718172E-2</v>
      </c>
    </row>
    <row r="835" spans="1:89" x14ac:dyDescent="0.25">
      <c r="A835" s="139" t="s">
        <v>36</v>
      </c>
      <c r="B835" s="194"/>
      <c r="C835" s="188"/>
      <c r="D835" s="189"/>
      <c r="E835" s="190"/>
      <c r="F835" s="187"/>
      <c r="G835" s="191"/>
      <c r="H835" s="189"/>
      <c r="I835" s="190"/>
      <c r="J835" s="187"/>
      <c r="K835" s="191"/>
      <c r="L835" s="189"/>
      <c r="M835" s="187"/>
      <c r="N835" s="192"/>
      <c r="O835" s="195"/>
      <c r="P835" s="187"/>
      <c r="Q835" s="191"/>
      <c r="R835" s="189"/>
      <c r="S835" s="190"/>
      <c r="T835" s="187"/>
      <c r="U835" s="191"/>
      <c r="V835" s="189"/>
      <c r="W835" s="190"/>
      <c r="X835" s="187"/>
      <c r="Y835" s="191"/>
      <c r="Z835" s="189"/>
      <c r="AA835" s="187"/>
      <c r="AB835" s="162">
        <f t="shared" si="15684"/>
        <v>0</v>
      </c>
      <c r="AC835" s="165">
        <f t="shared" si="15715"/>
        <v>0</v>
      </c>
      <c r="BI835" s="139" t="s">
        <v>36</v>
      </c>
      <c r="BJ835" s="123">
        <f>B835/B839</f>
        <v>0</v>
      </c>
      <c r="BK835" s="124">
        <f t="shared" ref="BK835" si="16234">C835/C839</f>
        <v>0</v>
      </c>
      <c r="BL835" s="125">
        <f t="shared" ref="BL835" si="16235">D835/D839</f>
        <v>0</v>
      </c>
      <c r="BM835" s="126">
        <f t="shared" ref="BM835" si="16236">E835/E839</f>
        <v>0</v>
      </c>
      <c r="BN835" s="123">
        <f t="shared" ref="BN835" si="16237">F835/F839</f>
        <v>0</v>
      </c>
      <c r="BO835" s="124">
        <f t="shared" ref="BO835" si="16238">G835/G839</f>
        <v>0</v>
      </c>
      <c r="BP835" s="125">
        <f t="shared" ref="BP835" si="16239">H835/H839</f>
        <v>0</v>
      </c>
      <c r="BQ835" s="126">
        <f t="shared" ref="BQ835" si="16240">I835/I839</f>
        <v>0</v>
      </c>
      <c r="BR835" s="123">
        <f t="shared" ref="BR835" si="16241">J835/J839</f>
        <v>0</v>
      </c>
      <c r="BS835" s="124">
        <f t="shared" ref="BS835" si="16242">K835/K839</f>
        <v>0</v>
      </c>
      <c r="BT835" s="125">
        <f t="shared" ref="BT835" si="16243">L835/L839</f>
        <v>0</v>
      </c>
      <c r="BU835" s="123">
        <f t="shared" ref="BU835" si="16244">M835/M839</f>
        <v>0</v>
      </c>
      <c r="BV835" s="127">
        <f t="shared" ref="BV835" si="16245">N835/N839</f>
        <v>0</v>
      </c>
      <c r="BW835" s="128">
        <f t="shared" ref="BW835" si="16246">O835/O839</f>
        <v>0</v>
      </c>
      <c r="BX835" s="123">
        <f t="shared" ref="BX835" si="16247">P835/P839</f>
        <v>0</v>
      </c>
      <c r="BY835" s="124">
        <f t="shared" ref="BY835" si="16248">Q835/Q839</f>
        <v>0</v>
      </c>
      <c r="BZ835" s="125">
        <f t="shared" ref="BZ835" si="16249">R835/R839</f>
        <v>0</v>
      </c>
      <c r="CA835" s="126">
        <f t="shared" ref="CA835" si="16250">S835/S839</f>
        <v>0</v>
      </c>
      <c r="CB835" s="123">
        <f t="shared" ref="CB835" si="16251">T835/T839</f>
        <v>0</v>
      </c>
      <c r="CC835" s="124">
        <f t="shared" ref="CC835" si="16252">U835/U839</f>
        <v>0</v>
      </c>
      <c r="CD835" s="125">
        <f t="shared" ref="CD835" si="16253">V835/V839</f>
        <v>0</v>
      </c>
      <c r="CE835" s="126">
        <f t="shared" ref="CE835" si="16254">W835/W839</f>
        <v>0</v>
      </c>
      <c r="CF835" s="123">
        <f t="shared" ref="CF835" si="16255">X835/X839</f>
        <v>0</v>
      </c>
      <c r="CG835" s="124">
        <f t="shared" ref="CG835" si="16256">Y835/Y839</f>
        <v>0</v>
      </c>
      <c r="CH835" s="125">
        <f t="shared" ref="CH835" si="16257">Z835/Z839</f>
        <v>0</v>
      </c>
      <c r="CI835" s="123">
        <f t="shared" ref="CI835" si="16258">AA835/AA839</f>
        <v>0</v>
      </c>
      <c r="CJ835" s="129">
        <f t="shared" ref="CJ835" si="16259">AB835/AB839</f>
        <v>0</v>
      </c>
      <c r="CK835" s="130">
        <f t="shared" ref="CK835" si="16260">AC835/AC839</f>
        <v>0</v>
      </c>
    </row>
    <row r="836" spans="1:89" x14ac:dyDescent="0.25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2">
        <f t="shared" si="15684"/>
        <v>0</v>
      </c>
      <c r="AC836" s="165">
        <f t="shared" si="15715"/>
        <v>0</v>
      </c>
      <c r="BI836" s="131" t="s">
        <v>37</v>
      </c>
      <c r="BJ836" s="123">
        <f>B836/B839</f>
        <v>0</v>
      </c>
      <c r="BK836" s="124">
        <f t="shared" ref="BK836" si="16261">C836/C839</f>
        <v>0</v>
      </c>
      <c r="BL836" s="125">
        <f t="shared" ref="BL836" si="16262">D836/D839</f>
        <v>0</v>
      </c>
      <c r="BM836" s="126">
        <f t="shared" ref="BM836" si="16263">E836/E839</f>
        <v>0</v>
      </c>
      <c r="BN836" s="123">
        <f t="shared" ref="BN836" si="16264">F836/F839</f>
        <v>0</v>
      </c>
      <c r="BO836" s="124">
        <f t="shared" ref="BO836" si="16265">G836/G839</f>
        <v>0</v>
      </c>
      <c r="BP836" s="125">
        <f t="shared" ref="BP836" si="16266">H836/H839</f>
        <v>0</v>
      </c>
      <c r="BQ836" s="126">
        <f t="shared" ref="BQ836" si="16267">I836/I839</f>
        <v>0</v>
      </c>
      <c r="BR836" s="123">
        <f t="shared" ref="BR836" si="16268">J836/J839</f>
        <v>0</v>
      </c>
      <c r="BS836" s="124">
        <f t="shared" ref="BS836" si="16269">K836/K839</f>
        <v>0</v>
      </c>
      <c r="BT836" s="125">
        <f t="shared" ref="BT836" si="16270">L836/L839</f>
        <v>0</v>
      </c>
      <c r="BU836" s="123">
        <f t="shared" ref="BU836" si="16271">M836/M839</f>
        <v>0</v>
      </c>
      <c r="BV836" s="127">
        <f t="shared" ref="BV836" si="16272">N836/N839</f>
        <v>0</v>
      </c>
      <c r="BW836" s="128">
        <f t="shared" ref="BW836" si="16273">O836/O839</f>
        <v>0</v>
      </c>
      <c r="BX836" s="123">
        <f t="shared" ref="BX836" si="16274">P836/P839</f>
        <v>0</v>
      </c>
      <c r="BY836" s="124">
        <f t="shared" ref="BY836" si="16275">Q836/Q839</f>
        <v>0</v>
      </c>
      <c r="BZ836" s="125">
        <f t="shared" ref="BZ836" si="16276">R836/R839</f>
        <v>0</v>
      </c>
      <c r="CA836" s="126">
        <f t="shared" ref="CA836" si="16277">S836/S839</f>
        <v>0</v>
      </c>
      <c r="CB836" s="123">
        <f t="shared" ref="CB836" si="16278">T836/T839</f>
        <v>0</v>
      </c>
      <c r="CC836" s="124">
        <f t="shared" ref="CC836" si="16279">U836/U839</f>
        <v>0</v>
      </c>
      <c r="CD836" s="125">
        <f t="shared" ref="CD836" si="16280">V836/V839</f>
        <v>0</v>
      </c>
      <c r="CE836" s="126">
        <f t="shared" ref="CE836" si="16281">W836/W839</f>
        <v>0</v>
      </c>
      <c r="CF836" s="123">
        <f t="shared" ref="CF836" si="16282">X836/X839</f>
        <v>0</v>
      </c>
      <c r="CG836" s="124">
        <f t="shared" ref="CG836" si="16283">Y836/Y839</f>
        <v>0</v>
      </c>
      <c r="CH836" s="125">
        <f t="shared" ref="CH836" si="16284">Z836/Z839</f>
        <v>0</v>
      </c>
      <c r="CI836" s="123">
        <f t="shared" ref="CI836" si="16285">AA836/AA839</f>
        <v>0</v>
      </c>
      <c r="CJ836" s="129">
        <f t="shared" ref="CJ836" si="16286">AB836/AB839</f>
        <v>0</v>
      </c>
      <c r="CK836" s="130">
        <f t="shared" ref="CK836" si="16287">AC836/AC839</f>
        <v>0</v>
      </c>
    </row>
    <row r="837" spans="1:89" x14ac:dyDescent="0.25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2">
        <f t="shared" si="15684"/>
        <v>0</v>
      </c>
      <c r="AC837" s="165">
        <f t="shared" si="15715"/>
        <v>0</v>
      </c>
      <c r="BI837" s="139" t="s">
        <v>38</v>
      </c>
      <c r="BJ837" s="123">
        <f>B837/B839</f>
        <v>0</v>
      </c>
      <c r="BK837" s="124">
        <f t="shared" ref="BK837" si="16288">C837/C839</f>
        <v>0</v>
      </c>
      <c r="BL837" s="125">
        <f t="shared" ref="BL837" si="16289">D837/D839</f>
        <v>0</v>
      </c>
      <c r="BM837" s="126">
        <f t="shared" ref="BM837" si="16290">E837/E839</f>
        <v>0</v>
      </c>
      <c r="BN837" s="123">
        <f t="shared" ref="BN837" si="16291">F837/F839</f>
        <v>0</v>
      </c>
      <c r="BO837" s="124">
        <f t="shared" ref="BO837" si="16292">G837/G839</f>
        <v>0</v>
      </c>
      <c r="BP837" s="125">
        <f t="shared" ref="BP837" si="16293">H837/H839</f>
        <v>0</v>
      </c>
      <c r="BQ837" s="126">
        <f t="shared" ref="BQ837" si="16294">I837/I839</f>
        <v>0</v>
      </c>
      <c r="BR837" s="123">
        <f t="shared" ref="BR837" si="16295">J837/J839</f>
        <v>0</v>
      </c>
      <c r="BS837" s="124">
        <f t="shared" ref="BS837" si="16296">K837/K839</f>
        <v>0</v>
      </c>
      <c r="BT837" s="125">
        <f t="shared" ref="BT837" si="16297">L837/L839</f>
        <v>0</v>
      </c>
      <c r="BU837" s="123">
        <f t="shared" ref="BU837" si="16298">M837/M839</f>
        <v>0</v>
      </c>
      <c r="BV837" s="127">
        <f t="shared" ref="BV837" si="16299">N837/N839</f>
        <v>0</v>
      </c>
      <c r="BW837" s="128">
        <f t="shared" ref="BW837" si="16300">O837/O839</f>
        <v>0</v>
      </c>
      <c r="BX837" s="123">
        <f t="shared" ref="BX837" si="16301">P837/P839</f>
        <v>0</v>
      </c>
      <c r="BY837" s="124">
        <f t="shared" ref="BY837" si="16302">Q837/Q839</f>
        <v>0</v>
      </c>
      <c r="BZ837" s="125">
        <f t="shared" ref="BZ837" si="16303">R837/R839</f>
        <v>0</v>
      </c>
      <c r="CA837" s="126">
        <f t="shared" ref="CA837" si="16304">S837/S839</f>
        <v>0</v>
      </c>
      <c r="CB837" s="123">
        <f t="shared" ref="CB837" si="16305">T837/T839</f>
        <v>0</v>
      </c>
      <c r="CC837" s="124">
        <f t="shared" ref="CC837" si="16306">U837/U839</f>
        <v>0</v>
      </c>
      <c r="CD837" s="125">
        <f t="shared" ref="CD837" si="16307">V837/V839</f>
        <v>0</v>
      </c>
      <c r="CE837" s="126">
        <f t="shared" ref="CE837" si="16308">W837/W839</f>
        <v>0</v>
      </c>
      <c r="CF837" s="123">
        <f t="shared" ref="CF837" si="16309">X837/X839</f>
        <v>0</v>
      </c>
      <c r="CG837" s="124">
        <f t="shared" ref="CG837" si="16310">Y837/Y839</f>
        <v>0</v>
      </c>
      <c r="CH837" s="125">
        <f t="shared" ref="CH837" si="16311">Z837/Z839</f>
        <v>0</v>
      </c>
      <c r="CI837" s="123">
        <f t="shared" ref="CI837" si="16312">AA837/AA839</f>
        <v>0</v>
      </c>
      <c r="CJ837" s="129">
        <f t="shared" ref="CJ837" si="16313">AB837/AB839</f>
        <v>0</v>
      </c>
      <c r="CK837" s="130">
        <f t="shared" ref="CK837" si="16314">AC837/AC839</f>
        <v>0</v>
      </c>
    </row>
    <row r="838" spans="1:89" ht="13.8" thickBot="1" x14ac:dyDescent="0.3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2">
        <f t="shared" si="15684"/>
        <v>0</v>
      </c>
      <c r="AC838" s="165">
        <f t="shared" si="15715"/>
        <v>0</v>
      </c>
      <c r="BI838" s="131" t="s">
        <v>39</v>
      </c>
      <c r="BJ838" s="123">
        <f>B838/B839</f>
        <v>0</v>
      </c>
      <c r="BK838" s="124">
        <f t="shared" ref="BK838" si="16315">C838/C839</f>
        <v>0</v>
      </c>
      <c r="BL838" s="125">
        <f t="shared" ref="BL838" si="16316">D838/D839</f>
        <v>0</v>
      </c>
      <c r="BM838" s="126">
        <f t="shared" ref="BM838" si="16317">E838/E839</f>
        <v>0</v>
      </c>
      <c r="BN838" s="123">
        <f t="shared" ref="BN838" si="16318">F838/F839</f>
        <v>0</v>
      </c>
      <c r="BO838" s="124">
        <f t="shared" ref="BO838" si="16319">G838/G839</f>
        <v>0</v>
      </c>
      <c r="BP838" s="125">
        <f t="shared" ref="BP838" si="16320">H838/H839</f>
        <v>0</v>
      </c>
      <c r="BQ838" s="126">
        <f t="shared" ref="BQ838" si="16321">I838/I839</f>
        <v>0</v>
      </c>
      <c r="BR838" s="123">
        <f t="shared" ref="BR838" si="16322">J838/J839</f>
        <v>0</v>
      </c>
      <c r="BS838" s="124">
        <f t="shared" ref="BS838" si="16323">K838/K839</f>
        <v>0</v>
      </c>
      <c r="BT838" s="125">
        <f t="shared" ref="BT838" si="16324">L838/L839</f>
        <v>0</v>
      </c>
      <c r="BU838" s="123">
        <f t="shared" ref="BU838" si="16325">M838/M839</f>
        <v>0</v>
      </c>
      <c r="BV838" s="127">
        <f t="shared" ref="BV838" si="16326">N838/N839</f>
        <v>0</v>
      </c>
      <c r="BW838" s="128">
        <f t="shared" ref="BW838" si="16327">O838/O839</f>
        <v>0</v>
      </c>
      <c r="BX838" s="123">
        <f t="shared" ref="BX838" si="16328">P838/P839</f>
        <v>0</v>
      </c>
      <c r="BY838" s="124">
        <f t="shared" ref="BY838" si="16329">Q838/Q839</f>
        <v>0</v>
      </c>
      <c r="BZ838" s="125">
        <f t="shared" ref="BZ838" si="16330">R838/R839</f>
        <v>0</v>
      </c>
      <c r="CA838" s="126">
        <f t="shared" ref="CA838" si="16331">S838/S839</f>
        <v>0</v>
      </c>
      <c r="CB838" s="123">
        <f t="shared" ref="CB838" si="16332">T838/T839</f>
        <v>0</v>
      </c>
      <c r="CC838" s="124">
        <f t="shared" ref="CC838" si="16333">U838/U839</f>
        <v>0</v>
      </c>
      <c r="CD838" s="125">
        <f t="shared" ref="CD838" si="16334">V838/V839</f>
        <v>0</v>
      </c>
      <c r="CE838" s="126">
        <f t="shared" ref="CE838" si="16335">W838/W839</f>
        <v>0</v>
      </c>
      <c r="CF838" s="123">
        <f t="shared" ref="CF838" si="16336">X838/X839</f>
        <v>0</v>
      </c>
      <c r="CG838" s="124">
        <f t="shared" ref="CG838" si="16337">Y838/Y839</f>
        <v>0</v>
      </c>
      <c r="CH838" s="125">
        <f t="shared" ref="CH838" si="16338">Z838/Z839</f>
        <v>0</v>
      </c>
      <c r="CI838" s="123">
        <f t="shared" ref="CI838" si="16339">AA838/AA839</f>
        <v>0</v>
      </c>
      <c r="CJ838" s="129">
        <f t="shared" ref="CJ838" si="16340">AB838/AB839</f>
        <v>0</v>
      </c>
      <c r="CK838" s="130">
        <f t="shared" ref="CK838" si="16341">AC838/AC839</f>
        <v>0</v>
      </c>
    </row>
    <row r="839" spans="1:89" ht="14.4" thickTop="1" thickBot="1" x14ac:dyDescent="0.3">
      <c r="A839" s="251" t="s">
        <v>13</v>
      </c>
      <c r="B839" s="14">
        <f t="shared" ref="B839:AA839" si="16342">SUM(B816:B838)</f>
        <v>43992</v>
      </c>
      <c r="C839" s="1">
        <f t="shared" si="16342"/>
        <v>40356</v>
      </c>
      <c r="D839" s="14">
        <f t="shared" si="16342"/>
        <v>23060</v>
      </c>
      <c r="E839" s="1">
        <f t="shared" si="16342"/>
        <v>21333</v>
      </c>
      <c r="F839" s="14">
        <f t="shared" si="16342"/>
        <v>27433</v>
      </c>
      <c r="G839" s="1">
        <f t="shared" si="16342"/>
        <v>25096</v>
      </c>
      <c r="H839" s="14">
        <f t="shared" si="16342"/>
        <v>47443</v>
      </c>
      <c r="I839" s="1">
        <f t="shared" si="16342"/>
        <v>51327</v>
      </c>
      <c r="J839" s="14">
        <f t="shared" si="16342"/>
        <v>8740</v>
      </c>
      <c r="K839" s="1">
        <f t="shared" si="16342"/>
        <v>8958</v>
      </c>
      <c r="L839" s="14">
        <f t="shared" si="16342"/>
        <v>29077</v>
      </c>
      <c r="M839" s="1">
        <f t="shared" si="16342"/>
        <v>32487</v>
      </c>
      <c r="N839" s="14">
        <f t="shared" si="16342"/>
        <v>47383</v>
      </c>
      <c r="O839" s="1">
        <f t="shared" si="16342"/>
        <v>48349</v>
      </c>
      <c r="P839" s="14">
        <f t="shared" si="16342"/>
        <v>29147</v>
      </c>
      <c r="Q839" s="1">
        <f t="shared" si="16342"/>
        <v>29552</v>
      </c>
      <c r="R839" s="14">
        <f t="shared" si="16342"/>
        <v>34826</v>
      </c>
      <c r="S839" s="1">
        <f t="shared" si="16342"/>
        <v>35449</v>
      </c>
      <c r="T839" s="14">
        <f t="shared" si="16342"/>
        <v>10511</v>
      </c>
      <c r="U839" s="1">
        <f t="shared" si="16342"/>
        <v>11472</v>
      </c>
      <c r="V839" s="14">
        <f t="shared" si="16342"/>
        <v>34976</v>
      </c>
      <c r="W839" s="1">
        <f t="shared" si="16342"/>
        <v>40854</v>
      </c>
      <c r="X839" s="14">
        <f t="shared" si="16342"/>
        <v>27994</v>
      </c>
      <c r="Y839" s="1">
        <f t="shared" si="16342"/>
        <v>17174</v>
      </c>
      <c r="Z839" s="14">
        <f t="shared" si="16342"/>
        <v>59425</v>
      </c>
      <c r="AA839" s="1">
        <f t="shared" si="16342"/>
        <v>60688</v>
      </c>
      <c r="AB839" s="166">
        <f t="shared" ref="AB839:AC839" si="16343">SUM(AB815:AB838)</f>
        <v>424007</v>
      </c>
      <c r="AC839" s="167">
        <f t="shared" si="16343"/>
        <v>423095</v>
      </c>
      <c r="BI839" s="251" t="s">
        <v>13</v>
      </c>
      <c r="BJ839" s="147">
        <f>SUM(BJ815:BJ838)</f>
        <v>1</v>
      </c>
      <c r="BK839" s="148">
        <f t="shared" ref="BK839:CK839" si="16344">SUM(BK815:BK838)</f>
        <v>1</v>
      </c>
      <c r="BL839" s="147">
        <f t="shared" si="16344"/>
        <v>0.99999999999999978</v>
      </c>
      <c r="BM839" s="148">
        <f t="shared" si="16344"/>
        <v>0.99999999999999989</v>
      </c>
      <c r="BN839" s="147">
        <f t="shared" si="16344"/>
        <v>1</v>
      </c>
      <c r="BO839" s="148">
        <f t="shared" si="16344"/>
        <v>0.99999999999999978</v>
      </c>
      <c r="BP839" s="147">
        <f t="shared" si="16344"/>
        <v>0.99999999999999989</v>
      </c>
      <c r="BQ839" s="148">
        <f t="shared" si="16344"/>
        <v>1</v>
      </c>
      <c r="BR839" s="147">
        <f t="shared" si="16344"/>
        <v>1</v>
      </c>
      <c r="BS839" s="148">
        <f t="shared" si="16344"/>
        <v>0.99999999999999989</v>
      </c>
      <c r="BT839" s="147">
        <f t="shared" si="16344"/>
        <v>1</v>
      </c>
      <c r="BU839" s="148">
        <f t="shared" si="16344"/>
        <v>1</v>
      </c>
      <c r="BV839" s="147">
        <f t="shared" si="16344"/>
        <v>1</v>
      </c>
      <c r="BW839" s="148">
        <f t="shared" si="16344"/>
        <v>0.99999999999999989</v>
      </c>
      <c r="BX839" s="147">
        <f t="shared" si="16344"/>
        <v>1</v>
      </c>
      <c r="BY839" s="148">
        <f t="shared" si="16344"/>
        <v>1</v>
      </c>
      <c r="BZ839" s="147">
        <f t="shared" si="16344"/>
        <v>1</v>
      </c>
      <c r="CA839" s="148">
        <f t="shared" si="16344"/>
        <v>0.99999999999999989</v>
      </c>
      <c r="CB839" s="147">
        <f t="shared" si="16344"/>
        <v>1</v>
      </c>
      <c r="CC839" s="148">
        <f t="shared" si="16344"/>
        <v>1.0000000000000002</v>
      </c>
      <c r="CD839" s="147">
        <f t="shared" si="16344"/>
        <v>1</v>
      </c>
      <c r="CE839" s="148">
        <f t="shared" si="16344"/>
        <v>1</v>
      </c>
      <c r="CF839" s="147">
        <f t="shared" si="16344"/>
        <v>0.99999999999999978</v>
      </c>
      <c r="CG839" s="148">
        <f t="shared" si="16344"/>
        <v>0.99999999999999989</v>
      </c>
      <c r="CH839" s="147">
        <f t="shared" si="16344"/>
        <v>1</v>
      </c>
      <c r="CI839" s="148">
        <f t="shared" si="16344"/>
        <v>1</v>
      </c>
      <c r="CJ839" s="147">
        <f t="shared" si="16344"/>
        <v>0.99999999999999989</v>
      </c>
      <c r="CK839" s="148">
        <f t="shared" si="16344"/>
        <v>1</v>
      </c>
    </row>
    <row r="840" spans="1:89" ht="13.8" thickTop="1" x14ac:dyDescent="0.25">
      <c r="A840" s="178"/>
    </row>
    <row r="841" spans="1:89" x14ac:dyDescent="0.25">
      <c r="A841" s="149"/>
    </row>
    <row r="842" spans="1:89" x14ac:dyDescent="0.25">
      <c r="A842" s="294">
        <f>+A811+1</f>
        <v>45197</v>
      </c>
      <c r="B842" s="294"/>
      <c r="C842" s="294"/>
      <c r="D842" s="294"/>
      <c r="BI842" s="299">
        <f>+BI780+2</f>
        <v>45197</v>
      </c>
      <c r="BJ842" s="299"/>
      <c r="BK842" s="299"/>
      <c r="BL842" s="299"/>
    </row>
    <row r="843" spans="1:89" ht="13.8" thickBot="1" x14ac:dyDescent="0.3">
      <c r="AE843" t="s">
        <v>84</v>
      </c>
    </row>
    <row r="844" spans="1:89" ht="14.4" thickTop="1" thickBot="1" x14ac:dyDescent="0.3">
      <c r="A844" s="292" t="s">
        <v>0</v>
      </c>
      <c r="B844" s="290" t="s">
        <v>1</v>
      </c>
      <c r="C844" s="291"/>
      <c r="D844" s="290" t="s">
        <v>2</v>
      </c>
      <c r="E844" s="291"/>
      <c r="F844" s="290" t="s">
        <v>3</v>
      </c>
      <c r="G844" s="291"/>
      <c r="H844" s="290" t="s">
        <v>4</v>
      </c>
      <c r="I844" s="291"/>
      <c r="J844" s="290" t="s">
        <v>5</v>
      </c>
      <c r="K844" s="291"/>
      <c r="L844" s="290" t="s">
        <v>6</v>
      </c>
      <c r="M844" s="291"/>
      <c r="N844" s="290" t="s">
        <v>7</v>
      </c>
      <c r="O844" s="291"/>
      <c r="P844" s="290" t="s">
        <v>8</v>
      </c>
      <c r="Q844" s="291"/>
      <c r="R844" s="290" t="s">
        <v>9</v>
      </c>
      <c r="S844" s="291"/>
      <c r="T844" s="290" t="s">
        <v>10</v>
      </c>
      <c r="U844" s="291"/>
      <c r="V844" s="290" t="s">
        <v>11</v>
      </c>
      <c r="W844" s="291"/>
      <c r="X844" s="290" t="s">
        <v>12</v>
      </c>
      <c r="Y844" s="291"/>
      <c r="Z844" s="297" t="s">
        <v>40</v>
      </c>
      <c r="AA844" s="298"/>
      <c r="AB844" s="295" t="s">
        <v>41</v>
      </c>
      <c r="AC844" s="296"/>
      <c r="AE844" s="292" t="s">
        <v>0</v>
      </c>
      <c r="AF844" s="290" t="s">
        <v>1</v>
      </c>
      <c r="AG844" s="291"/>
      <c r="AH844" s="290" t="s">
        <v>2</v>
      </c>
      <c r="AI844" s="291"/>
      <c r="AJ844" s="290" t="s">
        <v>3</v>
      </c>
      <c r="AK844" s="291"/>
      <c r="AL844" s="290" t="s">
        <v>4</v>
      </c>
      <c r="AM844" s="291"/>
      <c r="AN844" s="290" t="s">
        <v>5</v>
      </c>
      <c r="AO844" s="291"/>
      <c r="AP844" s="290" t="s">
        <v>6</v>
      </c>
      <c r="AQ844" s="291"/>
      <c r="AR844" s="290" t="s">
        <v>7</v>
      </c>
      <c r="AS844" s="291"/>
      <c r="AT844" s="290" t="s">
        <v>8</v>
      </c>
      <c r="AU844" s="291"/>
      <c r="AV844" s="290" t="s">
        <v>9</v>
      </c>
      <c r="AW844" s="291"/>
      <c r="AX844" s="290" t="s">
        <v>10</v>
      </c>
      <c r="AY844" s="291"/>
      <c r="AZ844" s="290" t="s">
        <v>11</v>
      </c>
      <c r="BA844" s="291"/>
      <c r="BB844" s="290" t="s">
        <v>12</v>
      </c>
      <c r="BC844" s="291"/>
      <c r="BD844" s="297" t="s">
        <v>40</v>
      </c>
      <c r="BE844" s="298"/>
      <c r="BF844" s="295" t="s">
        <v>41</v>
      </c>
      <c r="BG844" s="296"/>
      <c r="BI844" s="292" t="s">
        <v>0</v>
      </c>
      <c r="BJ844" s="290" t="s">
        <v>1</v>
      </c>
      <c r="BK844" s="291"/>
      <c r="BL844" s="290" t="s">
        <v>2</v>
      </c>
      <c r="BM844" s="291"/>
      <c r="BN844" s="290" t="s">
        <v>3</v>
      </c>
      <c r="BO844" s="291"/>
      <c r="BP844" s="290" t="s">
        <v>4</v>
      </c>
      <c r="BQ844" s="291"/>
      <c r="BR844" s="290" t="s">
        <v>5</v>
      </c>
      <c r="BS844" s="291"/>
      <c r="BT844" s="290" t="s">
        <v>6</v>
      </c>
      <c r="BU844" s="291"/>
      <c r="BV844" s="290" t="s">
        <v>7</v>
      </c>
      <c r="BW844" s="291"/>
      <c r="BX844" s="290" t="s">
        <v>8</v>
      </c>
      <c r="BY844" s="291"/>
      <c r="BZ844" s="290" t="s">
        <v>9</v>
      </c>
      <c r="CA844" s="291"/>
      <c r="CB844" s="290" t="s">
        <v>10</v>
      </c>
      <c r="CC844" s="291"/>
      <c r="CD844" s="290" t="s">
        <v>11</v>
      </c>
      <c r="CE844" s="291"/>
      <c r="CF844" s="290" t="s">
        <v>12</v>
      </c>
      <c r="CG844" s="291"/>
      <c r="CH844" s="297" t="s">
        <v>40</v>
      </c>
      <c r="CI844" s="298"/>
      <c r="CJ844" s="290" t="s">
        <v>41</v>
      </c>
      <c r="CK844" s="291"/>
    </row>
    <row r="845" spans="1:89" ht="15" thickTop="1" thickBot="1" x14ac:dyDescent="0.35">
      <c r="A845" s="293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68" t="s">
        <v>14</v>
      </c>
      <c r="AC845" s="169" t="s">
        <v>15</v>
      </c>
      <c r="AE845" s="293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68" t="s">
        <v>14</v>
      </c>
      <c r="BG845" s="169" t="s">
        <v>15</v>
      </c>
      <c r="BI845" s="293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8" thickTop="1" x14ac:dyDescent="0.25">
      <c r="A846" s="119" t="s">
        <v>16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1"/>
      <c r="AA846" s="176"/>
      <c r="AB846" s="162">
        <f t="shared" ref="AB846:AB869" si="16345">B846+D846+F846+H846+J846+L846+N846+P846+R846+T846+V846+X846+Z846</f>
        <v>0</v>
      </c>
      <c r="AC846" s="163">
        <f>C846+E846+G846+I846+K846+M846+O846+Q846+S846+U846+W846+Y846+AA846</f>
        <v>0</v>
      </c>
      <c r="AE846" s="254" t="str">
        <f>$AE$9</f>
        <v>07:00 - 07:59</v>
      </c>
      <c r="AF846" s="120">
        <f t="shared" ref="AF846:AO848" si="16346">SUMIF($A$9:$A$32,$AE846,B$846:B$869)</f>
        <v>5317</v>
      </c>
      <c r="AG846" s="177">
        <f t="shared" si="16346"/>
        <v>1872</v>
      </c>
      <c r="AH846" s="121">
        <f t="shared" si="16346"/>
        <v>2432</v>
      </c>
      <c r="AI846" s="172">
        <f t="shared" si="16346"/>
        <v>1908</v>
      </c>
      <c r="AJ846" s="120">
        <f t="shared" si="16346"/>
        <v>3391</v>
      </c>
      <c r="AK846" s="122">
        <f t="shared" si="16346"/>
        <v>1533</v>
      </c>
      <c r="AL846" s="121">
        <f t="shared" si="16346"/>
        <v>4279</v>
      </c>
      <c r="AM846" s="172">
        <f t="shared" si="16346"/>
        <v>2957</v>
      </c>
      <c r="AN846" s="120">
        <f t="shared" si="16346"/>
        <v>413</v>
      </c>
      <c r="AO846" s="122">
        <f t="shared" si="16346"/>
        <v>1378</v>
      </c>
      <c r="AP846" s="121">
        <f t="shared" ref="AP846:AY848" si="16347">SUMIF($A$9:$A$32,$AE846,L$846:L$869)</f>
        <v>1313</v>
      </c>
      <c r="AQ846" s="120">
        <f t="shared" si="16347"/>
        <v>4914</v>
      </c>
      <c r="AR846" s="171">
        <f t="shared" si="16347"/>
        <v>3500</v>
      </c>
      <c r="AS846" s="173">
        <f t="shared" si="16347"/>
        <v>5253</v>
      </c>
      <c r="AT846" s="120">
        <f t="shared" si="16347"/>
        <v>2783</v>
      </c>
      <c r="AU846" s="122">
        <f t="shared" si="16347"/>
        <v>2926</v>
      </c>
      <c r="AV846" s="121">
        <f t="shared" si="16347"/>
        <v>3793</v>
      </c>
      <c r="AW846" s="172">
        <f t="shared" si="16347"/>
        <v>2458</v>
      </c>
      <c r="AX846" s="120">
        <f t="shared" si="16347"/>
        <v>488</v>
      </c>
      <c r="AY846" s="122">
        <f t="shared" si="16347"/>
        <v>2116</v>
      </c>
      <c r="AZ846" s="121">
        <f t="shared" ref="AZ846:BE848" si="16348">SUMIF($A$9:$A$32,$AE846,V$846:V$869)</f>
        <v>1662</v>
      </c>
      <c r="BA846" s="172">
        <f t="shared" si="16348"/>
        <v>4326</v>
      </c>
      <c r="BB846" s="120">
        <f t="shared" si="16348"/>
        <v>2300</v>
      </c>
      <c r="BC846" s="122">
        <f t="shared" si="16348"/>
        <v>2408</v>
      </c>
      <c r="BD846" s="21">
        <f t="shared" si="16348"/>
        <v>5895</v>
      </c>
      <c r="BE846" s="176">
        <f t="shared" si="16348"/>
        <v>3576</v>
      </c>
      <c r="BF846" s="162">
        <f>AF846+AH846+AJ846+AL846+AN846+AP846+AR846+AT846+AV846+AX846+AZ846+BB846+BD846</f>
        <v>37566</v>
      </c>
      <c r="BG846" s="163">
        <f>AG846+AI846+AK846+AM846+AO846+AQ846+AS846+AU846+AW846+AY846+BA846+BC846+BE846</f>
        <v>37625</v>
      </c>
      <c r="BI846" s="119" t="s">
        <v>16</v>
      </c>
      <c r="BJ846" s="123">
        <f>B846/B870</f>
        <v>0</v>
      </c>
      <c r="BK846" s="124">
        <f t="shared" ref="BK846" si="16349">C846/C870</f>
        <v>0</v>
      </c>
      <c r="BL846" s="125">
        <f t="shared" ref="BL846" si="16350">D846/D870</f>
        <v>0</v>
      </c>
      <c r="BM846" s="126">
        <f t="shared" ref="BM846" si="16351">E846/E870</f>
        <v>0</v>
      </c>
      <c r="BN846" s="123">
        <f t="shared" ref="BN846" si="16352">F846/F870</f>
        <v>0</v>
      </c>
      <c r="BO846" s="124">
        <f t="shared" ref="BO846" si="16353">G846/G870</f>
        <v>0</v>
      </c>
      <c r="BP846" s="125">
        <f t="shared" ref="BP846" si="16354">H846/H870</f>
        <v>0</v>
      </c>
      <c r="BQ846" s="126">
        <f t="shared" ref="BQ846" si="16355">I846/I870</f>
        <v>0</v>
      </c>
      <c r="BR846" s="123">
        <f t="shared" ref="BR846" si="16356">J846/J870</f>
        <v>0</v>
      </c>
      <c r="BS846" s="124">
        <f t="shared" ref="BS846" si="16357">K846/K870</f>
        <v>0</v>
      </c>
      <c r="BT846" s="125">
        <f t="shared" ref="BT846" si="16358">L846/L870</f>
        <v>0</v>
      </c>
      <c r="BU846" s="123">
        <f t="shared" ref="BU846" si="16359">M846/M870</f>
        <v>0</v>
      </c>
      <c r="BV846" s="127">
        <f t="shared" ref="BV846" si="16360">N846/N870</f>
        <v>0</v>
      </c>
      <c r="BW846" s="128">
        <f t="shared" ref="BW846" si="16361">O846/O870</f>
        <v>0</v>
      </c>
      <c r="BX846" s="123">
        <f t="shared" ref="BX846" si="16362">P846/P870</f>
        <v>0</v>
      </c>
      <c r="BY846" s="124">
        <f t="shared" ref="BY846" si="16363">Q846/Q870</f>
        <v>0</v>
      </c>
      <c r="BZ846" s="125">
        <f t="shared" ref="BZ846" si="16364">R846/R870</f>
        <v>0</v>
      </c>
      <c r="CA846" s="126">
        <f t="shared" ref="CA846" si="16365">S846/S870</f>
        <v>0</v>
      </c>
      <c r="CB846" s="123">
        <f t="shared" ref="CB846" si="16366">T846/T870</f>
        <v>0</v>
      </c>
      <c r="CC846" s="124">
        <f t="shared" ref="CC846" si="16367">U846/U870</f>
        <v>0</v>
      </c>
      <c r="CD846" s="125">
        <f t="shared" ref="CD846" si="16368">V846/V870</f>
        <v>0</v>
      </c>
      <c r="CE846" s="126">
        <f t="shared" ref="CE846" si="16369">W846/W870</f>
        <v>0</v>
      </c>
      <c r="CF846" s="123">
        <f t="shared" ref="CF846" si="16370">X846/X870</f>
        <v>0</v>
      </c>
      <c r="CG846" s="124">
        <f t="shared" ref="CG846" si="16371">Y846/Y870</f>
        <v>0</v>
      </c>
      <c r="CH846" s="125">
        <f t="shared" ref="CH846" si="16372">Z846/Z870</f>
        <v>0</v>
      </c>
      <c r="CI846" s="123">
        <f t="shared" ref="CI846" si="16373">AA846/AA870</f>
        <v>0</v>
      </c>
      <c r="CJ846" s="129">
        <f t="shared" ref="CJ846" si="16374">AB846/AB870</f>
        <v>0</v>
      </c>
      <c r="CK846" s="130">
        <f t="shared" ref="CK846" si="16375">AC846/AC870</f>
        <v>0</v>
      </c>
    </row>
    <row r="847" spans="1:89" x14ac:dyDescent="0.25">
      <c r="A847" s="131" t="s">
        <v>17</v>
      </c>
      <c r="B847" s="180">
        <v>559</v>
      </c>
      <c r="C847" s="181">
        <v>0</v>
      </c>
      <c r="D847" s="182">
        <v>464</v>
      </c>
      <c r="E847" s="183">
        <v>0</v>
      </c>
      <c r="F847" s="180">
        <v>628</v>
      </c>
      <c r="G847" s="184">
        <v>11</v>
      </c>
      <c r="H847" s="182">
        <v>526</v>
      </c>
      <c r="I847" s="183">
        <v>47</v>
      </c>
      <c r="J847" s="180">
        <v>26</v>
      </c>
      <c r="K847" s="184">
        <v>25</v>
      </c>
      <c r="L847" s="182">
        <v>84</v>
      </c>
      <c r="M847" s="180">
        <v>106</v>
      </c>
      <c r="N847" s="185">
        <v>238</v>
      </c>
      <c r="O847" s="186">
        <v>188</v>
      </c>
      <c r="P847" s="180">
        <v>80</v>
      </c>
      <c r="Q847" s="184">
        <v>108</v>
      </c>
      <c r="R847" s="182">
        <v>61</v>
      </c>
      <c r="S847" s="183">
        <v>159</v>
      </c>
      <c r="T847" s="180">
        <v>3</v>
      </c>
      <c r="U847" s="184">
        <v>45</v>
      </c>
      <c r="V847" s="182">
        <v>21</v>
      </c>
      <c r="W847" s="183">
        <v>153</v>
      </c>
      <c r="X847" s="180">
        <v>7</v>
      </c>
      <c r="Y847" s="184">
        <v>69</v>
      </c>
      <c r="Z847" s="182">
        <v>5</v>
      </c>
      <c r="AA847" s="180">
        <v>37</v>
      </c>
      <c r="AB847" s="162">
        <f t="shared" si="16345"/>
        <v>2702</v>
      </c>
      <c r="AC847" s="163">
        <f t="shared" ref="AC847:AC866" si="16376">C847+E847+G847+I847+K847+M847+O847+Q847+S847+U847+W847+Y847+AA847</f>
        <v>948</v>
      </c>
      <c r="AE847" s="256" t="str">
        <f>$AE$10</f>
        <v>08:00 - 08:59</v>
      </c>
      <c r="AF847" s="120">
        <f t="shared" si="16346"/>
        <v>4101</v>
      </c>
      <c r="AG847" s="181">
        <f t="shared" si="16346"/>
        <v>1643</v>
      </c>
      <c r="AH847" s="182">
        <f t="shared" si="16346"/>
        <v>1940</v>
      </c>
      <c r="AI847" s="183">
        <f t="shared" si="16346"/>
        <v>1572</v>
      </c>
      <c r="AJ847" s="180">
        <f t="shared" si="16346"/>
        <v>2350</v>
      </c>
      <c r="AK847" s="184">
        <f t="shared" si="16346"/>
        <v>1233</v>
      </c>
      <c r="AL847" s="182">
        <f t="shared" si="16346"/>
        <v>3761</v>
      </c>
      <c r="AM847" s="183">
        <f t="shared" si="16346"/>
        <v>2690</v>
      </c>
      <c r="AN847" s="180">
        <f t="shared" si="16346"/>
        <v>318</v>
      </c>
      <c r="AO847" s="184">
        <f t="shared" si="16346"/>
        <v>1112</v>
      </c>
      <c r="AP847" s="182">
        <f t="shared" si="16347"/>
        <v>1083</v>
      </c>
      <c r="AQ847" s="180">
        <f t="shared" si="16347"/>
        <v>4228</v>
      </c>
      <c r="AR847" s="185">
        <f t="shared" si="16347"/>
        <v>2888</v>
      </c>
      <c r="AS847" s="186">
        <f t="shared" si="16347"/>
        <v>4785</v>
      </c>
      <c r="AT847" s="180">
        <f t="shared" si="16347"/>
        <v>2242</v>
      </c>
      <c r="AU847" s="184">
        <f t="shared" si="16347"/>
        <v>2561</v>
      </c>
      <c r="AV847" s="182">
        <f t="shared" si="16347"/>
        <v>2934</v>
      </c>
      <c r="AW847" s="183">
        <f t="shared" si="16347"/>
        <v>1966</v>
      </c>
      <c r="AX847" s="180">
        <f t="shared" si="16347"/>
        <v>338</v>
      </c>
      <c r="AY847" s="184">
        <f t="shared" si="16347"/>
        <v>1734</v>
      </c>
      <c r="AZ847" s="182">
        <f t="shared" si="16348"/>
        <v>1187</v>
      </c>
      <c r="BA847" s="183">
        <f t="shared" si="16348"/>
        <v>3981</v>
      </c>
      <c r="BB847" s="180">
        <f t="shared" si="16348"/>
        <v>2036</v>
      </c>
      <c r="BC847" s="184">
        <f t="shared" si="16348"/>
        <v>2098</v>
      </c>
      <c r="BD847" s="182">
        <f t="shared" si="16348"/>
        <v>4824</v>
      </c>
      <c r="BE847" s="180">
        <f t="shared" si="16348"/>
        <v>3237</v>
      </c>
      <c r="BF847" s="164">
        <f>SUM(AF847,AH847,AJ847,AL847,AN847,AP847,AR847,AT847,AV847,AX847,AZ847,BB847,BD847)</f>
        <v>30002</v>
      </c>
      <c r="BG847" s="165">
        <f>SUM(AG847,AI847,AK847,AM847,AO847,AQ847,AS847,AU847,AW847,AY847,BA847,BC847,BE847)</f>
        <v>32840</v>
      </c>
      <c r="BI847" s="131" t="s">
        <v>17</v>
      </c>
      <c r="BJ847" s="123">
        <f>B847/B870</f>
        <v>1.3214505224339274E-2</v>
      </c>
      <c r="BK847" s="124">
        <f t="shared" ref="BK847" si="16377">C847/C870</f>
        <v>0</v>
      </c>
      <c r="BL847" s="125">
        <f t="shared" ref="BL847" si="16378">D847/D870</f>
        <v>2.023285222168927E-2</v>
      </c>
      <c r="BM847" s="126">
        <f t="shared" ref="BM847" si="16379">E847/E870</f>
        <v>0</v>
      </c>
      <c r="BN847" s="123">
        <f t="shared" ref="BN847" si="16380">F847/F870</f>
        <v>2.3360488040769258E-2</v>
      </c>
      <c r="BO847" s="124">
        <f t="shared" ref="BO847" si="16381">G847/G870</f>
        <v>4.3507495154847129E-4</v>
      </c>
      <c r="BP847" s="125">
        <f t="shared" ref="BP847" si="16382">H847/H870</f>
        <v>1.1161330023128992E-2</v>
      </c>
      <c r="BQ847" s="126">
        <f t="shared" ref="BQ847" si="16383">I847/I870</f>
        <v>8.9226388229710486E-4</v>
      </c>
      <c r="BR847" s="123">
        <f t="shared" ref="BR847" si="16384">J847/J870</f>
        <v>3.0334850075837126E-3</v>
      </c>
      <c r="BS847" s="124">
        <f t="shared" ref="BS847" si="16385">K847/K870</f>
        <v>2.8516026006615717E-3</v>
      </c>
      <c r="BT847" s="125">
        <f t="shared" ref="BT847" si="16386">L847/L870</f>
        <v>2.8254288597376388E-3</v>
      </c>
      <c r="BU847" s="123">
        <f t="shared" ref="BU847" si="16387">M847/M870</f>
        <v>3.3287275467906042E-3</v>
      </c>
      <c r="BV847" s="127">
        <f t="shared" ref="BV847" si="16388">N847/N870</f>
        <v>4.9504950495049506E-3</v>
      </c>
      <c r="BW847" s="128">
        <f t="shared" ref="BW847" si="16389">O847/O870</f>
        <v>3.9079551832373665E-3</v>
      </c>
      <c r="BX847" s="123">
        <f t="shared" ref="BX847" si="16390">P847/P870</f>
        <v>2.664002664002664E-3</v>
      </c>
      <c r="BY847" s="124">
        <f t="shared" ref="BY847" si="16391">Q847/Q870</f>
        <v>3.6264732547597461E-3</v>
      </c>
      <c r="BZ847" s="125">
        <f t="shared" ref="BZ847" si="16392">R847/R870</f>
        <v>1.7587360166070811E-3</v>
      </c>
      <c r="CA847" s="126">
        <f t="shared" ref="CA847" si="16393">S847/S870</f>
        <v>4.4450656975118814E-3</v>
      </c>
      <c r="CB847" s="123">
        <f t="shared" ref="CB847" si="16394">T847/T870</f>
        <v>2.5908973141031176E-4</v>
      </c>
      <c r="CC847" s="124">
        <f t="shared" ref="CC847" si="16395">U847/U870</f>
        <v>3.9640591966173359E-3</v>
      </c>
      <c r="CD847" s="125">
        <f t="shared" ref="CD847" si="16396">V847/V870</f>
        <v>5.7951817203410875E-4</v>
      </c>
      <c r="CE847" s="126">
        <f t="shared" ref="CE847" si="16397">W847/W870</f>
        <v>3.7451349962059088E-3</v>
      </c>
      <c r="CF847" s="123">
        <f t="shared" ref="CF847" si="16398">X847/X870</f>
        <v>2.4822695035460994E-4</v>
      </c>
      <c r="CG847" s="124">
        <f t="shared" ref="CG847" si="16399">Y847/Y870</f>
        <v>3.9849841178169216E-3</v>
      </c>
      <c r="CH847" s="125">
        <f t="shared" ref="CH847" si="16400">Z847/Z870</f>
        <v>8.6825151509889388E-5</v>
      </c>
      <c r="CI847" s="123">
        <f t="shared" ref="CI847" si="16401">AA847/AA870</f>
        <v>6.2274884707308042E-4</v>
      </c>
      <c r="CJ847" s="129">
        <f t="shared" ref="CJ847" si="16402">AB847/AB870</f>
        <v>6.3735584600614712E-3</v>
      </c>
      <c r="CK847" s="130">
        <f t="shared" ref="CK847" si="16403">AC847/AC870</f>
        <v>2.2408539828343019E-3</v>
      </c>
    </row>
    <row r="848" spans="1:89" ht="13.8" thickBot="1" x14ac:dyDescent="0.3">
      <c r="A848" s="139" t="s">
        <v>18</v>
      </c>
      <c r="B848" s="187">
        <v>2535</v>
      </c>
      <c r="C848" s="188">
        <v>730</v>
      </c>
      <c r="D848" s="189">
        <v>1726</v>
      </c>
      <c r="E848" s="190">
        <v>490</v>
      </c>
      <c r="F848" s="187">
        <v>2187</v>
      </c>
      <c r="G848" s="191">
        <v>536</v>
      </c>
      <c r="H848" s="189">
        <v>2565</v>
      </c>
      <c r="I848" s="190">
        <v>1044</v>
      </c>
      <c r="J848" s="187">
        <v>117</v>
      </c>
      <c r="K848" s="191">
        <v>388</v>
      </c>
      <c r="L848" s="189">
        <v>737</v>
      </c>
      <c r="M848" s="187">
        <v>1566</v>
      </c>
      <c r="N848" s="192">
        <v>2075</v>
      </c>
      <c r="O848" s="193">
        <v>2139</v>
      </c>
      <c r="P848" s="187">
        <v>1182</v>
      </c>
      <c r="Q848" s="191">
        <v>1208</v>
      </c>
      <c r="R848" s="189">
        <v>1673</v>
      </c>
      <c r="S848" s="190">
        <v>1221</v>
      </c>
      <c r="T848" s="187">
        <v>221</v>
      </c>
      <c r="U848" s="191">
        <v>719</v>
      </c>
      <c r="V848" s="189">
        <v>955</v>
      </c>
      <c r="W848" s="190">
        <v>1616</v>
      </c>
      <c r="X848" s="187">
        <v>1126</v>
      </c>
      <c r="Y848" s="191">
        <v>928</v>
      </c>
      <c r="Z848" s="189">
        <v>2807</v>
      </c>
      <c r="AA848" s="187">
        <v>1821</v>
      </c>
      <c r="AB848" s="162">
        <f t="shared" si="16345"/>
        <v>19906</v>
      </c>
      <c r="AC848" s="163">
        <f t="shared" si="16376"/>
        <v>14406</v>
      </c>
      <c r="AE848" s="254">
        <f>$AE$11</f>
        <v>0</v>
      </c>
      <c r="AF848" s="120">
        <f t="shared" si="16346"/>
        <v>0</v>
      </c>
      <c r="AG848" s="188">
        <f t="shared" si="16346"/>
        <v>0</v>
      </c>
      <c r="AH848" s="189">
        <f t="shared" si="16346"/>
        <v>0</v>
      </c>
      <c r="AI848" s="190">
        <f t="shared" si="16346"/>
        <v>0</v>
      </c>
      <c r="AJ848" s="187">
        <f t="shared" si="16346"/>
        <v>0</v>
      </c>
      <c r="AK848" s="191">
        <f t="shared" si="16346"/>
        <v>0</v>
      </c>
      <c r="AL848" s="189">
        <f t="shared" si="16346"/>
        <v>0</v>
      </c>
      <c r="AM848" s="190">
        <f t="shared" si="16346"/>
        <v>0</v>
      </c>
      <c r="AN848" s="187">
        <f t="shared" si="16346"/>
        <v>0</v>
      </c>
      <c r="AO848" s="191">
        <f t="shared" si="16346"/>
        <v>0</v>
      </c>
      <c r="AP848" s="189">
        <f t="shared" si="16347"/>
        <v>0</v>
      </c>
      <c r="AQ848" s="187">
        <f t="shared" si="16347"/>
        <v>0</v>
      </c>
      <c r="AR848" s="192">
        <f t="shared" si="16347"/>
        <v>0</v>
      </c>
      <c r="AS848" s="193">
        <f t="shared" si="16347"/>
        <v>0</v>
      </c>
      <c r="AT848" s="187">
        <f t="shared" si="16347"/>
        <v>0</v>
      </c>
      <c r="AU848" s="191">
        <f t="shared" si="16347"/>
        <v>0</v>
      </c>
      <c r="AV848" s="189">
        <f t="shared" si="16347"/>
        <v>0</v>
      </c>
      <c r="AW848" s="190">
        <f t="shared" si="16347"/>
        <v>0</v>
      </c>
      <c r="AX848" s="187">
        <f t="shared" si="16347"/>
        <v>0</v>
      </c>
      <c r="AY848" s="191">
        <f t="shared" si="16347"/>
        <v>0</v>
      </c>
      <c r="AZ848" s="189">
        <f t="shared" si="16348"/>
        <v>0</v>
      </c>
      <c r="BA848" s="190">
        <f t="shared" si="16348"/>
        <v>0</v>
      </c>
      <c r="BB848" s="187">
        <f t="shared" si="16348"/>
        <v>0</v>
      </c>
      <c r="BC848" s="191">
        <f t="shared" si="16348"/>
        <v>0</v>
      </c>
      <c r="BD848" s="189">
        <f t="shared" si="16348"/>
        <v>0</v>
      </c>
      <c r="BE848" s="187">
        <f t="shared" si="16348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18</v>
      </c>
      <c r="BJ848" s="123">
        <f>B848/B870</f>
        <v>5.9926244622003688E-2</v>
      </c>
      <c r="BK848" s="124">
        <f t="shared" ref="BK848" si="16404">C848/C870</f>
        <v>1.7931712110046672E-2</v>
      </c>
      <c r="BL848" s="125">
        <f t="shared" ref="BL848" si="16405">D848/D870</f>
        <v>7.5262721841887231E-2</v>
      </c>
      <c r="BM848" s="126">
        <f t="shared" ref="BM848" si="16406">E848/E870</f>
        <v>2.3132848645076007E-2</v>
      </c>
      <c r="BN848" s="123">
        <f t="shared" ref="BN848" si="16407">F848/F870</f>
        <v>8.1352527619685297E-2</v>
      </c>
      <c r="BO848" s="124">
        <f t="shared" ref="BO848" si="16408">G848/G870</f>
        <v>2.1200015820907327E-2</v>
      </c>
      <c r="BP848" s="125">
        <f t="shared" ref="BP848" si="16409">H848/H870</f>
        <v>5.4427398306703165E-2</v>
      </c>
      <c r="BQ848" s="126">
        <f t="shared" ref="BQ848" si="16410">I848/I870</f>
        <v>1.9819648789748456E-2</v>
      </c>
      <c r="BR848" s="123">
        <f t="shared" ref="BR848" si="16411">J848/J870</f>
        <v>1.3650682534126707E-2</v>
      </c>
      <c r="BS848" s="124">
        <f t="shared" ref="BS848" si="16412">K848/K870</f>
        <v>4.4256872362267594E-2</v>
      </c>
      <c r="BT848" s="125">
        <f t="shared" ref="BT848" si="16413">L848/L870</f>
        <v>2.4789774638412379E-2</v>
      </c>
      <c r="BU848" s="123">
        <f t="shared" ref="BU848" si="16414">M848/M870</f>
        <v>4.917723904032157E-2</v>
      </c>
      <c r="BV848" s="127">
        <f t="shared" ref="BV848" si="16415">N848/N870</f>
        <v>4.316082868791081E-2</v>
      </c>
      <c r="BW848" s="128">
        <f t="shared" ref="BW848" si="16416">O848/O870</f>
        <v>4.4463383707152804E-2</v>
      </c>
      <c r="BX848" s="123">
        <f t="shared" ref="BX848" si="16417">P848/P870</f>
        <v>3.9360639360639361E-2</v>
      </c>
      <c r="BY848" s="124">
        <f t="shared" ref="BY848" si="16418">Q848/Q870</f>
        <v>4.0562774923609012E-2</v>
      </c>
      <c r="BZ848" s="125">
        <f t="shared" ref="BZ848" si="16419">R848/R870</f>
        <v>4.8235497635797486E-2</v>
      </c>
      <c r="CA848" s="126">
        <f t="shared" ref="CA848" si="16420">S848/S870</f>
        <v>3.4134749790327087E-2</v>
      </c>
      <c r="CB848" s="123">
        <f t="shared" ref="CB848" si="16421">T848/T870</f>
        <v>1.9086276880559635E-2</v>
      </c>
      <c r="CC848" s="124">
        <f t="shared" ref="CC848" si="16422">U848/U870</f>
        <v>6.3336856941508105E-2</v>
      </c>
      <c r="CD848" s="125">
        <f t="shared" ref="CD848" si="16423">V848/V870</f>
        <v>2.6354278775836851E-2</v>
      </c>
      <c r="CE848" s="126">
        <f t="shared" ref="CE848" si="16424">W848/W870</f>
        <v>3.9556458522017966E-2</v>
      </c>
      <c r="CF848" s="123">
        <f t="shared" ref="CF848" si="16425">X848/X870</f>
        <v>3.9929078014184397E-2</v>
      </c>
      <c r="CG848" s="124">
        <f t="shared" ref="CG848" si="16426">Y848/Y870</f>
        <v>5.3595148714987002E-2</v>
      </c>
      <c r="CH848" s="125">
        <f t="shared" ref="CH848" si="16427">Z848/Z870</f>
        <v>4.8743640057651902E-2</v>
      </c>
      <c r="CI848" s="123">
        <f t="shared" ref="CI848" si="16428">AA848/AA870</f>
        <v>3.0649341905948094E-2</v>
      </c>
      <c r="CJ848" s="129">
        <f t="shared" ref="CJ848" si="16429">AB848/AB870</f>
        <v>4.6954868507025772E-2</v>
      </c>
      <c r="CK848" s="130">
        <f t="shared" ref="CK848" si="16430">AC848/AC870</f>
        <v>3.405247096699468E-2</v>
      </c>
    </row>
    <row r="849" spans="1:89" ht="14.4" thickTop="1" thickBot="1" x14ac:dyDescent="0.3">
      <c r="A849" s="131" t="s">
        <v>19</v>
      </c>
      <c r="B849" s="180">
        <v>5078</v>
      </c>
      <c r="C849" s="181">
        <v>1913</v>
      </c>
      <c r="D849" s="182">
        <v>1960</v>
      </c>
      <c r="E849" s="183">
        <v>1403</v>
      </c>
      <c r="F849" s="180">
        <v>3122</v>
      </c>
      <c r="G849" s="184">
        <v>1367</v>
      </c>
      <c r="H849" s="182">
        <v>4161</v>
      </c>
      <c r="I849" s="183">
        <v>2513</v>
      </c>
      <c r="J849" s="180">
        <v>270</v>
      </c>
      <c r="K849" s="184">
        <v>947</v>
      </c>
      <c r="L849" s="182">
        <v>1287</v>
      </c>
      <c r="M849" s="180">
        <v>3017</v>
      </c>
      <c r="N849" s="185">
        <v>3272</v>
      </c>
      <c r="O849" s="186">
        <v>4057</v>
      </c>
      <c r="P849" s="180">
        <v>2392</v>
      </c>
      <c r="Q849" s="184">
        <v>2427</v>
      </c>
      <c r="R849" s="182">
        <v>3098</v>
      </c>
      <c r="S849" s="183">
        <v>2213</v>
      </c>
      <c r="T849" s="180">
        <v>462</v>
      </c>
      <c r="U849" s="184">
        <v>1511</v>
      </c>
      <c r="V849" s="182">
        <v>1693</v>
      </c>
      <c r="W849" s="183">
        <v>3630</v>
      </c>
      <c r="X849" s="180">
        <v>2193</v>
      </c>
      <c r="Y849" s="184">
        <v>1766</v>
      </c>
      <c r="Z849" s="182">
        <v>4767</v>
      </c>
      <c r="AA849" s="180">
        <v>3646</v>
      </c>
      <c r="AB849" s="162">
        <f t="shared" si="16345"/>
        <v>33755</v>
      </c>
      <c r="AC849" s="163">
        <f t="shared" si="16376"/>
        <v>30410</v>
      </c>
      <c r="AE849" s="251" t="s">
        <v>13</v>
      </c>
      <c r="AF849" s="14">
        <f t="shared" ref="AF849:BG849" si="16431">SUM(AF846:AF848)</f>
        <v>9418</v>
      </c>
      <c r="AG849" s="1">
        <f t="shared" si="16431"/>
        <v>3515</v>
      </c>
      <c r="AH849" s="14">
        <f t="shared" si="16431"/>
        <v>4372</v>
      </c>
      <c r="AI849" s="1">
        <f t="shared" si="16431"/>
        <v>3480</v>
      </c>
      <c r="AJ849" s="14">
        <f t="shared" si="16431"/>
        <v>5741</v>
      </c>
      <c r="AK849" s="1">
        <f t="shared" si="16431"/>
        <v>2766</v>
      </c>
      <c r="AL849" s="14">
        <f t="shared" si="16431"/>
        <v>8040</v>
      </c>
      <c r="AM849" s="1">
        <f t="shared" si="16431"/>
        <v>5647</v>
      </c>
      <c r="AN849" s="14">
        <f t="shared" si="16431"/>
        <v>731</v>
      </c>
      <c r="AO849" s="1">
        <f t="shared" si="16431"/>
        <v>2490</v>
      </c>
      <c r="AP849" s="14">
        <f t="shared" si="16431"/>
        <v>2396</v>
      </c>
      <c r="AQ849" s="1">
        <f t="shared" si="16431"/>
        <v>9142</v>
      </c>
      <c r="AR849" s="14">
        <f t="shared" si="16431"/>
        <v>6388</v>
      </c>
      <c r="AS849" s="1">
        <f t="shared" si="16431"/>
        <v>10038</v>
      </c>
      <c r="AT849" s="14">
        <f t="shared" si="16431"/>
        <v>5025</v>
      </c>
      <c r="AU849" s="1">
        <f t="shared" si="16431"/>
        <v>5487</v>
      </c>
      <c r="AV849" s="14">
        <f t="shared" si="16431"/>
        <v>6727</v>
      </c>
      <c r="AW849" s="1">
        <f t="shared" si="16431"/>
        <v>4424</v>
      </c>
      <c r="AX849" s="14">
        <f t="shared" si="16431"/>
        <v>826</v>
      </c>
      <c r="AY849" s="1">
        <f t="shared" si="16431"/>
        <v>3850</v>
      </c>
      <c r="AZ849" s="14">
        <f t="shared" si="16431"/>
        <v>2849</v>
      </c>
      <c r="BA849" s="1">
        <f t="shared" si="16431"/>
        <v>8307</v>
      </c>
      <c r="BB849" s="14">
        <f t="shared" si="16431"/>
        <v>4336</v>
      </c>
      <c r="BC849" s="1">
        <f t="shared" si="16431"/>
        <v>4506</v>
      </c>
      <c r="BD849" s="14">
        <f t="shared" si="16431"/>
        <v>10719</v>
      </c>
      <c r="BE849" s="1">
        <f t="shared" si="16431"/>
        <v>6813</v>
      </c>
      <c r="BF849" s="166">
        <f t="shared" si="16431"/>
        <v>67568</v>
      </c>
      <c r="BG849" s="167">
        <f t="shared" si="16431"/>
        <v>70465</v>
      </c>
      <c r="BI849" s="131" t="s">
        <v>19</v>
      </c>
      <c r="BJ849" s="123">
        <f>B849/B870</f>
        <v>0.12004160559784408</v>
      </c>
      <c r="BK849" s="124">
        <f t="shared" ref="BK849" si="16432">C849/C870</f>
        <v>4.6990911323999018E-2</v>
      </c>
      <c r="BL849" s="125">
        <f t="shared" ref="BL849" si="16433">D849/D870</f>
        <v>8.5466358522652941E-2</v>
      </c>
      <c r="BM849" s="126">
        <f t="shared" ref="BM849" si="16434">E849/E870</f>
        <v>6.6235482957227837E-2</v>
      </c>
      <c r="BN849" s="123">
        <f t="shared" ref="BN849" si="16435">F849/F870</f>
        <v>0.11613287207528922</v>
      </c>
      <c r="BO849" s="124">
        <f t="shared" ref="BO849" si="16436">G849/G870</f>
        <v>5.4067950796978209E-2</v>
      </c>
      <c r="BP849" s="125">
        <f t="shared" ref="BP849" si="16437">H849/H870</f>
        <v>8.8293335030874026E-2</v>
      </c>
      <c r="BQ849" s="126">
        <f t="shared" ref="BQ849" si="16438">I849/I870</f>
        <v>4.7707641196013291E-2</v>
      </c>
      <c r="BR849" s="123">
        <f t="shared" ref="BR849" si="16439">J849/J870</f>
        <v>3.1501575078753938E-2</v>
      </c>
      <c r="BS849" s="124">
        <f t="shared" ref="BS849" si="16440">K849/K870</f>
        <v>0.10801870651306034</v>
      </c>
      <c r="BT849" s="125">
        <f t="shared" ref="BT849" si="16441">L849/L870</f>
        <v>4.328960645812311E-2</v>
      </c>
      <c r="BU849" s="123">
        <f t="shared" ref="BU849" si="16442">M849/M870</f>
        <v>9.4743122723275966E-2</v>
      </c>
      <c r="BV849" s="127">
        <f t="shared" ref="BV849" si="16443">N849/N870</f>
        <v>6.8058906731009242E-2</v>
      </c>
      <c r="BW849" s="128">
        <f t="shared" ref="BW849" si="16444">O849/O870</f>
        <v>8.4332841374436154E-2</v>
      </c>
      <c r="BX849" s="123">
        <f t="shared" ref="BX849" si="16445">P849/P870</f>
        <v>7.9653679653679657E-2</v>
      </c>
      <c r="BY849" s="124">
        <f t="shared" ref="BY849" si="16446">Q849/Q870</f>
        <v>8.1494912863906518E-2</v>
      </c>
      <c r="BZ849" s="125">
        <f t="shared" ref="BZ849" si="16447">R849/R870</f>
        <v>8.9320724253257988E-2</v>
      </c>
      <c r="CA849" s="126">
        <f t="shared" ref="CA849" si="16448">S849/S870</f>
        <v>6.1867486720715681E-2</v>
      </c>
      <c r="CB849" s="123">
        <f t="shared" ref="CB849" si="16449">T849/T870</f>
        <v>3.9899818637188014E-2</v>
      </c>
      <c r="CC849" s="124">
        <f t="shared" ref="CC849" si="16450">U849/U870</f>
        <v>0.13310429880197322</v>
      </c>
      <c r="CD849" s="125">
        <f t="shared" ref="CD849" si="16451">V849/V870</f>
        <v>4.6720203107321244E-2</v>
      </c>
      <c r="CE849" s="126">
        <f t="shared" ref="CE849" si="16452">W849/W870</f>
        <v>8.8855163635473522E-2</v>
      </c>
      <c r="CF849" s="123">
        <f t="shared" ref="CF849" si="16453">X849/X870</f>
        <v>7.7765957446808517E-2</v>
      </c>
      <c r="CG849" s="124">
        <f t="shared" ref="CG849" si="16454">Y849/Y870</f>
        <v>0.10199249205890847</v>
      </c>
      <c r="CH849" s="125">
        <f t="shared" ref="CH849" si="16455">Z849/Z870</f>
        <v>8.2779099449528534E-2</v>
      </c>
      <c r="CI849" s="123">
        <f t="shared" ref="CI849" si="16456">AA849/AA870</f>
        <v>6.1366008011579765E-2</v>
      </c>
      <c r="CJ849" s="129">
        <f t="shared" ref="CJ849" si="16457">AB849/AB870</f>
        <v>7.9622304152248316E-2</v>
      </c>
      <c r="CK849" s="130">
        <f t="shared" ref="CK849" si="16458">AC849/AC870</f>
        <v>7.188224643248009E-2</v>
      </c>
    </row>
    <row r="850" spans="1:89" ht="13.8" thickTop="1" x14ac:dyDescent="0.25">
      <c r="A850" s="139" t="s">
        <v>20</v>
      </c>
      <c r="B850" s="266">
        <v>5317</v>
      </c>
      <c r="C850" s="267">
        <v>1872</v>
      </c>
      <c r="D850" s="268">
        <v>2432</v>
      </c>
      <c r="E850" s="269">
        <v>1908</v>
      </c>
      <c r="F850" s="266">
        <v>3391</v>
      </c>
      <c r="G850" s="270">
        <v>1533</v>
      </c>
      <c r="H850" s="268">
        <v>4279</v>
      </c>
      <c r="I850" s="269">
        <v>2957</v>
      </c>
      <c r="J850" s="266">
        <v>413</v>
      </c>
      <c r="K850" s="270">
        <v>1378</v>
      </c>
      <c r="L850" s="268">
        <v>1313</v>
      </c>
      <c r="M850" s="266">
        <v>4914</v>
      </c>
      <c r="N850" s="271">
        <v>3500</v>
      </c>
      <c r="O850" s="272">
        <v>5253</v>
      </c>
      <c r="P850" s="266">
        <v>2783</v>
      </c>
      <c r="Q850" s="270">
        <v>2926</v>
      </c>
      <c r="R850" s="268">
        <v>3793</v>
      </c>
      <c r="S850" s="269">
        <v>2458</v>
      </c>
      <c r="T850" s="266">
        <v>488</v>
      </c>
      <c r="U850" s="270">
        <v>2116</v>
      </c>
      <c r="V850" s="268">
        <v>1662</v>
      </c>
      <c r="W850" s="269">
        <v>4326</v>
      </c>
      <c r="X850" s="266">
        <v>2300</v>
      </c>
      <c r="Y850" s="270">
        <v>2408</v>
      </c>
      <c r="Z850" s="268">
        <v>5895</v>
      </c>
      <c r="AA850" s="266">
        <v>3576</v>
      </c>
      <c r="AB850" s="162">
        <f t="shared" si="16345"/>
        <v>37566</v>
      </c>
      <c r="AC850" s="163">
        <f t="shared" si="16376"/>
        <v>37625</v>
      </c>
      <c r="BI850" s="139" t="s">
        <v>20</v>
      </c>
      <c r="BJ850" s="123">
        <f>B850/B870</f>
        <v>0.12569145666871542</v>
      </c>
      <c r="BK850" s="124">
        <f t="shared" ref="BK850" si="16459">C850/C870</f>
        <v>4.5983787767133383E-2</v>
      </c>
      <c r="BL850" s="125">
        <f t="shared" ref="BL850" si="16460">D850/D870</f>
        <v>0.10604805302402651</v>
      </c>
      <c r="BM850" s="126">
        <f t="shared" ref="BM850" si="16461">E850/E870</f>
        <v>9.0076480030214331E-2</v>
      </c>
      <c r="BN850" s="123">
        <f t="shared" ref="BN850" si="16462">F850/F870</f>
        <v>0.12613919577428115</v>
      </c>
      <c r="BO850" s="124">
        <f t="shared" ref="BO850" si="16463">G850/G870</f>
        <v>6.0633627338527868E-2</v>
      </c>
      <c r="BP850" s="125">
        <f t="shared" ref="BP850" si="16464">H850/H870</f>
        <v>9.0797207545568359E-2</v>
      </c>
      <c r="BQ850" s="126">
        <f t="shared" ref="BQ850" si="16465">I850/I870</f>
        <v>5.613668723303275E-2</v>
      </c>
      <c r="BR850" s="123">
        <f t="shared" ref="BR850" si="16466">J850/J870</f>
        <v>4.8185742620464357E-2</v>
      </c>
      <c r="BS850" s="124">
        <f t="shared" ref="BS850" si="16467">K850/K870</f>
        <v>0.15718033534846584</v>
      </c>
      <c r="BT850" s="125">
        <f t="shared" ref="BT850" si="16468">L850/L870</f>
        <v>4.4164143962327616E-2</v>
      </c>
      <c r="BU850" s="123">
        <f t="shared" ref="BU850" si="16469">M850/M870</f>
        <v>0.15431478457480216</v>
      </c>
      <c r="BV850" s="127">
        <f t="shared" ref="BV850" si="16470">N850/N870</f>
        <v>7.2801397786837502E-2</v>
      </c>
      <c r="BW850" s="128">
        <f t="shared" ref="BW850" si="16471">O850/O870</f>
        <v>0.10919408817843557</v>
      </c>
      <c r="BX850" s="123">
        <f t="shared" ref="BX850" si="16472">P850/P870</f>
        <v>9.2673992673992678E-2</v>
      </c>
      <c r="BY850" s="124">
        <f t="shared" ref="BY850" si="16473">Q850/Q870</f>
        <v>9.8250562439139044E-2</v>
      </c>
      <c r="BZ850" s="125">
        <f t="shared" ref="BZ850" si="16474">R850/R870</f>
        <v>0.10935878214738784</v>
      </c>
      <c r="CA850" s="126">
        <f t="shared" ref="CA850" si="16475">S850/S870</f>
        <v>6.8716801789208831E-2</v>
      </c>
      <c r="CB850" s="123">
        <f t="shared" ref="CB850" si="16476">T850/T870</f>
        <v>4.2145262976077381E-2</v>
      </c>
      <c r="CC850" s="124">
        <f t="shared" ref="CC850" si="16477">U850/U870</f>
        <v>0.18639887244538408</v>
      </c>
      <c r="CD850" s="125">
        <f t="shared" ref="CD850" si="16478">V850/V870</f>
        <v>4.5864723900985178E-2</v>
      </c>
      <c r="CE850" s="126">
        <f t="shared" ref="CE850" si="16479">W850/W870</f>
        <v>0.10589185616723375</v>
      </c>
      <c r="CF850" s="123">
        <f t="shared" ref="CF850" si="16480">X850/X870</f>
        <v>8.1560283687943269E-2</v>
      </c>
      <c r="CG850" s="124">
        <f t="shared" ref="CG850" si="16481">Y850/Y870</f>
        <v>0.13907017037250938</v>
      </c>
      <c r="CH850" s="125">
        <f t="shared" ref="CH850" si="16482">Z850/Z870</f>
        <v>0.10236685363015958</v>
      </c>
      <c r="CI850" s="123">
        <f t="shared" ref="CI850" si="16483">AA850/AA870</f>
        <v>6.0187834517117178E-2</v>
      </c>
      <c r="CJ850" s="129">
        <f t="shared" ref="CJ850" si="16484">AB850/AB870</f>
        <v>8.8611805000247679E-2</v>
      </c>
      <c r="CK850" s="130">
        <f t="shared" ref="CK850" si="16485">AC850/AC870</f>
        <v>8.8936847156266471E-2</v>
      </c>
    </row>
    <row r="851" spans="1:89" ht="13.8" thickBot="1" x14ac:dyDescent="0.3">
      <c r="A851" s="131" t="s">
        <v>21</v>
      </c>
      <c r="B851" s="273">
        <v>4101</v>
      </c>
      <c r="C851" s="274">
        <v>1643</v>
      </c>
      <c r="D851" s="275">
        <v>1940</v>
      </c>
      <c r="E851" s="276">
        <v>1572</v>
      </c>
      <c r="F851" s="273">
        <v>2350</v>
      </c>
      <c r="G851" s="277">
        <v>1233</v>
      </c>
      <c r="H851" s="275">
        <v>3761</v>
      </c>
      <c r="I851" s="276">
        <v>2690</v>
      </c>
      <c r="J851" s="273">
        <v>318</v>
      </c>
      <c r="K851" s="277">
        <v>1112</v>
      </c>
      <c r="L851" s="275">
        <v>1083</v>
      </c>
      <c r="M851" s="273">
        <v>4228</v>
      </c>
      <c r="N851" s="278">
        <v>2888</v>
      </c>
      <c r="O851" s="279">
        <v>4785</v>
      </c>
      <c r="P851" s="273">
        <v>2242</v>
      </c>
      <c r="Q851" s="277">
        <v>2561</v>
      </c>
      <c r="R851" s="275">
        <v>2934</v>
      </c>
      <c r="S851" s="276">
        <v>1966</v>
      </c>
      <c r="T851" s="273">
        <v>338</v>
      </c>
      <c r="U851" s="277">
        <v>1734</v>
      </c>
      <c r="V851" s="275">
        <v>1187</v>
      </c>
      <c r="W851" s="276">
        <v>3981</v>
      </c>
      <c r="X851" s="273">
        <v>2036</v>
      </c>
      <c r="Y851" s="277">
        <v>2098</v>
      </c>
      <c r="Z851" s="275">
        <v>4824</v>
      </c>
      <c r="AA851" s="273">
        <v>3237</v>
      </c>
      <c r="AB851" s="162">
        <f t="shared" si="16345"/>
        <v>30002</v>
      </c>
      <c r="AC851" s="163">
        <f t="shared" si="16376"/>
        <v>32840</v>
      </c>
      <c r="AE851" t="s">
        <v>85</v>
      </c>
      <c r="BI851" s="131" t="s">
        <v>21</v>
      </c>
      <c r="BJ851" s="123">
        <f>B851/B870</f>
        <v>9.6945770885537325E-2</v>
      </c>
      <c r="BK851" s="124">
        <f t="shared" ref="BK851" si="16486">C851/C870</f>
        <v>4.035863424220093E-2</v>
      </c>
      <c r="BL851" s="125">
        <f t="shared" ref="BL851" si="16487">D851/D870</f>
        <v>8.4594252823442198E-2</v>
      </c>
      <c r="BM851" s="126">
        <f t="shared" ref="BM851" si="16488">E851/E870</f>
        <v>7.421395524501935E-2</v>
      </c>
      <c r="BN851" s="123">
        <f t="shared" ref="BN851" si="16489">F851/F870</f>
        <v>8.7415839006063312E-2</v>
      </c>
      <c r="BO851" s="124">
        <f t="shared" ref="BO851" si="16490">G851/G870</f>
        <v>4.8767946841751376E-2</v>
      </c>
      <c r="BP851" s="125">
        <f t="shared" ref="BP851" si="16491">H851/H870</f>
        <v>7.9805631591232204E-2</v>
      </c>
      <c r="BQ851" s="126">
        <f t="shared" ref="BQ851" si="16492">I851/I870</f>
        <v>5.1067869008068346E-2</v>
      </c>
      <c r="BR851" s="123">
        <f t="shared" ref="BR851" si="16493">J851/J870</f>
        <v>3.710185509275464E-2</v>
      </c>
      <c r="BS851" s="124">
        <f t="shared" ref="BS851" si="16494">K851/K870</f>
        <v>0.12683928367742672</v>
      </c>
      <c r="BT851" s="125">
        <f t="shared" ref="BT851" si="16495">L851/L870</f>
        <v>3.6427850655903128E-2</v>
      </c>
      <c r="BU851" s="123">
        <f t="shared" ref="BU851" si="16496">M851/M870</f>
        <v>0.13277226479085541</v>
      </c>
      <c r="BV851" s="127">
        <f t="shared" ref="BV851" si="16497">N851/N870</f>
        <v>6.0071553373824776E-2</v>
      </c>
      <c r="BW851" s="128">
        <f t="shared" ref="BW851" si="16498">O851/O870</f>
        <v>9.9465774211653188E-2</v>
      </c>
      <c r="BX851" s="123">
        <f t="shared" ref="BX851" si="16499">P851/P870</f>
        <v>7.4658674658674665E-2</v>
      </c>
      <c r="BY851" s="124">
        <f t="shared" ref="BY851" si="16500">Q851/Q870</f>
        <v>8.5994425976293615E-2</v>
      </c>
      <c r="BZ851" s="125">
        <f t="shared" ref="BZ851" si="16501">R851/R870</f>
        <v>8.4592319225002877E-2</v>
      </c>
      <c r="CA851" s="126">
        <f t="shared" ref="CA851" si="16502">S851/S870</f>
        <v>5.4962258876153199E-2</v>
      </c>
      <c r="CB851" s="123">
        <f t="shared" ref="CB851" si="16503">T851/T870</f>
        <v>2.9190776405561794E-2</v>
      </c>
      <c r="CC851" s="124">
        <f t="shared" ref="CC851" si="16504">U851/U870</f>
        <v>0.15274841437632136</v>
      </c>
      <c r="CD851" s="125">
        <f t="shared" ref="CD851" si="16505">V851/V870</f>
        <v>3.2756574771642247E-2</v>
      </c>
      <c r="CE851" s="126">
        <f t="shared" ref="CE851" si="16506">W851/W870</f>
        <v>9.7446943920887083E-2</v>
      </c>
      <c r="CF851" s="123">
        <f t="shared" ref="CF851" si="16507">X851/X870</f>
        <v>7.2198581560283692E-2</v>
      </c>
      <c r="CG851" s="124">
        <f t="shared" ref="CG851" si="16508">Y851/Y870</f>
        <v>0.12116661853883916</v>
      </c>
      <c r="CH851" s="125">
        <f t="shared" ref="CH851" si="16509">Z851/Z870</f>
        <v>8.3768906176741278E-2</v>
      </c>
      <c r="CI851" s="123">
        <f t="shared" ref="CI851" si="16510">AA851/AA870</f>
        <v>5.4482108593934091E-2</v>
      </c>
      <c r="CJ851" s="129">
        <f t="shared" ref="CJ851" si="16511">AB851/AB870</f>
        <v>7.0769615439957162E-2</v>
      </c>
      <c r="CK851" s="130">
        <f t="shared" ref="CK851" si="16512">AC851/AC870</f>
        <v>7.7626207591011062E-2</v>
      </c>
    </row>
    <row r="852" spans="1:89" ht="14.4" thickTop="1" thickBot="1" x14ac:dyDescent="0.3">
      <c r="A852" s="139" t="s">
        <v>22</v>
      </c>
      <c r="B852" s="187">
        <v>2821</v>
      </c>
      <c r="C852" s="188">
        <v>1519</v>
      </c>
      <c r="D852" s="189">
        <v>1448</v>
      </c>
      <c r="E852" s="190">
        <v>1054</v>
      </c>
      <c r="F852" s="187">
        <v>1850</v>
      </c>
      <c r="G852" s="191">
        <v>826</v>
      </c>
      <c r="H852" s="189">
        <v>3161</v>
      </c>
      <c r="I852" s="190">
        <v>2248</v>
      </c>
      <c r="J852" s="187">
        <v>337</v>
      </c>
      <c r="K852" s="191">
        <v>1009</v>
      </c>
      <c r="L852" s="189">
        <v>778</v>
      </c>
      <c r="M852" s="187">
        <v>2940</v>
      </c>
      <c r="N852" s="192">
        <v>2134</v>
      </c>
      <c r="O852" s="193">
        <v>3453</v>
      </c>
      <c r="P852" s="187">
        <v>1445</v>
      </c>
      <c r="Q852" s="191">
        <v>1663</v>
      </c>
      <c r="R852" s="189">
        <v>2297</v>
      </c>
      <c r="S852" s="190">
        <v>1634</v>
      </c>
      <c r="T852" s="187">
        <v>276</v>
      </c>
      <c r="U852" s="191">
        <v>744</v>
      </c>
      <c r="V852" s="189">
        <v>936</v>
      </c>
      <c r="W852" s="190">
        <v>3402</v>
      </c>
      <c r="X852" s="187">
        <v>1463</v>
      </c>
      <c r="Y852" s="191">
        <v>1213</v>
      </c>
      <c r="Z852" s="189">
        <v>3715</v>
      </c>
      <c r="AA852" s="187">
        <v>2849</v>
      </c>
      <c r="AB852" s="162">
        <f t="shared" si="16345"/>
        <v>22661</v>
      </c>
      <c r="AC852" s="163">
        <f t="shared" si="16376"/>
        <v>24554</v>
      </c>
      <c r="AE852" s="292" t="s">
        <v>0</v>
      </c>
      <c r="AF852" s="290" t="s">
        <v>1</v>
      </c>
      <c r="AG852" s="291"/>
      <c r="AH852" s="290" t="s">
        <v>2</v>
      </c>
      <c r="AI852" s="291"/>
      <c r="AJ852" s="290" t="s">
        <v>3</v>
      </c>
      <c r="AK852" s="291"/>
      <c r="AL852" s="290" t="s">
        <v>4</v>
      </c>
      <c r="AM852" s="291"/>
      <c r="AN852" s="290" t="s">
        <v>5</v>
      </c>
      <c r="AO852" s="291"/>
      <c r="AP852" s="290" t="s">
        <v>6</v>
      </c>
      <c r="AQ852" s="291"/>
      <c r="AR852" s="290" t="s">
        <v>7</v>
      </c>
      <c r="AS852" s="291"/>
      <c r="AT852" s="290" t="s">
        <v>8</v>
      </c>
      <c r="AU852" s="291"/>
      <c r="AV852" s="290" t="s">
        <v>9</v>
      </c>
      <c r="AW852" s="291"/>
      <c r="AX852" s="290" t="s">
        <v>10</v>
      </c>
      <c r="AY852" s="291"/>
      <c r="AZ852" s="290" t="s">
        <v>11</v>
      </c>
      <c r="BA852" s="291"/>
      <c r="BB852" s="290" t="s">
        <v>12</v>
      </c>
      <c r="BC852" s="291"/>
      <c r="BD852" s="297" t="s">
        <v>40</v>
      </c>
      <c r="BE852" s="298"/>
      <c r="BF852" s="295" t="s">
        <v>41</v>
      </c>
      <c r="BG852" s="296"/>
      <c r="BI852" s="139" t="s">
        <v>22</v>
      </c>
      <c r="BJ852" s="123">
        <f>B852/B870</f>
        <v>6.6687154271665647E-2</v>
      </c>
      <c r="BK852" s="124">
        <f t="shared" ref="BK852" si="16513">C852/C870</f>
        <v>3.7312699582412186E-2</v>
      </c>
      <c r="BL852" s="125">
        <f t="shared" ref="BL852" si="16514">D852/D870</f>
        <v>6.314045262285789E-2</v>
      </c>
      <c r="BM852" s="126">
        <f t="shared" ref="BM852" si="16515">E852/E870</f>
        <v>4.9759229534510431E-2</v>
      </c>
      <c r="BN852" s="123">
        <f t="shared" ref="BN852" si="16516">F852/F870</f>
        <v>6.8816724323922177E-2</v>
      </c>
      <c r="BO852" s="124">
        <f t="shared" ref="BO852" si="16517">G852/G870</f>
        <v>3.2670173634457934E-2</v>
      </c>
      <c r="BP852" s="125">
        <f t="shared" ref="BP852" si="16518">H852/H870</f>
        <v>6.7074076431769478E-2</v>
      </c>
      <c r="BQ852" s="126">
        <f t="shared" ref="BQ852" si="16519">I852/I870</f>
        <v>4.2676791646891317E-2</v>
      </c>
      <c r="BR852" s="123">
        <f t="shared" ref="BR852" si="16520">J852/J870</f>
        <v>3.9318632598296578E-2</v>
      </c>
      <c r="BS852" s="124">
        <f t="shared" ref="BS852" si="16521">K852/K870</f>
        <v>0.11509068096270104</v>
      </c>
      <c r="BT852" s="125">
        <f t="shared" ref="BT852" si="16522">L852/L870</f>
        <v>2.6168853010427179E-2</v>
      </c>
      <c r="BU852" s="123">
        <f t="shared" ref="BU852" si="16523">M852/M870</f>
        <v>9.232508478834317E-2</v>
      </c>
      <c r="BV852" s="127">
        <f t="shared" ref="BV852" si="16524">N852/N870</f>
        <v>4.4388052250603209E-2</v>
      </c>
      <c r="BW852" s="128">
        <f t="shared" ref="BW852" si="16525">O852/O870</f>
        <v>7.1777495998503332E-2</v>
      </c>
      <c r="BX852" s="123">
        <f t="shared" ref="BX852" si="16526">P852/P870</f>
        <v>4.811854811854812E-2</v>
      </c>
      <c r="BY852" s="124">
        <f t="shared" ref="BY852" si="16527">Q852/Q870</f>
        <v>5.584097243208757E-2</v>
      </c>
      <c r="BZ852" s="125">
        <f t="shared" ref="BZ852" si="16528">R852/R870</f>
        <v>6.6226502133548609E-2</v>
      </c>
      <c r="CA852" s="126">
        <f t="shared" ref="CA852" si="16529">S852/S870</f>
        <v>4.5680738048644115E-2</v>
      </c>
      <c r="CB852" s="123">
        <f t="shared" ref="CB852" si="16530">T852/T870</f>
        <v>2.3836255289748684E-2</v>
      </c>
      <c r="CC852" s="124">
        <f t="shared" ref="CC852" si="16531">U852/U870</f>
        <v>6.5539112050739964E-2</v>
      </c>
      <c r="CD852" s="125">
        <f t="shared" ref="CD852" si="16532">V852/V870</f>
        <v>2.5829952810663134E-2</v>
      </c>
      <c r="CE852" s="126">
        <f t="shared" ref="CE852" si="16533">W852/W870</f>
        <v>8.3274178150931383E-2</v>
      </c>
      <c r="CF852" s="123">
        <f t="shared" ref="CF852" si="16534">X852/X870</f>
        <v>5.1879432624113472E-2</v>
      </c>
      <c r="CG852" s="124">
        <f t="shared" ref="CG852" si="16535">Y852/Y870</f>
        <v>7.0054865723361254E-2</v>
      </c>
      <c r="CH852" s="125">
        <f t="shared" ref="CH852" si="16536">Z852/Z870</f>
        <v>6.4511087571847814E-2</v>
      </c>
      <c r="CI852" s="123">
        <f t="shared" ref="CI852" si="16537">AA852/AA870</f>
        <v>4.7951661224627191E-2</v>
      </c>
      <c r="CJ852" s="129">
        <f t="shared" ref="CJ852" si="16538">AB852/AB870</f>
        <v>5.3453444953165431E-2</v>
      </c>
      <c r="CK852" s="130">
        <f t="shared" ref="CK852" si="16539">AC852/AC870</f>
        <v>5.8040009171427695E-2</v>
      </c>
    </row>
    <row r="853" spans="1:89" ht="15" thickTop="1" thickBot="1" x14ac:dyDescent="0.35">
      <c r="A853" s="131" t="s">
        <v>23</v>
      </c>
      <c r="B853" s="180">
        <v>2097</v>
      </c>
      <c r="C853" s="181">
        <v>1258</v>
      </c>
      <c r="D853" s="182">
        <v>1065</v>
      </c>
      <c r="E853" s="183">
        <v>742</v>
      </c>
      <c r="F853" s="180">
        <v>1368</v>
      </c>
      <c r="G853" s="184">
        <v>743</v>
      </c>
      <c r="H853" s="182">
        <v>2381</v>
      </c>
      <c r="I853" s="183">
        <v>1967</v>
      </c>
      <c r="J853" s="180">
        <v>298</v>
      </c>
      <c r="K853" s="184">
        <v>601</v>
      </c>
      <c r="L853" s="182">
        <v>742</v>
      </c>
      <c r="M853" s="180">
        <v>1783</v>
      </c>
      <c r="N853" s="185">
        <v>1652</v>
      </c>
      <c r="O853" s="186">
        <v>2516</v>
      </c>
      <c r="P853" s="180">
        <v>1039</v>
      </c>
      <c r="Q853" s="184">
        <v>1218</v>
      </c>
      <c r="R853" s="182">
        <v>1615</v>
      </c>
      <c r="S853" s="183">
        <v>1307</v>
      </c>
      <c r="T853" s="180">
        <v>333</v>
      </c>
      <c r="U853" s="184">
        <v>477</v>
      </c>
      <c r="V853" s="182">
        <v>776</v>
      </c>
      <c r="W853" s="183">
        <v>2271</v>
      </c>
      <c r="X853" s="180">
        <v>1089</v>
      </c>
      <c r="Y853" s="184">
        <v>756</v>
      </c>
      <c r="Z853" s="182">
        <v>2844</v>
      </c>
      <c r="AA853" s="180">
        <v>2364</v>
      </c>
      <c r="AB853" s="162">
        <f t="shared" si="16345"/>
        <v>17299</v>
      </c>
      <c r="AC853" s="163">
        <f t="shared" si="16376"/>
        <v>18003</v>
      </c>
      <c r="AE853" s="293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68" t="s">
        <v>14</v>
      </c>
      <c r="BG853" s="169" t="s">
        <v>15</v>
      </c>
      <c r="BI853" s="131" t="s">
        <v>23</v>
      </c>
      <c r="BJ853" s="123">
        <f>B853/B870</f>
        <v>4.9572124249444474E-2</v>
      </c>
      <c r="BK853" s="124">
        <f t="shared" ref="BK853" si="16540">C853/C870</f>
        <v>3.0901498403340704E-2</v>
      </c>
      <c r="BL853" s="125">
        <f t="shared" ref="BL853" si="16541">D853/D870</f>
        <v>4.6439628482972138E-2</v>
      </c>
      <c r="BM853" s="126">
        <f t="shared" ref="BM853" si="16542">E853/E870</f>
        <v>3.502974223397224E-2</v>
      </c>
      <c r="BN853" s="123">
        <f t="shared" ref="BN853" si="16543">F853/F870</f>
        <v>5.0887177770338132E-2</v>
      </c>
      <c r="BO853" s="124">
        <f t="shared" ref="BO853" si="16544">G853/G870</f>
        <v>2.9387335363683108E-2</v>
      </c>
      <c r="BP853" s="125">
        <f t="shared" ref="BP853" si="16545">H853/H870</f>
        <v>5.0523054724467928E-2</v>
      </c>
      <c r="BQ853" s="126">
        <f t="shared" ref="BQ853" si="16546">I853/I870</f>
        <v>3.7342192691029903E-2</v>
      </c>
      <c r="BR853" s="123">
        <f t="shared" ref="BR853" si="16547">J853/J870</f>
        <v>3.4768405086921014E-2</v>
      </c>
      <c r="BS853" s="124">
        <f t="shared" ref="BS853" si="16548">K853/K870</f>
        <v>6.8552526519904192E-2</v>
      </c>
      <c r="BT853" s="125">
        <f t="shared" ref="BT853" si="16549">L853/L870</f>
        <v>2.4957954927682477E-2</v>
      </c>
      <c r="BU853" s="123">
        <f t="shared" ref="BU853" si="16550">M853/M870</f>
        <v>5.5991709584223087E-2</v>
      </c>
      <c r="BV853" s="127">
        <f t="shared" ref="BV853" si="16551">N853/N870</f>
        <v>3.43622597553873E-2</v>
      </c>
      <c r="BW853" s="128">
        <f t="shared" ref="BW853" si="16552">O853/O870</f>
        <v>5.2300081069283057E-2</v>
      </c>
      <c r="BX853" s="123">
        <f t="shared" ref="BX853" si="16553">P853/P870</f>
        <v>3.4598734598734596E-2</v>
      </c>
      <c r="BY853" s="124">
        <f t="shared" ref="BY853" si="16554">Q853/Q870</f>
        <v>4.0898559484234917E-2</v>
      </c>
      <c r="BZ853" s="125">
        <f t="shared" ref="BZ853" si="16555">R853/R870</f>
        <v>4.6563256833121902E-2</v>
      </c>
      <c r="CA853" s="126">
        <f t="shared" ref="CA853" si="16556">S853/S870</f>
        <v>3.6538999161308358E-2</v>
      </c>
      <c r="CB853" s="123">
        <f t="shared" ref="CB853" si="16557">T853/T870</f>
        <v>2.8758960186544606E-2</v>
      </c>
      <c r="CC853" s="124">
        <f t="shared" ref="CC853" si="16558">U853/U870</f>
        <v>4.201902748414376E-2</v>
      </c>
      <c r="CD853" s="125">
        <f t="shared" ref="CD853" si="16559">V853/V870</f>
        <v>2.1414576261831828E-2</v>
      </c>
      <c r="CE853" s="126">
        <f t="shared" ref="CE853" si="16560">W853/W870</f>
        <v>5.5589552786821039E-2</v>
      </c>
      <c r="CF853" s="123">
        <f t="shared" ref="CF853" si="16561">X853/X870</f>
        <v>3.8617021276595748E-2</v>
      </c>
      <c r="CG853" s="124">
        <f t="shared" ref="CG853" si="16562">Y853/Y870</f>
        <v>4.3661565116950622E-2</v>
      </c>
      <c r="CH853" s="125">
        <f t="shared" ref="CH853" si="16563">Z853/Z870</f>
        <v>4.9386146178825086E-2</v>
      </c>
      <c r="CI853" s="123">
        <f t="shared" ref="CI853" si="16564">AA853/AA870</f>
        <v>3.9788602012993571E-2</v>
      </c>
      <c r="CJ853" s="129">
        <f t="shared" ref="CJ853" si="16565">AB853/AB870</f>
        <v>4.080539888993464E-2</v>
      </c>
      <c r="CK853" s="130">
        <f t="shared" ref="CK853" si="16566">AC853/AC870</f>
        <v>4.255495174363496E-2</v>
      </c>
    </row>
    <row r="854" spans="1:89" ht="13.8" thickTop="1" x14ac:dyDescent="0.25">
      <c r="A854" s="139" t="s">
        <v>24</v>
      </c>
      <c r="B854" s="194">
        <v>2015</v>
      </c>
      <c r="C854" s="188">
        <v>1371</v>
      </c>
      <c r="D854" s="189">
        <v>1022</v>
      </c>
      <c r="E854" s="190">
        <v>734</v>
      </c>
      <c r="F854" s="187">
        <v>1379</v>
      </c>
      <c r="G854" s="191">
        <v>725</v>
      </c>
      <c r="H854" s="189">
        <v>2414</v>
      </c>
      <c r="I854" s="190">
        <v>1948</v>
      </c>
      <c r="J854" s="187">
        <v>297</v>
      </c>
      <c r="K854" s="191">
        <v>491</v>
      </c>
      <c r="L854" s="189">
        <v>838</v>
      </c>
      <c r="M854" s="187">
        <v>1737</v>
      </c>
      <c r="N854" s="192">
        <v>1771</v>
      </c>
      <c r="O854" s="195">
        <v>2352</v>
      </c>
      <c r="P854" s="187">
        <v>1184</v>
      </c>
      <c r="Q854" s="191">
        <v>1067</v>
      </c>
      <c r="R854" s="189">
        <v>1702</v>
      </c>
      <c r="S854" s="190">
        <v>1363</v>
      </c>
      <c r="T854" s="187">
        <v>298</v>
      </c>
      <c r="U854" s="191">
        <v>392</v>
      </c>
      <c r="V854" s="189">
        <v>881</v>
      </c>
      <c r="W854" s="196">
        <v>2346</v>
      </c>
      <c r="X854" s="187">
        <v>1055</v>
      </c>
      <c r="Y854" s="191">
        <v>690</v>
      </c>
      <c r="Z854" s="189">
        <v>2975</v>
      </c>
      <c r="AA854" s="187">
        <v>2494</v>
      </c>
      <c r="AB854" s="162">
        <f t="shared" si="16345"/>
        <v>17831</v>
      </c>
      <c r="AC854" s="163">
        <f t="shared" si="16376"/>
        <v>17710</v>
      </c>
      <c r="AE854" s="254" t="str">
        <f>$AE$17</f>
        <v>17:00 - 17:59</v>
      </c>
      <c r="AF854" s="120">
        <f t="shared" ref="AF854:AO856" si="16567">SUMIF($A$9:$A$32,$AE854,B$846:B$869)</f>
        <v>2178</v>
      </c>
      <c r="AG854" s="177">
        <f t="shared" si="16567"/>
        <v>5022</v>
      </c>
      <c r="AH854" s="121">
        <f t="shared" si="16567"/>
        <v>1969</v>
      </c>
      <c r="AI854" s="172">
        <f t="shared" si="16567"/>
        <v>1858</v>
      </c>
      <c r="AJ854" s="120">
        <f t="shared" si="16567"/>
        <v>1419</v>
      </c>
      <c r="AK854" s="122">
        <f t="shared" si="16567"/>
        <v>3004</v>
      </c>
      <c r="AL854" s="121">
        <f t="shared" si="16567"/>
        <v>3072</v>
      </c>
      <c r="AM854" s="172">
        <f t="shared" si="16567"/>
        <v>5692</v>
      </c>
      <c r="AN854" s="120">
        <f t="shared" si="16567"/>
        <v>1246</v>
      </c>
      <c r="AO854" s="122">
        <f t="shared" si="16567"/>
        <v>322</v>
      </c>
      <c r="AP854" s="121">
        <f t="shared" ref="AP854:AY856" si="16568">SUMIF($A$9:$A$32,$AE854,L$846:L$869)</f>
        <v>3576</v>
      </c>
      <c r="AQ854" s="120">
        <f t="shared" si="16568"/>
        <v>1074</v>
      </c>
      <c r="AR854" s="171">
        <f t="shared" si="16568"/>
        <v>4380</v>
      </c>
      <c r="AS854" s="173">
        <f t="shared" si="16568"/>
        <v>2711</v>
      </c>
      <c r="AT854" s="120">
        <f t="shared" si="16568"/>
        <v>2584</v>
      </c>
      <c r="AU854" s="122">
        <f t="shared" si="16568"/>
        <v>2108</v>
      </c>
      <c r="AV854" s="121">
        <f t="shared" si="16568"/>
        <v>2656</v>
      </c>
      <c r="AW854" s="172">
        <f t="shared" si="16568"/>
        <v>3515</v>
      </c>
      <c r="AX854" s="120">
        <f t="shared" si="16568"/>
        <v>2030</v>
      </c>
      <c r="AY854" s="122">
        <f t="shared" si="16568"/>
        <v>378</v>
      </c>
      <c r="AZ854" s="121">
        <f t="shared" ref="AZ854:BE856" si="16569">SUMIF($A$9:$A$32,$AE854,V$846:V$869)</f>
        <v>4436</v>
      </c>
      <c r="BA854" s="172">
        <f t="shared" si="16569"/>
        <v>2389</v>
      </c>
      <c r="BB854" s="120">
        <f t="shared" si="16569"/>
        <v>3110</v>
      </c>
      <c r="BC854" s="122">
        <f t="shared" si="16569"/>
        <v>1003</v>
      </c>
      <c r="BD854" s="21">
        <f t="shared" si="16569"/>
        <v>3562</v>
      </c>
      <c r="BE854" s="176">
        <f t="shared" si="16569"/>
        <v>6062</v>
      </c>
      <c r="BF854" s="162">
        <f>AF854+AH854+AJ854+AL854+AN854+AP854+AR854+AT854+AV854+AX854+AZ854+BB854+BD854</f>
        <v>36218</v>
      </c>
      <c r="BG854" s="163">
        <f>AG854+AI854+AK854+AM854+AO854+AQ854+AS854+AU854+AW854+AY854+BA854+BC854+BE854</f>
        <v>35138</v>
      </c>
      <c r="BI854" s="139" t="s">
        <v>24</v>
      </c>
      <c r="BJ854" s="123">
        <f>B854/B870</f>
        <v>4.7633681622618315E-2</v>
      </c>
      <c r="BK854" s="124">
        <f t="shared" ref="BK854" si="16570">C854/C870</f>
        <v>3.367722918201916E-2</v>
      </c>
      <c r="BL854" s="125">
        <f t="shared" ref="BL854" si="16571">D854/D870</f>
        <v>4.4564601229669036E-2</v>
      </c>
      <c r="BM854" s="126">
        <f t="shared" ref="BM854" si="16572">E854/E870</f>
        <v>3.4652063072419977E-2</v>
      </c>
      <c r="BN854" s="123">
        <f t="shared" ref="BN854" si="16573">F854/F870</f>
        <v>5.1296358293345237E-2</v>
      </c>
      <c r="BO854" s="124">
        <f t="shared" ref="BO854" si="16574">G854/G870</f>
        <v>2.8675394533876519E-2</v>
      </c>
      <c r="BP854" s="125">
        <f t="shared" ref="BP854" si="16575">H854/H870</f>
        <v>5.122329025823838E-2</v>
      </c>
      <c r="BQ854" s="126">
        <f t="shared" ref="BQ854" si="16576">I854/I870</f>
        <v>3.6981490270526815E-2</v>
      </c>
      <c r="BR854" s="123">
        <f t="shared" ref="BR854" si="16577">J854/J870</f>
        <v>3.4651732586629333E-2</v>
      </c>
      <c r="BS854" s="124">
        <f t="shared" ref="BS854" si="16578">K854/K870</f>
        <v>5.6005475076993272E-2</v>
      </c>
      <c r="BT854" s="125">
        <f t="shared" ref="BT854" si="16579">L854/L870</f>
        <v>2.818701648166835E-2</v>
      </c>
      <c r="BU854" s="123">
        <f t="shared" ref="BU854" si="16580">M854/M870</f>
        <v>5.4547167441276224E-2</v>
      </c>
      <c r="BV854" s="127">
        <f t="shared" ref="BV854" si="16581">N854/N870</f>
        <v>3.6837507280139778E-2</v>
      </c>
      <c r="BW854" s="128">
        <f t="shared" ref="BW854" si="16582">O854/O870</f>
        <v>4.8891013781778118E-2</v>
      </c>
      <c r="BX854" s="123">
        <f t="shared" ref="BX854" si="16583">P854/P870</f>
        <v>3.9427239427239427E-2</v>
      </c>
      <c r="BY854" s="124">
        <f t="shared" ref="BY854" si="16584">Q854/Q870</f>
        <v>3.5828212618783786E-2</v>
      </c>
      <c r="BZ854" s="125">
        <f t="shared" ref="BZ854" si="16585">R854/R870</f>
        <v>4.9071618037135278E-2</v>
      </c>
      <c r="CA854" s="126">
        <f t="shared" ref="CA854" si="16586">S854/S870</f>
        <v>3.8104556891249648E-2</v>
      </c>
      <c r="CB854" s="123">
        <f t="shared" ref="CB854" si="16587">T854/T870</f>
        <v>2.5736246653424302E-2</v>
      </c>
      <c r="CC854" s="124">
        <f t="shared" ref="CC854" si="16588">U854/U870</f>
        <v>3.4531360112755462E-2</v>
      </c>
      <c r="CD854" s="125">
        <f t="shared" ref="CD854" si="16589">V854/V870</f>
        <v>2.4312167122002373E-2</v>
      </c>
      <c r="CE854" s="126">
        <f t="shared" ref="CE854" si="16590">W854/W870</f>
        <v>5.7425403275157272E-2</v>
      </c>
      <c r="CF854" s="123">
        <f t="shared" ref="CF854" si="16591">X854/X870</f>
        <v>3.7411347517730495E-2</v>
      </c>
      <c r="CG854" s="124">
        <f t="shared" ref="CG854" si="16592">Y854/Y870</f>
        <v>3.9849841178169219E-2</v>
      </c>
      <c r="CH854" s="125">
        <f t="shared" ref="CH854" si="16593">Z854/Z870</f>
        <v>5.1660965148384183E-2</v>
      </c>
      <c r="CI854" s="123">
        <f t="shared" ref="CI854" si="16594">AA854/AA870</f>
        <v>4.1976638502709801E-2</v>
      </c>
      <c r="CJ854" s="129">
        <f t="shared" ref="CJ854" si="16595">AB854/AB870</f>
        <v>4.20602964105685E-2</v>
      </c>
      <c r="CK854" s="130">
        <f t="shared" ref="CK854" si="16596">AC854/AC870</f>
        <v>4.1862367126577524E-2</v>
      </c>
    </row>
    <row r="855" spans="1:89" x14ac:dyDescent="0.25">
      <c r="A855" s="131" t="s">
        <v>25</v>
      </c>
      <c r="B855" s="197">
        <v>1905</v>
      </c>
      <c r="C855" s="181">
        <v>1317</v>
      </c>
      <c r="D855" s="182">
        <v>973</v>
      </c>
      <c r="E855" s="183">
        <v>693</v>
      </c>
      <c r="F855" s="180">
        <v>1137</v>
      </c>
      <c r="G855" s="184">
        <v>719</v>
      </c>
      <c r="H855" s="182">
        <v>2470</v>
      </c>
      <c r="I855" s="183">
        <v>1916</v>
      </c>
      <c r="J855" s="180">
        <v>286</v>
      </c>
      <c r="K855" s="181">
        <v>351</v>
      </c>
      <c r="L855" s="182">
        <v>807</v>
      </c>
      <c r="M855" s="180">
        <v>1534</v>
      </c>
      <c r="N855" s="185">
        <v>1650</v>
      </c>
      <c r="O855" s="198">
        <v>2154</v>
      </c>
      <c r="P855" s="180">
        <v>1179</v>
      </c>
      <c r="Q855" s="181">
        <v>1044</v>
      </c>
      <c r="R855" s="182">
        <v>1484</v>
      </c>
      <c r="S855" s="183">
        <v>1273</v>
      </c>
      <c r="T855" s="189">
        <v>325</v>
      </c>
      <c r="U855" s="180">
        <v>492</v>
      </c>
      <c r="V855" s="182">
        <v>985</v>
      </c>
      <c r="W855" s="199">
        <v>2011</v>
      </c>
      <c r="X855" s="180">
        <v>1075</v>
      </c>
      <c r="Y855" s="184">
        <v>619</v>
      </c>
      <c r="Z855" s="182">
        <v>2570</v>
      </c>
      <c r="AA855" s="180">
        <v>2673</v>
      </c>
      <c r="AB855" s="162">
        <f t="shared" si="16345"/>
        <v>16846</v>
      </c>
      <c r="AC855" s="163">
        <f t="shared" si="16376"/>
        <v>16796</v>
      </c>
      <c r="AE855" s="256" t="str">
        <f>$AE$18</f>
        <v>18:00 - 18:59</v>
      </c>
      <c r="AF855" s="120">
        <f t="shared" si="16567"/>
        <v>2139</v>
      </c>
      <c r="AG855" s="181">
        <f t="shared" si="16567"/>
        <v>5359</v>
      </c>
      <c r="AH855" s="182">
        <f t="shared" si="16567"/>
        <v>1599</v>
      </c>
      <c r="AI855" s="183">
        <f t="shared" si="16567"/>
        <v>1871</v>
      </c>
      <c r="AJ855" s="180">
        <f t="shared" si="16567"/>
        <v>1236</v>
      </c>
      <c r="AK855" s="184">
        <f t="shared" si="16567"/>
        <v>2779</v>
      </c>
      <c r="AL855" s="182">
        <f t="shared" si="16567"/>
        <v>3144</v>
      </c>
      <c r="AM855" s="183">
        <f t="shared" si="16567"/>
        <v>5901</v>
      </c>
      <c r="AN855" s="180">
        <f t="shared" si="16567"/>
        <v>1163</v>
      </c>
      <c r="AO855" s="184">
        <f t="shared" si="16567"/>
        <v>345</v>
      </c>
      <c r="AP855" s="182">
        <f t="shared" si="16568"/>
        <v>4326</v>
      </c>
      <c r="AQ855" s="180">
        <f t="shared" si="16568"/>
        <v>1122</v>
      </c>
      <c r="AR855" s="185">
        <f t="shared" si="16568"/>
        <v>5203</v>
      </c>
      <c r="AS855" s="186">
        <f t="shared" si="16568"/>
        <v>3048</v>
      </c>
      <c r="AT855" s="180">
        <f t="shared" si="16568"/>
        <v>3093</v>
      </c>
      <c r="AU855" s="184">
        <f t="shared" si="16568"/>
        <v>2581</v>
      </c>
      <c r="AV855" s="182">
        <f t="shared" si="16568"/>
        <v>2318</v>
      </c>
      <c r="AW855" s="183">
        <f t="shared" si="16568"/>
        <v>3899</v>
      </c>
      <c r="AX855" s="180">
        <f t="shared" si="16568"/>
        <v>1781</v>
      </c>
      <c r="AY855" s="184">
        <f t="shared" si="16568"/>
        <v>376</v>
      </c>
      <c r="AZ855" s="182">
        <f t="shared" si="16569"/>
        <v>4791</v>
      </c>
      <c r="BA855" s="183">
        <f t="shared" si="16569"/>
        <v>2426</v>
      </c>
      <c r="BB855" s="180">
        <f t="shared" si="16569"/>
        <v>2897</v>
      </c>
      <c r="BC855" s="184">
        <f t="shared" si="16569"/>
        <v>1017</v>
      </c>
      <c r="BD855" s="182">
        <f t="shared" si="16569"/>
        <v>4034</v>
      </c>
      <c r="BE855" s="180">
        <f t="shared" si="16569"/>
        <v>6332</v>
      </c>
      <c r="BF855" s="164">
        <f>SUM(AF855,AH855,AJ855,AL855,AN855,AP855,AR855,AT855,AV855,AX855,AZ855,BB855,BD855)</f>
        <v>37724</v>
      </c>
      <c r="BG855" s="165">
        <f>SUM(AG855,AI855,AK855,AM855,AO855,AQ855,AS855,AU855,AW855,AY855,BA855,BC855,BE855)</f>
        <v>37056</v>
      </c>
      <c r="BI855" s="131" t="s">
        <v>25</v>
      </c>
      <c r="BJ855" s="123">
        <f>B855/B870</f>
        <v>4.5033331757363716E-2</v>
      </c>
      <c r="BK855" s="124">
        <f t="shared" ref="BK855" si="16597">C855/C870</f>
        <v>3.2350773765659542E-2</v>
      </c>
      <c r="BL855" s="125">
        <f t="shared" ref="BL855" si="16598">D855/D870</f>
        <v>4.2427942266602715E-2</v>
      </c>
      <c r="BM855" s="126">
        <f t="shared" ref="BM855" si="16599">E855/E870</f>
        <v>3.2716457369464637E-2</v>
      </c>
      <c r="BN855" s="123">
        <f t="shared" ref="BN855" si="16600">F855/F870</f>
        <v>4.2294386787188928E-2</v>
      </c>
      <c r="BO855" s="124">
        <f t="shared" ref="BO855" si="16601">G855/G870</f>
        <v>2.8438080923940987E-2</v>
      </c>
      <c r="BP855" s="125">
        <f t="shared" ref="BP855" si="16602">H855/H870</f>
        <v>5.2411568739788229E-2</v>
      </c>
      <c r="BQ855" s="126">
        <f t="shared" ref="BQ855" si="16603">I855/I870</f>
        <v>3.6373991457047936E-2</v>
      </c>
      <c r="BR855" s="123">
        <f t="shared" ref="BR855" si="16604">J855/J870</f>
        <v>3.3368335083420839E-2</v>
      </c>
      <c r="BS855" s="124">
        <f t="shared" ref="BS855" si="16605">K855/K870</f>
        <v>4.003650051328847E-2</v>
      </c>
      <c r="BT855" s="125">
        <f t="shared" ref="BT855" si="16606">L855/L870</f>
        <v>2.7144298688193742E-2</v>
      </c>
      <c r="BU855" s="123">
        <f t="shared" ref="BU855" si="16607">M855/M870</f>
        <v>4.817234015827157E-2</v>
      </c>
      <c r="BV855" s="127">
        <f t="shared" ref="BV855" si="16608">N855/N870</f>
        <v>3.432065895665197E-2</v>
      </c>
      <c r="BW855" s="128">
        <f t="shared" ref="BW855" si="16609">O855/O870</f>
        <v>4.4775188641985576E-2</v>
      </c>
      <c r="BX855" s="123">
        <f t="shared" ref="BX855" si="16610">P855/P870</f>
        <v>3.9260739260739259E-2</v>
      </c>
      <c r="BY855" s="124">
        <f t="shared" ref="BY855" si="16611">Q855/Q870</f>
        <v>3.5055908129344213E-2</v>
      </c>
      <c r="BZ855" s="125">
        <f t="shared" ref="BZ855" si="16612">R855/R870</f>
        <v>4.2786299158113252E-2</v>
      </c>
      <c r="CA855" s="126">
        <f t="shared" ref="CA855" si="16613">S855/S870</f>
        <v>3.558848196812972E-2</v>
      </c>
      <c r="CB855" s="123">
        <f t="shared" ref="CB855" si="16614">T855/T870</f>
        <v>2.8068054236117107E-2</v>
      </c>
      <c r="CC855" s="124">
        <f t="shared" ref="CC855" si="16615">U855/U870</f>
        <v>4.3340380549682873E-2</v>
      </c>
      <c r="CD855" s="125">
        <f t="shared" ref="CD855" si="16616">V855/V870</f>
        <v>2.7182161878742721E-2</v>
      </c>
      <c r="CE855" s="126">
        <f t="shared" ref="CE855" si="16617">W855/W870</f>
        <v>4.9225271093922114E-2</v>
      </c>
      <c r="CF855" s="123">
        <f t="shared" ref="CF855" si="16618">X855/X870</f>
        <v>3.8120567375886524E-2</v>
      </c>
      <c r="CG855" s="124">
        <f t="shared" ref="CG855" si="16619">Y855/Y870</f>
        <v>3.5749350274328615E-2</v>
      </c>
      <c r="CH855" s="125">
        <f t="shared" ref="CH855" si="16620">Z855/Z870</f>
        <v>4.4628127876083147E-2</v>
      </c>
      <c r="CI855" s="123">
        <f t="shared" ref="CI855" si="16621">AA855/AA870</f>
        <v>4.4989396438549836E-2</v>
      </c>
      <c r="CJ855" s="129">
        <f t="shared" ref="CJ855" si="16622">AB855/AB870</f>
        <v>3.9736848933455048E-2</v>
      </c>
      <c r="CK855" s="130">
        <f t="shared" ref="CK855" si="16623">AC855/AC870</f>
        <v>3.970188132456217E-2</v>
      </c>
    </row>
    <row r="856" spans="1:89" ht="13.8" thickBot="1" x14ac:dyDescent="0.3">
      <c r="A856" s="139" t="s">
        <v>26</v>
      </c>
      <c r="B856" s="194">
        <v>1736</v>
      </c>
      <c r="C856" s="188">
        <v>1451</v>
      </c>
      <c r="D856" s="189">
        <v>837</v>
      </c>
      <c r="E856" s="190">
        <v>791</v>
      </c>
      <c r="F856" s="187">
        <v>1072</v>
      </c>
      <c r="G856" s="191">
        <v>816</v>
      </c>
      <c r="H856" s="189">
        <v>2006</v>
      </c>
      <c r="I856" s="190">
        <v>1880</v>
      </c>
      <c r="J856" s="187">
        <v>333</v>
      </c>
      <c r="K856" s="188">
        <v>329</v>
      </c>
      <c r="L856" s="189">
        <v>852</v>
      </c>
      <c r="M856" s="187">
        <v>1323</v>
      </c>
      <c r="N856" s="192">
        <v>1485</v>
      </c>
      <c r="O856" s="195">
        <v>1806</v>
      </c>
      <c r="P856" s="187">
        <v>1029</v>
      </c>
      <c r="Q856" s="188">
        <v>1143</v>
      </c>
      <c r="R856" s="189">
        <v>1405</v>
      </c>
      <c r="S856" s="190">
        <v>1235</v>
      </c>
      <c r="T856" s="187">
        <v>301</v>
      </c>
      <c r="U856" s="191">
        <v>368</v>
      </c>
      <c r="V856" s="189">
        <v>946</v>
      </c>
      <c r="W856" s="196">
        <v>1700</v>
      </c>
      <c r="X856" s="187">
        <v>1029</v>
      </c>
      <c r="Y856" s="191">
        <v>635</v>
      </c>
      <c r="Z856" s="189">
        <v>2566</v>
      </c>
      <c r="AA856" s="187">
        <v>2387</v>
      </c>
      <c r="AB856" s="162">
        <f t="shared" si="16345"/>
        <v>15597</v>
      </c>
      <c r="AC856" s="163">
        <f t="shared" si="16376"/>
        <v>15864</v>
      </c>
      <c r="AE856" s="254">
        <f>$AE$19</f>
        <v>0</v>
      </c>
      <c r="AF856" s="120">
        <f t="shared" si="16567"/>
        <v>0</v>
      </c>
      <c r="AG856" s="188">
        <f t="shared" si="16567"/>
        <v>0</v>
      </c>
      <c r="AH856" s="189">
        <f t="shared" si="16567"/>
        <v>0</v>
      </c>
      <c r="AI856" s="190">
        <f t="shared" si="16567"/>
        <v>0</v>
      </c>
      <c r="AJ856" s="187">
        <f t="shared" si="16567"/>
        <v>0</v>
      </c>
      <c r="AK856" s="191">
        <f t="shared" si="16567"/>
        <v>0</v>
      </c>
      <c r="AL856" s="189">
        <f t="shared" si="16567"/>
        <v>0</v>
      </c>
      <c r="AM856" s="190">
        <f t="shared" si="16567"/>
        <v>0</v>
      </c>
      <c r="AN856" s="187">
        <f t="shared" si="16567"/>
        <v>0</v>
      </c>
      <c r="AO856" s="191">
        <f t="shared" si="16567"/>
        <v>0</v>
      </c>
      <c r="AP856" s="189">
        <f t="shared" si="16568"/>
        <v>0</v>
      </c>
      <c r="AQ856" s="187">
        <f t="shared" si="16568"/>
        <v>0</v>
      </c>
      <c r="AR856" s="192">
        <f t="shared" si="16568"/>
        <v>0</v>
      </c>
      <c r="AS856" s="193">
        <f t="shared" si="16568"/>
        <v>0</v>
      </c>
      <c r="AT856" s="187">
        <f t="shared" si="16568"/>
        <v>0</v>
      </c>
      <c r="AU856" s="191">
        <f t="shared" si="16568"/>
        <v>0</v>
      </c>
      <c r="AV856" s="189">
        <f t="shared" si="16568"/>
        <v>0</v>
      </c>
      <c r="AW856" s="190">
        <f t="shared" si="16568"/>
        <v>0</v>
      </c>
      <c r="AX856" s="187">
        <f t="shared" si="16568"/>
        <v>0</v>
      </c>
      <c r="AY856" s="191">
        <f t="shared" si="16568"/>
        <v>0</v>
      </c>
      <c r="AZ856" s="189">
        <f t="shared" si="16569"/>
        <v>0</v>
      </c>
      <c r="BA856" s="190">
        <f t="shared" si="16569"/>
        <v>0</v>
      </c>
      <c r="BB856" s="187">
        <f t="shared" si="16569"/>
        <v>0</v>
      </c>
      <c r="BC856" s="191">
        <f t="shared" si="16569"/>
        <v>0</v>
      </c>
      <c r="BD856" s="189">
        <f t="shared" si="16569"/>
        <v>0</v>
      </c>
      <c r="BE856" s="187">
        <f t="shared" si="16569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26</v>
      </c>
      <c r="BJ856" s="123">
        <f>B856/B870</f>
        <v>4.1038248782563472E-2</v>
      </c>
      <c r="BK856" s="124">
        <f t="shared" ref="BK856" si="16624">C856/C870</f>
        <v>3.5642348317366741E-2</v>
      </c>
      <c r="BL856" s="125">
        <f t="shared" ref="BL856" si="16625">D856/D870</f>
        <v>3.6497623511969654E-2</v>
      </c>
      <c r="BM856" s="126">
        <f t="shared" ref="BM856" si="16626">E856/E870</f>
        <v>3.7343027098479843E-2</v>
      </c>
      <c r="BN856" s="123">
        <f t="shared" ref="BN856" si="16627">F856/F870</f>
        <v>3.9876501878510585E-2</v>
      </c>
      <c r="BO856" s="124">
        <f t="shared" ref="BO856" si="16628">G856/G870</f>
        <v>3.2274650951232053E-2</v>
      </c>
      <c r="BP856" s="125">
        <f t="shared" ref="BP856" si="16629">H856/H870</f>
        <v>4.2565832749803724E-2</v>
      </c>
      <c r="BQ856" s="126">
        <f t="shared" ref="BQ856" si="16630">I856/I870</f>
        <v>3.5690555291884196E-2</v>
      </c>
      <c r="BR856" s="123">
        <f t="shared" ref="BR856" si="16631">J856/J870</f>
        <v>3.885194259712986E-2</v>
      </c>
      <c r="BS856" s="124">
        <f t="shared" ref="BS856" si="16632">K856/K870</f>
        <v>3.7527090224706287E-2</v>
      </c>
      <c r="BT856" s="125">
        <f t="shared" ref="BT856" si="16633">L856/L870</f>
        <v>2.8657921291624623E-2</v>
      </c>
      <c r="BU856" s="123">
        <f t="shared" ref="BU856" si="16634">M856/M870</f>
        <v>4.1546288154754425E-2</v>
      </c>
      <c r="BV856" s="127">
        <f t="shared" ref="BV856" si="16635">N856/N870</f>
        <v>3.088859306098677E-2</v>
      </c>
      <c r="BW856" s="128">
        <f t="shared" ref="BW856" si="16636">O856/O870</f>
        <v>3.7541314153865343E-2</v>
      </c>
      <c r="BX856" s="123">
        <f t="shared" ref="BX856" si="16637">P856/P870</f>
        <v>3.4265734265734267E-2</v>
      </c>
      <c r="BY856" s="124">
        <f t="shared" ref="BY856" si="16638">Q856/Q870</f>
        <v>3.838017527954065E-2</v>
      </c>
      <c r="BZ856" s="125">
        <f t="shared" ref="BZ856" si="16639">R856/R870</f>
        <v>4.0508591857917192E-2</v>
      </c>
      <c r="CA856" s="126">
        <f t="shared" ref="CA856" si="16640">S856/S870</f>
        <v>3.4526139222812412E-2</v>
      </c>
      <c r="CB856" s="123">
        <f t="shared" ref="CB856" si="16641">T856/T870</f>
        <v>2.5995336384834613E-2</v>
      </c>
      <c r="CC856" s="124">
        <f t="shared" ref="CC856" si="16642">U856/U870</f>
        <v>3.2417195207892879E-2</v>
      </c>
      <c r="CD856" s="125">
        <f t="shared" ref="CD856" si="16643">V856/V870</f>
        <v>2.6105913844965092E-2</v>
      </c>
      <c r="CE856" s="126">
        <f t="shared" ref="CE856" si="16644">W856/W870</f>
        <v>4.1612611068954544E-2</v>
      </c>
      <c r="CF856" s="123">
        <f t="shared" ref="CF856" si="16645">X856/X870</f>
        <v>3.648936170212766E-2</v>
      </c>
      <c r="CG856" s="124">
        <f t="shared" ref="CG856" si="16646">Y856/Y870</f>
        <v>3.6673404562518046E-2</v>
      </c>
      <c r="CH856" s="125">
        <f t="shared" ref="CH856" si="16647">Z856/Z870</f>
        <v>4.4558667754875235E-2</v>
      </c>
      <c r="CI856" s="123">
        <f t="shared" ref="CI856" si="16648">AA856/AA870</f>
        <v>4.0175716161174137E-2</v>
      </c>
      <c r="CJ856" s="129">
        <f t="shared" ref="CJ856" si="16649">AB856/AB870</f>
        <v>3.6790670355876673E-2</v>
      </c>
      <c r="CK856" s="130">
        <f t="shared" ref="CK856" si="16650">AC856/AC870</f>
        <v>3.7498847662113255E-2</v>
      </c>
    </row>
    <row r="857" spans="1:89" ht="14.4" thickTop="1" thickBot="1" x14ac:dyDescent="0.3">
      <c r="A857" s="131" t="s">
        <v>27</v>
      </c>
      <c r="B857" s="197">
        <v>1361</v>
      </c>
      <c r="C857" s="181">
        <v>1596</v>
      </c>
      <c r="D857" s="182">
        <v>742</v>
      </c>
      <c r="E857" s="183">
        <v>777</v>
      </c>
      <c r="F857" s="180">
        <v>1016</v>
      </c>
      <c r="G857" s="184">
        <v>884</v>
      </c>
      <c r="H857" s="182">
        <v>1999</v>
      </c>
      <c r="I857" s="183">
        <v>2175</v>
      </c>
      <c r="J857" s="180">
        <v>413</v>
      </c>
      <c r="K857" s="181">
        <v>306</v>
      </c>
      <c r="L857" s="182">
        <v>1147</v>
      </c>
      <c r="M857" s="180">
        <v>1146</v>
      </c>
      <c r="N857" s="185">
        <v>1848</v>
      </c>
      <c r="O857" s="198">
        <v>1707</v>
      </c>
      <c r="P857" s="180">
        <v>1277</v>
      </c>
      <c r="Q857" s="181">
        <v>1105</v>
      </c>
      <c r="R857" s="182">
        <v>1363</v>
      </c>
      <c r="S857" s="183">
        <v>1429</v>
      </c>
      <c r="T857" s="180">
        <v>418</v>
      </c>
      <c r="U857" s="184">
        <v>369</v>
      </c>
      <c r="V857" s="182">
        <v>1266</v>
      </c>
      <c r="W857" s="199">
        <v>1634</v>
      </c>
      <c r="X857" s="180">
        <v>1019</v>
      </c>
      <c r="Y857" s="184">
        <v>570</v>
      </c>
      <c r="Z857" s="182">
        <v>2601</v>
      </c>
      <c r="AA857" s="180">
        <v>2774</v>
      </c>
      <c r="AB857" s="162">
        <f t="shared" si="16345"/>
        <v>16470</v>
      </c>
      <c r="AC857" s="163">
        <f t="shared" si="16376"/>
        <v>16472</v>
      </c>
      <c r="AE857" s="251" t="s">
        <v>13</v>
      </c>
      <c r="AF857" s="14">
        <f t="shared" ref="AF857:BG857" si="16651">SUM(AF854:AF856)</f>
        <v>4317</v>
      </c>
      <c r="AG857" s="1">
        <f t="shared" si="16651"/>
        <v>10381</v>
      </c>
      <c r="AH857" s="14">
        <f t="shared" si="16651"/>
        <v>3568</v>
      </c>
      <c r="AI857" s="1">
        <f t="shared" si="16651"/>
        <v>3729</v>
      </c>
      <c r="AJ857" s="14">
        <f t="shared" si="16651"/>
        <v>2655</v>
      </c>
      <c r="AK857" s="1">
        <f t="shared" si="16651"/>
        <v>5783</v>
      </c>
      <c r="AL857" s="14">
        <f t="shared" si="16651"/>
        <v>6216</v>
      </c>
      <c r="AM857" s="1">
        <f t="shared" si="16651"/>
        <v>11593</v>
      </c>
      <c r="AN857" s="14">
        <f t="shared" si="16651"/>
        <v>2409</v>
      </c>
      <c r="AO857" s="1">
        <f t="shared" si="16651"/>
        <v>667</v>
      </c>
      <c r="AP857" s="14">
        <f t="shared" si="16651"/>
        <v>7902</v>
      </c>
      <c r="AQ857" s="1">
        <f t="shared" si="16651"/>
        <v>2196</v>
      </c>
      <c r="AR857" s="14">
        <f t="shared" si="16651"/>
        <v>9583</v>
      </c>
      <c r="AS857" s="1">
        <f t="shared" si="16651"/>
        <v>5759</v>
      </c>
      <c r="AT857" s="14">
        <f t="shared" si="16651"/>
        <v>5677</v>
      </c>
      <c r="AU857" s="1">
        <f t="shared" si="16651"/>
        <v>4689</v>
      </c>
      <c r="AV857" s="14">
        <f t="shared" si="16651"/>
        <v>4974</v>
      </c>
      <c r="AW857" s="1">
        <f t="shared" si="16651"/>
        <v>7414</v>
      </c>
      <c r="AX857" s="14">
        <f t="shared" si="16651"/>
        <v>3811</v>
      </c>
      <c r="AY857" s="1">
        <f t="shared" si="16651"/>
        <v>754</v>
      </c>
      <c r="AZ857" s="14">
        <f t="shared" si="16651"/>
        <v>9227</v>
      </c>
      <c r="BA857" s="1">
        <f t="shared" si="16651"/>
        <v>4815</v>
      </c>
      <c r="BB857" s="14">
        <f t="shared" si="16651"/>
        <v>6007</v>
      </c>
      <c r="BC857" s="1">
        <f t="shared" si="16651"/>
        <v>2020</v>
      </c>
      <c r="BD857" s="14">
        <f t="shared" si="16651"/>
        <v>7596</v>
      </c>
      <c r="BE857" s="1">
        <f t="shared" si="16651"/>
        <v>12394</v>
      </c>
      <c r="BF857" s="166">
        <f t="shared" si="16651"/>
        <v>73942</v>
      </c>
      <c r="BG857" s="167">
        <f t="shared" si="16651"/>
        <v>72194</v>
      </c>
      <c r="BI857" s="131" t="s">
        <v>27</v>
      </c>
      <c r="BJ857" s="123">
        <f>B857/B870</f>
        <v>3.2173419696468253E-2</v>
      </c>
      <c r="BK857" s="124">
        <f t="shared" ref="BK857" si="16652">C857/C870</f>
        <v>3.9204126750184233E-2</v>
      </c>
      <c r="BL857" s="125">
        <f t="shared" ref="BL857" si="16653">D857/D870</f>
        <v>3.2355121440718615E-2</v>
      </c>
      <c r="BM857" s="126">
        <f t="shared" ref="BM857" si="16654">E857/E870</f>
        <v>3.6682088565763382E-2</v>
      </c>
      <c r="BN857" s="123">
        <f t="shared" ref="BN857" si="16655">F857/F870</f>
        <v>3.7793401034110774E-2</v>
      </c>
      <c r="BO857" s="124">
        <f t="shared" ref="BO857" si="16656">G857/G870</f>
        <v>3.4964205197168058E-2</v>
      </c>
      <c r="BP857" s="125">
        <f t="shared" ref="BP857" si="16657">H857/H870</f>
        <v>4.2417297939609987E-2</v>
      </c>
      <c r="BQ857" s="126">
        <f t="shared" ref="BQ857" si="16658">I857/I870</f>
        <v>4.129093497864262E-2</v>
      </c>
      <c r="BR857" s="123">
        <f t="shared" ref="BR857" si="16659">J857/J870</f>
        <v>4.8185742620464357E-2</v>
      </c>
      <c r="BS857" s="124">
        <f t="shared" ref="BS857" si="16660">K857/K870</f>
        <v>3.490361583209764E-2</v>
      </c>
      <c r="BT857" s="125">
        <f t="shared" ref="BT857" si="16661">L857/L870</f>
        <v>3.8580558358560377E-2</v>
      </c>
      <c r="BU857" s="123">
        <f t="shared" ref="BU857" si="16662">M857/M870</f>
        <v>3.5987941213415399E-2</v>
      </c>
      <c r="BV857" s="127">
        <f t="shared" ref="BV857" si="16663">N857/N870</f>
        <v>3.8439138031450201E-2</v>
      </c>
      <c r="BW857" s="128">
        <f t="shared" ref="BW857" si="16664">O857/O870</f>
        <v>3.5483401583969072E-2</v>
      </c>
      <c r="BX857" s="123">
        <f t="shared" ref="BX857" si="16665">P857/P870</f>
        <v>4.2524142524142522E-2</v>
      </c>
      <c r="BY857" s="124">
        <f t="shared" ref="BY857" si="16666">Q857/Q870</f>
        <v>3.7104193949162215E-2</v>
      </c>
      <c r="BZ857" s="125">
        <f t="shared" ref="BZ857" si="16667">R857/R870</f>
        <v>3.9297658862876256E-2</v>
      </c>
      <c r="CA857" s="126">
        <f t="shared" ref="CA857" si="16668">S857/S870</f>
        <v>3.9949678501537599E-2</v>
      </c>
      <c r="CB857" s="123">
        <f t="shared" ref="CB857" si="16669">T857/T870</f>
        <v>3.6099835909836772E-2</v>
      </c>
      <c r="CC857" s="124">
        <f t="shared" ref="CC857" si="16670">U857/U870</f>
        <v>3.2505285412262157E-2</v>
      </c>
      <c r="CD857" s="125">
        <f t="shared" ref="CD857" si="16671">V857/V870</f>
        <v>3.4936666942627703E-2</v>
      </c>
      <c r="CE857" s="126">
        <f t="shared" ref="CE857" si="16672">W857/W870</f>
        <v>3.9997062639218664E-2</v>
      </c>
      <c r="CF857" s="123">
        <f t="shared" ref="CF857" si="16673">X857/X870</f>
        <v>3.6134751773049645E-2</v>
      </c>
      <c r="CG857" s="124">
        <f t="shared" ref="CG857" si="16674">Y857/Y870</f>
        <v>3.2919434016748482E-2</v>
      </c>
      <c r="CH857" s="125">
        <f t="shared" ref="CH857" si="16675">Z857/Z870</f>
        <v>4.5166443815444456E-2</v>
      </c>
      <c r="CI857" s="123">
        <f t="shared" ref="CI857" si="16676">AA857/AA870</f>
        <v>4.668933248056014E-2</v>
      </c>
      <c r="CJ857" s="129">
        <f t="shared" ref="CJ857" si="16677">AB857/AB870</f>
        <v>3.884992888127773E-2</v>
      </c>
      <c r="CK857" s="130">
        <f t="shared" ref="CK857" si="16678">AC857/AC870</f>
        <v>3.893601983675804E-2</v>
      </c>
    </row>
    <row r="858" spans="1:89" ht="13.8" thickTop="1" x14ac:dyDescent="0.25">
      <c r="A858" s="139" t="s">
        <v>28</v>
      </c>
      <c r="B858" s="194">
        <v>1158</v>
      </c>
      <c r="C858" s="188">
        <v>2011</v>
      </c>
      <c r="D858" s="189">
        <v>874</v>
      </c>
      <c r="E858" s="190">
        <v>892</v>
      </c>
      <c r="F858" s="187">
        <v>913</v>
      </c>
      <c r="G858" s="191">
        <v>1044</v>
      </c>
      <c r="H858" s="189">
        <v>1957</v>
      </c>
      <c r="I858" s="190">
        <v>2500</v>
      </c>
      <c r="J858" s="187">
        <v>287</v>
      </c>
      <c r="K858" s="188">
        <v>228</v>
      </c>
      <c r="L858" s="189">
        <v>1074</v>
      </c>
      <c r="M858" s="187">
        <v>924</v>
      </c>
      <c r="N858" s="192">
        <v>1669</v>
      </c>
      <c r="O858" s="195">
        <v>1616</v>
      </c>
      <c r="P858" s="187">
        <v>1253</v>
      </c>
      <c r="Q858" s="188">
        <v>992</v>
      </c>
      <c r="R858" s="189">
        <v>1133</v>
      </c>
      <c r="S858" s="190">
        <v>1546</v>
      </c>
      <c r="T858" s="187">
        <v>546</v>
      </c>
      <c r="U858" s="191">
        <v>263</v>
      </c>
      <c r="V858" s="189">
        <v>1920</v>
      </c>
      <c r="W858" s="196">
        <v>1357</v>
      </c>
      <c r="X858" s="187">
        <v>1361</v>
      </c>
      <c r="Y858" s="191">
        <v>465</v>
      </c>
      <c r="Z858" s="189">
        <v>2614</v>
      </c>
      <c r="AA858" s="187">
        <v>2825</v>
      </c>
      <c r="AB858" s="162">
        <f t="shared" si="16345"/>
        <v>16759</v>
      </c>
      <c r="AC858" s="163">
        <f t="shared" si="16376"/>
        <v>16663</v>
      </c>
      <c r="BI858" s="139" t="s">
        <v>28</v>
      </c>
      <c r="BJ858" s="123">
        <f>B858/B870</f>
        <v>2.7374592217862041E-2</v>
      </c>
      <c r="BK858" s="124">
        <f t="shared" ref="BK858" si="16679">C858/C870</f>
        <v>4.9398182264799806E-2</v>
      </c>
      <c r="BL858" s="125">
        <f t="shared" ref="BL858" si="16680">D858/D870</f>
        <v>3.811101905550953E-2</v>
      </c>
      <c r="BM858" s="126">
        <f t="shared" ref="BM858" si="16681">E858/E870</f>
        <v>4.2111226513077138E-2</v>
      </c>
      <c r="BN858" s="123">
        <f t="shared" ref="BN858" si="16682">F858/F870</f>
        <v>3.3961983409589704E-2</v>
      </c>
      <c r="BO858" s="124">
        <f t="shared" ref="BO858" si="16683">G858/G870</f>
        <v>4.1292568128782188E-2</v>
      </c>
      <c r="BP858" s="125">
        <f t="shared" ref="BP858" si="16684">H858/H870</f>
        <v>4.1526089078447598E-2</v>
      </c>
      <c r="BQ858" s="126">
        <f t="shared" ref="BQ858" si="16685">I858/I870</f>
        <v>4.7460844803037493E-2</v>
      </c>
      <c r="BR858" s="123">
        <f t="shared" ref="BR858" si="16686">J858/J870</f>
        <v>3.348500758371252E-2</v>
      </c>
      <c r="BS858" s="124">
        <f t="shared" ref="BS858" si="16687">K858/K870</f>
        <v>2.6006615718033536E-2</v>
      </c>
      <c r="BT858" s="125">
        <f t="shared" ref="BT858" si="16688">L858/L870</f>
        <v>3.6125126135216949E-2</v>
      </c>
      <c r="BU858" s="123">
        <f t="shared" ref="BU858" si="16689">M858/M870</f>
        <v>2.901645521919357E-2</v>
      </c>
      <c r="BV858" s="127">
        <f t="shared" ref="BV858" si="16690">N858/N870</f>
        <v>3.4715866544637659E-2</v>
      </c>
      <c r="BW858" s="128">
        <f t="shared" ref="BW858" si="16691">O858/O870</f>
        <v>3.359178497931694E-2</v>
      </c>
      <c r="BX858" s="123">
        <f t="shared" ref="BX858" si="16692">P858/P870</f>
        <v>4.1724941724941726E-2</v>
      </c>
      <c r="BY858" s="124">
        <f t="shared" ref="BY858" si="16693">Q858/Q870</f>
        <v>3.3309828414089519E-2</v>
      </c>
      <c r="BZ858" s="125">
        <f t="shared" ref="BZ858" si="16694">R858/R870</f>
        <v>3.2666359128128243E-2</v>
      </c>
      <c r="CA858" s="126">
        <f t="shared" ref="CA858" si="16695">S858/S870</f>
        <v>4.3220575901593512E-2</v>
      </c>
      <c r="CB858" s="123">
        <f t="shared" ref="CB858" si="16696">T858/T870</f>
        <v>4.7154331116676745E-2</v>
      </c>
      <c r="CC858" s="124">
        <f t="shared" ref="CC858" si="16697">U858/U870</f>
        <v>2.3167723749119098E-2</v>
      </c>
      <c r="CD858" s="125">
        <f t="shared" ref="CD858" si="16698">V858/V870</f>
        <v>5.2984518585975658E-2</v>
      </c>
      <c r="CE858" s="126">
        <f t="shared" ref="CE858" si="16699">W858/W870</f>
        <v>3.3216654835630188E-2</v>
      </c>
      <c r="CF858" s="123">
        <f t="shared" ref="CF858" si="16700">X858/X870</f>
        <v>4.8262411347517728E-2</v>
      </c>
      <c r="CG858" s="124">
        <f t="shared" ref="CG858" si="16701">Y858/Y870</f>
        <v>2.6855327750505344E-2</v>
      </c>
      <c r="CH858" s="125">
        <f t="shared" ref="CH858" si="16702">Z858/Z870</f>
        <v>4.5392189209370173E-2</v>
      </c>
      <c r="CI858" s="123">
        <f t="shared" ref="CI858" si="16703">AA858/AA870</f>
        <v>4.7547716026525737E-2</v>
      </c>
      <c r="CJ858" s="129">
        <f t="shared" ref="CJ858" si="16704">AB858/AB870</f>
        <v>3.9531630729892742E-2</v>
      </c>
      <c r="CK858" s="130">
        <f t="shared" ref="CK858" si="16705">AC858/AC870</f>
        <v>3.9387499911358627E-2</v>
      </c>
    </row>
    <row r="859" spans="1:89" x14ac:dyDescent="0.25">
      <c r="A859" s="131" t="s">
        <v>29</v>
      </c>
      <c r="B859" s="197">
        <v>1620</v>
      </c>
      <c r="C859" s="181">
        <v>2749</v>
      </c>
      <c r="D859" s="182">
        <v>1398</v>
      </c>
      <c r="E859" s="183">
        <v>1237</v>
      </c>
      <c r="F859" s="180">
        <v>1483</v>
      </c>
      <c r="G859" s="184">
        <v>1807</v>
      </c>
      <c r="H859" s="182">
        <v>2467</v>
      </c>
      <c r="I859" s="183">
        <v>3337</v>
      </c>
      <c r="J859" s="180">
        <v>1042</v>
      </c>
      <c r="K859" s="181">
        <v>249</v>
      </c>
      <c r="L859" s="182">
        <v>3306</v>
      </c>
      <c r="M859" s="180">
        <v>815</v>
      </c>
      <c r="N859" s="185">
        <v>3647</v>
      </c>
      <c r="O859" s="198">
        <v>2091</v>
      </c>
      <c r="P859" s="180">
        <v>2146</v>
      </c>
      <c r="Q859" s="181">
        <v>1365</v>
      </c>
      <c r="R859" s="182">
        <v>1595</v>
      </c>
      <c r="S859" s="183">
        <v>2408</v>
      </c>
      <c r="T859" s="180">
        <v>1257</v>
      </c>
      <c r="U859" s="184">
        <v>243</v>
      </c>
      <c r="V859" s="182">
        <v>2922</v>
      </c>
      <c r="W859" s="199">
        <v>1535</v>
      </c>
      <c r="X859" s="180">
        <v>1716</v>
      </c>
      <c r="Y859" s="184">
        <v>580</v>
      </c>
      <c r="Z859" s="182">
        <v>2807</v>
      </c>
      <c r="AA859" s="180">
        <v>3312</v>
      </c>
      <c r="AB859" s="162">
        <f t="shared" si="16345"/>
        <v>27406</v>
      </c>
      <c r="AC859" s="163">
        <f t="shared" si="16376"/>
        <v>21728</v>
      </c>
      <c r="BI859" s="131" t="s">
        <v>29</v>
      </c>
      <c r="BJ859" s="123">
        <f>B859/B870</f>
        <v>3.8296061651931348E-2</v>
      </c>
      <c r="BK859" s="124">
        <f t="shared" ref="BK859" si="16706">C859/C870</f>
        <v>6.7526406288381233E-2</v>
      </c>
      <c r="BL859" s="125">
        <f t="shared" ref="BL859" si="16707">D859/D870</f>
        <v>6.0960188374831033E-2</v>
      </c>
      <c r="BM859" s="126">
        <f t="shared" ref="BM859" si="16708">E859/E870</f>
        <v>5.8398640355018412E-2</v>
      </c>
      <c r="BN859" s="123">
        <f t="shared" ref="BN859" si="16709">F859/F870</f>
        <v>5.5164974147230594E-2</v>
      </c>
      <c r="BO859" s="124">
        <f t="shared" ref="BO859" si="16710">G859/G870</f>
        <v>7.1470948858917055E-2</v>
      </c>
      <c r="BP859" s="125">
        <f t="shared" ref="BP859" si="16711">H859/H870</f>
        <v>5.2347910963990919E-2</v>
      </c>
      <c r="BQ859" s="126">
        <f t="shared" ref="BQ859" si="16712">I859/I870</f>
        <v>6.3350735643094444E-2</v>
      </c>
      <c r="BR859" s="123">
        <f t="shared" ref="BR859" si="16713">J859/J870</f>
        <v>0.12157274530393186</v>
      </c>
      <c r="BS859" s="124">
        <f t="shared" ref="BS859" si="16714">K859/K870</f>
        <v>2.8401961902589257E-2</v>
      </c>
      <c r="BT859" s="125">
        <f t="shared" ref="BT859" si="16715">L859/L870</f>
        <v>0.1112008072653885</v>
      </c>
      <c r="BU859" s="123">
        <f t="shared" ref="BU859" si="16716">M859/M870</f>
        <v>2.5593518402210778E-2</v>
      </c>
      <c r="BV859" s="127">
        <f t="shared" ref="BV859" si="16717">N859/N870</f>
        <v>7.5859056493884677E-2</v>
      </c>
      <c r="BW859" s="128">
        <f t="shared" ref="BW859" si="16718">O859/O870</f>
        <v>4.3465607915687945E-2</v>
      </c>
      <c r="BX859" s="123">
        <f t="shared" ref="BX859" si="16719">P859/P870</f>
        <v>7.1461871461871468E-2</v>
      </c>
      <c r="BY859" s="124">
        <f t="shared" ref="BY859" si="16720">Q859/Q870</f>
        <v>4.5834592525435681E-2</v>
      </c>
      <c r="BZ859" s="125">
        <f t="shared" ref="BZ859" si="16721">R859/R870</f>
        <v>4.5986622073578592E-2</v>
      </c>
      <c r="CA859" s="126">
        <f t="shared" ref="CA859" si="16722">S859/S870</f>
        <v>6.7318982387475537E-2</v>
      </c>
      <c r="CB859" s="123">
        <f t="shared" ref="CB859" si="16723">T859/T870</f>
        <v>0.10855859746092063</v>
      </c>
      <c r="CC859" s="124">
        <f t="shared" ref="CC859" si="16724">U859/U870</f>
        <v>2.1405919661733615E-2</v>
      </c>
      <c r="CD859" s="125">
        <f t="shared" ref="CD859" si="16725">V859/V870</f>
        <v>8.0635814223031704E-2</v>
      </c>
      <c r="CE859" s="126">
        <f t="shared" ref="CE859" si="16726">W859/W870</f>
        <v>3.7573739994614837E-2</v>
      </c>
      <c r="CF859" s="123">
        <f t="shared" ref="CF859" si="16727">X859/X870</f>
        <v>6.0851063829787236E-2</v>
      </c>
      <c r="CG859" s="124">
        <f t="shared" ref="CG859" si="16728">Y859/Y870</f>
        <v>3.3496967946866879E-2</v>
      </c>
      <c r="CH859" s="125">
        <f t="shared" ref="CH859" si="16729">Z859/Z870</f>
        <v>4.8743640057651902E-2</v>
      </c>
      <c r="CI859" s="123">
        <f t="shared" ref="CI859" si="16730">AA859/AA870</f>
        <v>5.5744437338001142E-2</v>
      </c>
      <c r="CJ859" s="129">
        <f t="shared" ref="CJ859" si="16731">AB859/AB870</f>
        <v>6.4646092952052064E-2</v>
      </c>
      <c r="CK859" s="130">
        <f t="shared" ref="CK859" si="16732">AC859/AC870</f>
        <v>5.1359995083358347E-2</v>
      </c>
    </row>
    <row r="860" spans="1:89" x14ac:dyDescent="0.25">
      <c r="A860" s="139" t="s">
        <v>30</v>
      </c>
      <c r="B860" s="280">
        <v>2178</v>
      </c>
      <c r="C860" s="267">
        <v>5022</v>
      </c>
      <c r="D860" s="268">
        <v>1969</v>
      </c>
      <c r="E860" s="269">
        <v>1858</v>
      </c>
      <c r="F860" s="266">
        <v>1419</v>
      </c>
      <c r="G860" s="270">
        <v>3004</v>
      </c>
      <c r="H860" s="268">
        <v>3072</v>
      </c>
      <c r="I860" s="269">
        <v>5692</v>
      </c>
      <c r="J860" s="266">
        <v>1246</v>
      </c>
      <c r="K860" s="267">
        <v>322</v>
      </c>
      <c r="L860" s="268">
        <v>3576</v>
      </c>
      <c r="M860" s="266">
        <v>1074</v>
      </c>
      <c r="N860" s="271">
        <v>4380</v>
      </c>
      <c r="O860" s="281">
        <v>2711</v>
      </c>
      <c r="P860" s="266">
        <v>2584</v>
      </c>
      <c r="Q860" s="267">
        <v>2108</v>
      </c>
      <c r="R860" s="268">
        <v>2656</v>
      </c>
      <c r="S860" s="269">
        <v>3515</v>
      </c>
      <c r="T860" s="266">
        <v>2030</v>
      </c>
      <c r="U860" s="270">
        <v>378</v>
      </c>
      <c r="V860" s="268">
        <v>4436</v>
      </c>
      <c r="W860" s="282">
        <v>2389</v>
      </c>
      <c r="X860" s="266">
        <v>3110</v>
      </c>
      <c r="Y860" s="270">
        <v>1003</v>
      </c>
      <c r="Z860" s="268">
        <v>3562</v>
      </c>
      <c r="AA860" s="266">
        <v>6062</v>
      </c>
      <c r="AB860" s="162">
        <f t="shared" si="16345"/>
        <v>36218</v>
      </c>
      <c r="AC860" s="163">
        <f t="shared" si="16376"/>
        <v>35138</v>
      </c>
      <c r="BI860" s="139" t="s">
        <v>30</v>
      </c>
      <c r="BJ860" s="123">
        <f>B860/B870</f>
        <v>5.1486927332041035E-2</v>
      </c>
      <c r="BK860" s="124">
        <f t="shared" ref="BK860" si="16733">C860/C870</f>
        <v>0.12336035372144437</v>
      </c>
      <c r="BL860" s="125">
        <f t="shared" ref="BL860" si="16734">D860/D870</f>
        <v>8.5858806087297776E-2</v>
      </c>
      <c r="BM860" s="126">
        <f t="shared" ref="BM860" si="16735">E860/E870</f>
        <v>8.7715985270512706E-2</v>
      </c>
      <c r="BN860" s="123">
        <f t="shared" ref="BN860" si="16736">F860/F870</f>
        <v>5.2784287467916524E-2</v>
      </c>
      <c r="BO860" s="124">
        <f t="shared" ref="BO860" si="16737">G860/G870</f>
        <v>0.11881501404105525</v>
      </c>
      <c r="BP860" s="125">
        <f t="shared" ref="BP860" si="16738">H860/H870</f>
        <v>6.5185562416449169E-2</v>
      </c>
      <c r="BQ860" s="126">
        <f t="shared" ref="BQ860" si="16739">I860/I870</f>
        <v>0.10805885144755577</v>
      </c>
      <c r="BR860" s="123">
        <f t="shared" ref="BR860" si="16740">J860/J870</f>
        <v>0.14537393536343485</v>
      </c>
      <c r="BS860" s="124">
        <f t="shared" ref="BS860" si="16741">K860/K870</f>
        <v>3.6728641496521046E-2</v>
      </c>
      <c r="BT860" s="125">
        <f t="shared" ref="BT860" si="16742">L860/L870</f>
        <v>0.12028254288597376</v>
      </c>
      <c r="BU860" s="123">
        <f t="shared" ref="BU860" si="16743">M860/M870</f>
        <v>3.3726918728802915E-2</v>
      </c>
      <c r="BV860" s="127">
        <f t="shared" ref="BV860" si="16744">N860/N870</f>
        <v>9.1105749230385225E-2</v>
      </c>
      <c r="BW860" s="128">
        <f t="shared" ref="BW860" si="16745">O860/O870</f>
        <v>5.6353545222109051E-2</v>
      </c>
      <c r="BX860" s="123">
        <f t="shared" ref="BX860" si="16746">P860/P870</f>
        <v>8.6047286047286051E-2</v>
      </c>
      <c r="BY860" s="124">
        <f t="shared" ref="BY860" si="16747">Q860/Q870</f>
        <v>7.0783385379940236E-2</v>
      </c>
      <c r="BZ860" s="125">
        <f t="shared" ref="BZ860" si="16748">R860/R870</f>
        <v>7.6577096067350942E-2</v>
      </c>
      <c r="CA860" s="126">
        <f t="shared" ref="CA860" si="16749">S860/S870</f>
        <v>9.8266703941850719E-2</v>
      </c>
      <c r="CB860" s="123">
        <f t="shared" ref="CB860" si="16750">T860/T870</f>
        <v>0.17531738492097762</v>
      </c>
      <c r="CC860" s="124">
        <f t="shared" ref="CC860" si="16751">U860/U870</f>
        <v>3.3298097251585626E-2</v>
      </c>
      <c r="CD860" s="125">
        <f t="shared" ref="CD860" si="16752">V860/V870</f>
        <v>0.12241631481634793</v>
      </c>
      <c r="CE860" s="126">
        <f t="shared" ref="CE860" si="16753">W860/W870</f>
        <v>5.8477957555136711E-2</v>
      </c>
      <c r="CF860" s="123">
        <f t="shared" ref="CF860" si="16754">X860/X870</f>
        <v>0.11028368794326242</v>
      </c>
      <c r="CG860" s="124">
        <f t="shared" ref="CG860" si="16755">Y860/Y870</f>
        <v>5.7926653190874963E-2</v>
      </c>
      <c r="CH860" s="125">
        <f t="shared" ref="CH860" si="16756">Z860/Z870</f>
        <v>6.18542379356452E-2</v>
      </c>
      <c r="CI860" s="123">
        <f t="shared" ref="CI860" si="16757">AA860/AA870</f>
        <v>0.10202982462045983</v>
      </c>
      <c r="CJ860" s="129">
        <f t="shared" ref="CJ860" si="16758">AB860/AB870</f>
        <v>8.5432102259994952E-2</v>
      </c>
      <c r="CK860" s="130">
        <f t="shared" ref="CK860" si="16759">AC860/AC870</f>
        <v>8.3058151106362554E-2</v>
      </c>
    </row>
    <row r="861" spans="1:89" x14ac:dyDescent="0.25">
      <c r="A861" s="131" t="s">
        <v>31</v>
      </c>
      <c r="B861" s="283">
        <v>2139</v>
      </c>
      <c r="C861" s="274">
        <v>5359</v>
      </c>
      <c r="D861" s="275">
        <v>1599</v>
      </c>
      <c r="E861" s="276">
        <v>1871</v>
      </c>
      <c r="F861" s="273">
        <v>1236</v>
      </c>
      <c r="G861" s="277">
        <v>2779</v>
      </c>
      <c r="H861" s="275">
        <v>3144</v>
      </c>
      <c r="I861" s="276">
        <v>5901</v>
      </c>
      <c r="J861" s="273">
        <v>1163</v>
      </c>
      <c r="K861" s="274">
        <v>345</v>
      </c>
      <c r="L861" s="275">
        <v>4326</v>
      </c>
      <c r="M861" s="273">
        <v>1122</v>
      </c>
      <c r="N861" s="278">
        <v>5203</v>
      </c>
      <c r="O861" s="284">
        <v>3048</v>
      </c>
      <c r="P861" s="273">
        <v>3093</v>
      </c>
      <c r="Q861" s="274">
        <v>2581</v>
      </c>
      <c r="R861" s="275">
        <v>2318</v>
      </c>
      <c r="S861" s="276">
        <v>3899</v>
      </c>
      <c r="T861" s="273">
        <v>1781</v>
      </c>
      <c r="U861" s="277">
        <v>376</v>
      </c>
      <c r="V861" s="275">
        <v>4791</v>
      </c>
      <c r="W861" s="285">
        <v>2426</v>
      </c>
      <c r="X861" s="273">
        <v>2897</v>
      </c>
      <c r="Y861" s="277">
        <v>1017</v>
      </c>
      <c r="Z861" s="275">
        <v>4034</v>
      </c>
      <c r="AA861" s="273">
        <v>6332</v>
      </c>
      <c r="AB861" s="162">
        <f t="shared" si="16345"/>
        <v>37724</v>
      </c>
      <c r="AC861" s="163">
        <f t="shared" si="16376"/>
        <v>37056</v>
      </c>
      <c r="BI861" s="131" t="s">
        <v>31</v>
      </c>
      <c r="BJ861" s="123">
        <f>B861/B870</f>
        <v>5.0564985107087138E-2</v>
      </c>
      <c r="BK861" s="124">
        <f t="shared" ref="BK861" si="16760">C861/C870</f>
        <v>0.13163841807909604</v>
      </c>
      <c r="BL861" s="125">
        <f t="shared" ref="BL861" si="16761">D861/D870</f>
        <v>6.9724850651899012E-2</v>
      </c>
      <c r="BM861" s="126">
        <f t="shared" ref="BM861" si="16762">E861/E870</f>
        <v>8.8329713908035123E-2</v>
      </c>
      <c r="BN861" s="123">
        <f t="shared" ref="BN861" si="16763">F861/F870</f>
        <v>4.5977011494252873E-2</v>
      </c>
      <c r="BO861" s="124">
        <f t="shared" ref="BO861" si="16764">G861/G870</f>
        <v>0.10991575366847289</v>
      </c>
      <c r="BP861" s="125">
        <f t="shared" ref="BP861" si="16765">H861/H870</f>
        <v>6.6713349035584693E-2</v>
      </c>
      <c r="BQ861" s="126">
        <f t="shared" ref="BQ861" si="16766">I861/I870</f>
        <v>0.1120265780730897</v>
      </c>
      <c r="BR861" s="123">
        <f t="shared" ref="BR861" si="16767">J861/J870</f>
        <v>0.1356901178392253</v>
      </c>
      <c r="BS861" s="124">
        <f t="shared" ref="BS861" si="16768">K861/K870</f>
        <v>3.9352115889129693E-2</v>
      </c>
      <c r="BT861" s="125">
        <f t="shared" ref="BT861" si="16769">L861/L870</f>
        <v>0.14550958627648838</v>
      </c>
      <c r="BU861" s="123">
        <f t="shared" ref="BU861" si="16770">M861/M870</f>
        <v>3.5234267051877904E-2</v>
      </c>
      <c r="BV861" s="127">
        <f t="shared" ref="BV861" si="16771">N861/N870</f>
        <v>0.10822447790997587</v>
      </c>
      <c r="BW861" s="128">
        <f t="shared" ref="BW861" si="16772">O861/O870</f>
        <v>6.3358762758018577E-2</v>
      </c>
      <c r="BX861" s="123">
        <f t="shared" ref="BX861" si="16773">P861/P870</f>
        <v>0.102997002997003</v>
      </c>
      <c r="BY861" s="124">
        <f t="shared" ref="BY861" si="16774">Q861/Q870</f>
        <v>8.6665995097545412E-2</v>
      </c>
      <c r="BZ861" s="125">
        <f t="shared" ref="BZ861" si="16775">R861/R870</f>
        <v>6.6831968631069077E-2</v>
      </c>
      <c r="CA861" s="126">
        <f t="shared" ref="CA861" si="16776">S861/S870</f>
        <v>0.10900195694716243</v>
      </c>
      <c r="CB861" s="123">
        <f t="shared" ref="CB861" si="16777">T861/T870</f>
        <v>0.15381293721392175</v>
      </c>
      <c r="CC861" s="124">
        <f t="shared" ref="CC861" si="16778">U861/U870</f>
        <v>3.3121916842847078E-2</v>
      </c>
      <c r="CD861" s="125">
        <f t="shared" ref="CD861" si="16779">V861/V870</f>
        <v>0.13221293153406738</v>
      </c>
      <c r="CE861" s="126">
        <f t="shared" ref="CE861" si="16780">W861/W870</f>
        <v>5.9383643796049247E-2</v>
      </c>
      <c r="CF861" s="123">
        <f t="shared" ref="CF861" si="16781">X861/X870</f>
        <v>0.10273049645390071</v>
      </c>
      <c r="CG861" s="124">
        <f t="shared" ref="CG861" si="16782">Y861/Y870</f>
        <v>5.8735200693040716E-2</v>
      </c>
      <c r="CH861" s="125">
        <f t="shared" ref="CH861" si="16783">Z861/Z870</f>
        <v>7.0050532238178753E-2</v>
      </c>
      <c r="CI861" s="123">
        <f t="shared" ref="CI861" si="16784">AA861/AA870</f>
        <v>0.10657420809910122</v>
      </c>
      <c r="CJ861" s="129">
        <f t="shared" ref="CJ861" si="16785">AB861/AB870</f>
        <v>8.8984500128556229E-2</v>
      </c>
      <c r="CK861" s="130">
        <f t="shared" ref="CK861" si="16786">AC861/AC870</f>
        <v>8.759186201256107E-2</v>
      </c>
    </row>
    <row r="862" spans="1:89" x14ac:dyDescent="0.25">
      <c r="A862" s="139" t="s">
        <v>32</v>
      </c>
      <c r="B862" s="194">
        <v>2308</v>
      </c>
      <c r="C862" s="188">
        <v>4311</v>
      </c>
      <c r="D862" s="189">
        <v>1182</v>
      </c>
      <c r="E862" s="190">
        <v>1793</v>
      </c>
      <c r="F862" s="187">
        <v>1070</v>
      </c>
      <c r="G862" s="191">
        <v>2806</v>
      </c>
      <c r="H862" s="189">
        <v>3090</v>
      </c>
      <c r="I862" s="190">
        <v>5674</v>
      </c>
      <c r="J862" s="187">
        <v>748</v>
      </c>
      <c r="K862" s="188">
        <v>270</v>
      </c>
      <c r="L862" s="189">
        <v>3379</v>
      </c>
      <c r="M862" s="187">
        <v>1342</v>
      </c>
      <c r="N862" s="192">
        <v>4687</v>
      </c>
      <c r="O862" s="195">
        <v>3145</v>
      </c>
      <c r="P862" s="187">
        <v>2273</v>
      </c>
      <c r="Q862" s="188">
        <v>2498</v>
      </c>
      <c r="R862" s="189">
        <v>2286</v>
      </c>
      <c r="S862" s="190">
        <v>3487</v>
      </c>
      <c r="T862" s="187">
        <v>1222</v>
      </c>
      <c r="U862" s="191">
        <v>367</v>
      </c>
      <c r="V862" s="189">
        <v>3841</v>
      </c>
      <c r="W862" s="196">
        <v>2446</v>
      </c>
      <c r="X862" s="187">
        <v>2314</v>
      </c>
      <c r="Y862" s="191">
        <v>1025</v>
      </c>
      <c r="Z862" s="189">
        <v>3992</v>
      </c>
      <c r="AA862" s="187">
        <v>5766</v>
      </c>
      <c r="AB862" s="162">
        <f t="shared" si="16345"/>
        <v>32392</v>
      </c>
      <c r="AC862" s="163">
        <f t="shared" si="16376"/>
        <v>34930</v>
      </c>
      <c r="BI862" s="139" t="s">
        <v>32</v>
      </c>
      <c r="BJ862" s="123">
        <f>B862/B870</f>
        <v>5.4560068081887382E-2</v>
      </c>
      <c r="BK862" s="124">
        <f t="shared" ref="BK862" si="16787">C862/C870</f>
        <v>0.10589535740604274</v>
      </c>
      <c r="BL862" s="125">
        <f t="shared" ref="BL862" si="16788">D862/D870</f>
        <v>5.1541446823354993E-2</v>
      </c>
      <c r="BM862" s="126">
        <f t="shared" ref="BM862" si="16789">E862/E870</f>
        <v>8.4647342082900576E-2</v>
      </c>
      <c r="BN862" s="123">
        <f t="shared" ref="BN862" si="16790">F862/F870</f>
        <v>3.9802105419782019E-2</v>
      </c>
      <c r="BO862" s="124">
        <f t="shared" ref="BO862" si="16791">G862/G870</f>
        <v>0.11098366491318278</v>
      </c>
      <c r="BP862" s="125">
        <f t="shared" ref="BP862" si="16792">H862/H870</f>
        <v>6.5567509071233057E-2</v>
      </c>
      <c r="BQ862" s="126">
        <f t="shared" ref="BQ862" si="16793">I862/I870</f>
        <v>0.10771713336497389</v>
      </c>
      <c r="BR862" s="123">
        <f t="shared" ref="BR862" si="16794">J862/J870</f>
        <v>8.7271030218177573E-2</v>
      </c>
      <c r="BS862" s="124">
        <f t="shared" ref="BS862" si="16795">K862/K870</f>
        <v>3.0797308087144974E-2</v>
      </c>
      <c r="BT862" s="125">
        <f t="shared" ref="BT862" si="16796">L862/L870</f>
        <v>0.11365623948873192</v>
      </c>
      <c r="BU862" s="123">
        <f t="shared" ref="BU862" si="16797">M862/M870</f>
        <v>4.2142946865971614E-2</v>
      </c>
      <c r="BV862" s="127">
        <f t="shared" ref="BV862" si="16798">N862/N870</f>
        <v>9.7491471836259253E-2</v>
      </c>
      <c r="BW862" s="128">
        <f t="shared" ref="BW862" si="16799">O862/O870</f>
        <v>6.5375101336603819E-2</v>
      </c>
      <c r="BX862" s="123">
        <f t="shared" ref="BX862" si="16800">P862/P870</f>
        <v>7.5690975690975687E-2</v>
      </c>
      <c r="BY862" s="124">
        <f t="shared" ref="BY862" si="16801">Q862/Q870</f>
        <v>8.3878983244350419E-2</v>
      </c>
      <c r="BZ862" s="125">
        <f t="shared" ref="BZ862" si="16802">R862/R870</f>
        <v>6.5909353015799796E-2</v>
      </c>
      <c r="CA862" s="126">
        <f t="shared" ref="CA862" si="16803">S862/S870</f>
        <v>9.7483925076880071E-2</v>
      </c>
      <c r="CB862" s="123">
        <f t="shared" ref="CB862" si="16804">T862/T870</f>
        <v>0.10553588392780033</v>
      </c>
      <c r="CC862" s="124">
        <f t="shared" ref="CC862" si="16805">U862/U870</f>
        <v>3.2329105003523609E-2</v>
      </c>
      <c r="CD862" s="125">
        <f t="shared" ref="CD862" si="16806">V862/V870</f>
        <v>0.10599663327538152</v>
      </c>
      <c r="CE862" s="126">
        <f t="shared" ref="CE862" si="16807">W862/W870</f>
        <v>5.9873203926272246E-2</v>
      </c>
      <c r="CF862" s="123">
        <f t="shared" ref="CF862" si="16808">X862/X870</f>
        <v>8.2056737588652479E-2</v>
      </c>
      <c r="CG862" s="124">
        <f t="shared" ref="CG862" si="16809">Y862/Y870</f>
        <v>5.9197227837135429E-2</v>
      </c>
      <c r="CH862" s="125">
        <f t="shared" ref="CH862" si="16810">Z862/Z870</f>
        <v>6.9321200965495683E-2</v>
      </c>
      <c r="CI862" s="123">
        <f t="shared" ref="CI862" si="16811">AA862/AA870</f>
        <v>9.7047833843875178E-2</v>
      </c>
      <c r="CJ862" s="129">
        <f t="shared" ref="CJ862" si="16812">AB862/AB870</f>
        <v>7.6407218963105539E-2</v>
      </c>
      <c r="CK862" s="130">
        <f t="shared" ref="CK862" si="16813">AC862/AC870</f>
        <v>8.2566486941352504E-2</v>
      </c>
    </row>
    <row r="863" spans="1:89" x14ac:dyDescent="0.25">
      <c r="A863" s="131" t="s">
        <v>33</v>
      </c>
      <c r="B863" s="197">
        <v>2492</v>
      </c>
      <c r="C863" s="181">
        <v>3443</v>
      </c>
      <c r="D863" s="182">
        <v>914</v>
      </c>
      <c r="E863" s="183">
        <v>1556</v>
      </c>
      <c r="F863" s="180">
        <v>910</v>
      </c>
      <c r="G863" s="184">
        <v>2088</v>
      </c>
      <c r="H863" s="182">
        <v>2346</v>
      </c>
      <c r="I863" s="183">
        <v>4138</v>
      </c>
      <c r="J863" s="180">
        <v>512</v>
      </c>
      <c r="K863" s="181">
        <v>199</v>
      </c>
      <c r="L863" s="182">
        <v>2199</v>
      </c>
      <c r="M863" s="180">
        <v>1280</v>
      </c>
      <c r="N863" s="185">
        <v>3170</v>
      </c>
      <c r="O863" s="198">
        <v>2683</v>
      </c>
      <c r="P863" s="180">
        <v>1681</v>
      </c>
      <c r="Q863" s="181">
        <v>2005</v>
      </c>
      <c r="R863" s="182">
        <v>1822</v>
      </c>
      <c r="S863" s="183">
        <v>2570</v>
      </c>
      <c r="T863" s="180">
        <v>782</v>
      </c>
      <c r="U863" s="184">
        <v>437</v>
      </c>
      <c r="V863" s="182">
        <v>3565</v>
      </c>
      <c r="W863" s="199">
        <v>2160</v>
      </c>
      <c r="X863" s="180">
        <v>1442</v>
      </c>
      <c r="Y863" s="184">
        <v>878</v>
      </c>
      <c r="Z863" s="182">
        <v>2879</v>
      </c>
      <c r="AA863" s="180">
        <v>4234</v>
      </c>
      <c r="AB863" s="162">
        <f t="shared" si="16345"/>
        <v>24714</v>
      </c>
      <c r="AC863" s="163">
        <f t="shared" si="16376"/>
        <v>27671</v>
      </c>
      <c r="BI863" s="131" t="s">
        <v>33</v>
      </c>
      <c r="BJ863" s="123">
        <f>B863/B870</f>
        <v>5.8909744220131434E-2</v>
      </c>
      <c r="BK863" s="124">
        <f t="shared" ref="BK863" si="16814">C863/C870</f>
        <v>8.457381478752149E-2</v>
      </c>
      <c r="BL863" s="125">
        <f t="shared" ref="BL863" si="16815">D863/D870</f>
        <v>3.9855230453931016E-2</v>
      </c>
      <c r="BM863" s="126">
        <f t="shared" ref="BM863" si="16816">E863/E870</f>
        <v>7.3458596921914837E-2</v>
      </c>
      <c r="BN863" s="123">
        <f t="shared" ref="BN863" si="16817">F863/F870</f>
        <v>3.3850388721496857E-2</v>
      </c>
      <c r="BO863" s="124">
        <f t="shared" ref="BO863" si="16818">G863/G870</f>
        <v>8.2585136257564376E-2</v>
      </c>
      <c r="BP863" s="125">
        <f t="shared" ref="BP863" si="16819">H863/H870</f>
        <v>4.9780380673499269E-2</v>
      </c>
      <c r="BQ863" s="126">
        <f t="shared" ref="BQ863" si="16820">I863/I870</f>
        <v>7.8557190317987663E-2</v>
      </c>
      <c r="BR863" s="123">
        <f t="shared" ref="BR863" si="16821">J863/J870</f>
        <v>5.9736320149340799E-2</v>
      </c>
      <c r="BS863" s="124">
        <f t="shared" ref="BS863" si="16822">K863/K870</f>
        <v>2.2698756701266112E-2</v>
      </c>
      <c r="BT863" s="125">
        <f t="shared" ref="BT863" si="16823">L863/L870</f>
        <v>7.3965691220988894E-2</v>
      </c>
      <c r="BU863" s="123">
        <f t="shared" ref="BU863" si="16824">M863/M870</f>
        <v>4.0195955281999748E-2</v>
      </c>
      <c r="BV863" s="127">
        <f t="shared" ref="BV863" si="16825">N863/N870</f>
        <v>6.5937265995507116E-2</v>
      </c>
      <c r="BW863" s="128">
        <f t="shared" ref="BW863" si="16826">O863/O870</f>
        <v>5.5771509343754549E-2</v>
      </c>
      <c r="BX863" s="123">
        <f t="shared" ref="BX863" si="16827">P863/P870</f>
        <v>5.597735597735598E-2</v>
      </c>
      <c r="BY863" s="124">
        <f t="shared" ref="BY863" si="16828">Q863/Q870</f>
        <v>6.7324804405493432E-2</v>
      </c>
      <c r="BZ863" s="125">
        <f t="shared" ref="BZ863" si="16829">R863/R870</f>
        <v>5.2531426594395109E-2</v>
      </c>
      <c r="CA863" s="126">
        <f t="shared" ref="CA863" si="16830">S863/S870</f>
        <v>7.1847917249091411E-2</v>
      </c>
      <c r="CB863" s="123">
        <f t="shared" ref="CB863" si="16831">T863/T870</f>
        <v>6.753605665428794E-2</v>
      </c>
      <c r="CC863" s="124">
        <f t="shared" ref="CC863" si="16832">U863/U870</f>
        <v>3.8495419309372801E-2</v>
      </c>
      <c r="CD863" s="125">
        <f t="shared" ref="CD863" si="16833">V863/V870</f>
        <v>9.8380108728647511E-2</v>
      </c>
      <c r="CE863" s="126">
        <f t="shared" ref="CE863" si="16834">W863/W870</f>
        <v>5.2872494064083418E-2</v>
      </c>
      <c r="CF863" s="123">
        <f t="shared" ref="CF863" si="16835">X863/X870</f>
        <v>5.1134751773049644E-2</v>
      </c>
      <c r="CG863" s="124">
        <f t="shared" ref="CG863" si="16836">Y863/Y870</f>
        <v>5.0707479064395031E-2</v>
      </c>
      <c r="CH863" s="125">
        <f t="shared" ref="CH863" si="16837">Z863/Z870</f>
        <v>4.9993922239394306E-2</v>
      </c>
      <c r="CI863" s="123">
        <f t="shared" ref="CI863" si="16838">AA863/AA870</f>
        <v>7.1262665365065467E-2</v>
      </c>
      <c r="CJ863" s="129">
        <f t="shared" ref="CJ863" si="16839">AB863/AB870</f>
        <v>5.8296122791250626E-2</v>
      </c>
      <c r="CK863" s="130">
        <f t="shared" ref="CK863" si="16840">AC863/AC870</f>
        <v>6.5407880336506297E-2</v>
      </c>
    </row>
    <row r="864" spans="1:89" x14ac:dyDescent="0.25">
      <c r="A864" s="139" t="s">
        <v>34</v>
      </c>
      <c r="B864" s="194">
        <v>882</v>
      </c>
      <c r="C864" s="188">
        <v>2118</v>
      </c>
      <c r="D864" s="189">
        <v>378</v>
      </c>
      <c r="E864" s="190">
        <v>1253</v>
      </c>
      <c r="F864" s="187">
        <v>343</v>
      </c>
      <c r="G864" s="191">
        <v>1539</v>
      </c>
      <c r="H864" s="189">
        <v>1254</v>
      </c>
      <c r="I864" s="190">
        <v>2968</v>
      </c>
      <c r="J864" s="187">
        <v>392</v>
      </c>
      <c r="K864" s="188">
        <v>162</v>
      </c>
      <c r="L864" s="189">
        <v>1474</v>
      </c>
      <c r="M864" s="187">
        <v>866</v>
      </c>
      <c r="N864" s="192">
        <v>2295</v>
      </c>
      <c r="O864" s="195">
        <v>2124</v>
      </c>
      <c r="P864" s="187">
        <v>986</v>
      </c>
      <c r="Q864" s="188">
        <v>1579</v>
      </c>
      <c r="R864" s="189">
        <v>1223</v>
      </c>
      <c r="S864" s="190">
        <v>1980</v>
      </c>
      <c r="T864" s="187">
        <v>442</v>
      </c>
      <c r="U864" s="191">
        <v>309</v>
      </c>
      <c r="V864" s="189">
        <v>3176</v>
      </c>
      <c r="W864" s="196">
        <v>1433</v>
      </c>
      <c r="X864" s="187">
        <v>913</v>
      </c>
      <c r="Y864" s="191">
        <v>572</v>
      </c>
      <c r="Z864" s="189">
        <v>2098</v>
      </c>
      <c r="AA864" s="187">
        <v>2920</v>
      </c>
      <c r="AB864" s="162">
        <f t="shared" si="16345"/>
        <v>15856</v>
      </c>
      <c r="AC864" s="163">
        <f t="shared" si="16376"/>
        <v>19823</v>
      </c>
      <c r="BI864" s="139" t="s">
        <v>34</v>
      </c>
      <c r="BJ864" s="123">
        <f>B864/B870</f>
        <v>2.0850078010495959E-2</v>
      </c>
      <c r="BK864" s="124">
        <f t="shared" ref="BK864" si="16841">C864/C870</f>
        <v>5.2026529108327189E-2</v>
      </c>
      <c r="BL864" s="125">
        <f t="shared" ref="BL864" si="16842">D864/D870</f>
        <v>1.648279771508307E-2</v>
      </c>
      <c r="BM864" s="126">
        <f t="shared" ref="BM864" si="16843">E864/E870</f>
        <v>5.9153998678122932E-2</v>
      </c>
      <c r="BN864" s="123">
        <f t="shared" ref="BN864" si="16844">F864/F870</f>
        <v>1.2758992671948815E-2</v>
      </c>
      <c r="BO864" s="124">
        <f t="shared" ref="BO864" si="16845">G864/G870</f>
        <v>6.0870940948463396E-2</v>
      </c>
      <c r="BP864" s="125">
        <f t="shared" ref="BP864" si="16846">H864/H870</f>
        <v>2.6608950283277102E-2</v>
      </c>
      <c r="BQ864" s="126">
        <f t="shared" ref="BQ864" si="16847">I864/I870</f>
        <v>5.6345514950166112E-2</v>
      </c>
      <c r="BR864" s="123">
        <f t="shared" ref="BR864" si="16848">J864/J870</f>
        <v>4.573562011433905E-2</v>
      </c>
      <c r="BS864" s="124">
        <f t="shared" ref="BS864" si="16849">K864/K870</f>
        <v>1.8478384852286985E-2</v>
      </c>
      <c r="BT864" s="125">
        <f t="shared" ref="BT864" si="16850">L864/L870</f>
        <v>4.9579549276824758E-2</v>
      </c>
      <c r="BU864" s="123">
        <f t="shared" ref="BU864" si="16851">M864/M870</f>
        <v>2.7195075995477956E-2</v>
      </c>
      <c r="BV864" s="127">
        <f t="shared" ref="BV864" si="16852">N864/N870</f>
        <v>4.7736916548797734E-2</v>
      </c>
      <c r="BW864" s="128">
        <f t="shared" ref="BW864" si="16853">O864/O870</f>
        <v>4.4151578772320038E-2</v>
      </c>
      <c r="BX864" s="123">
        <f t="shared" ref="BX864" si="16854">P864/P870</f>
        <v>3.2833832833832836E-2</v>
      </c>
      <c r="BY864" s="124">
        <f t="shared" ref="BY864" si="16855">Q864/Q870</f>
        <v>5.3020382122829994E-2</v>
      </c>
      <c r="BZ864" s="125">
        <f t="shared" ref="BZ864" si="16856">R864/R870</f>
        <v>3.5261215546073116E-2</v>
      </c>
      <c r="CA864" s="126">
        <f t="shared" ref="CA864" si="16857">S864/S870</f>
        <v>5.5353648308638523E-2</v>
      </c>
      <c r="CB864" s="123">
        <f t="shared" ref="CB864" si="16858">T864/T870</f>
        <v>3.817255376111927E-2</v>
      </c>
      <c r="CC864" s="124">
        <f t="shared" ref="CC864" si="16859">U864/U870</f>
        <v>2.7219873150105708E-2</v>
      </c>
      <c r="CD864" s="125">
        <f t="shared" ref="CD864" si="16860">V864/V870</f>
        <v>8.7645224494301399E-2</v>
      </c>
      <c r="CE864" s="126">
        <f t="shared" ref="CE864" si="16861">W864/W870</f>
        <v>3.5076983330477568E-2</v>
      </c>
      <c r="CF864" s="123">
        <f t="shared" ref="CF864" si="16862">X864/X870</f>
        <v>3.2375886524822692E-2</v>
      </c>
      <c r="CG864" s="124">
        <f t="shared" ref="CG864" si="16863">Y864/Y870</f>
        <v>3.303494080277216E-2</v>
      </c>
      <c r="CH864" s="125">
        <f t="shared" ref="CH864" si="16864">Z864/Z870</f>
        <v>3.6431833573549587E-2</v>
      </c>
      <c r="CI864" s="123">
        <f t="shared" ref="CI864" si="16865">AA864/AA870</f>
        <v>4.9146665769010674E-2</v>
      </c>
      <c r="CJ864" s="129">
        <f t="shared" ref="CJ864" si="16866">AB864/AB870</f>
        <v>3.7401607306711576E-2</v>
      </c>
      <c r="CK864" s="130">
        <f t="shared" ref="CK864" si="16867">AC864/AC870</f>
        <v>4.6857013187472964E-2</v>
      </c>
    </row>
    <row r="865" spans="1:89" x14ac:dyDescent="0.25">
      <c r="A865" s="131" t="s">
        <v>35</v>
      </c>
      <c r="B865" s="197">
        <v>0</v>
      </c>
      <c r="C865" s="181">
        <v>1027</v>
      </c>
      <c r="D865" s="182">
        <v>10</v>
      </c>
      <c r="E865" s="183">
        <v>558</v>
      </c>
      <c r="F865" s="180">
        <v>9</v>
      </c>
      <c r="G865" s="184">
        <v>823</v>
      </c>
      <c r="H865" s="182">
        <v>74</v>
      </c>
      <c r="I865" s="183">
        <v>1080</v>
      </c>
      <c r="J865" s="180">
        <v>73</v>
      </c>
      <c r="K865" s="181">
        <v>55</v>
      </c>
      <c r="L865" s="182">
        <v>728</v>
      </c>
      <c r="M865" s="180">
        <v>127</v>
      </c>
      <c r="N865" s="185">
        <v>512</v>
      </c>
      <c r="O865" s="198">
        <v>279</v>
      </c>
      <c r="P865" s="180">
        <v>182</v>
      </c>
      <c r="Q865" s="181">
        <v>183</v>
      </c>
      <c r="R865" s="182">
        <v>226</v>
      </c>
      <c r="S865" s="183">
        <v>107</v>
      </c>
      <c r="T865" s="180">
        <v>56</v>
      </c>
      <c r="U865" s="184">
        <v>12</v>
      </c>
      <c r="V865" s="182">
        <v>278</v>
      </c>
      <c r="W865" s="199">
        <v>37</v>
      </c>
      <c r="X865" s="180">
        <v>55</v>
      </c>
      <c r="Y865" s="184">
        <v>23</v>
      </c>
      <c r="Z865" s="182">
        <v>32</v>
      </c>
      <c r="AA865" s="180">
        <v>105</v>
      </c>
      <c r="AB865" s="162">
        <f t="shared" si="16345"/>
        <v>2235</v>
      </c>
      <c r="AC865" s="163">
        <f t="shared" si="16376"/>
        <v>4416</v>
      </c>
      <c r="BI865" s="131" t="s">
        <v>35</v>
      </c>
      <c r="BJ865" s="123">
        <f>B865/B870</f>
        <v>0</v>
      </c>
      <c r="BK865" s="124">
        <f t="shared" ref="BK865" si="16868">C865/C870</f>
        <v>2.5227216900024566E-2</v>
      </c>
      <c r="BL865" s="125">
        <f t="shared" ref="BL865" si="16869">D865/D870</f>
        <v>4.3605284960537214E-4</v>
      </c>
      <c r="BM865" s="126">
        <f t="shared" ref="BM865" si="16870">E865/E870</f>
        <v>2.6343121518270229E-2</v>
      </c>
      <c r="BN865" s="123">
        <f t="shared" ref="BN865" si="16871">F865/F870</f>
        <v>3.3478406427854036E-4</v>
      </c>
      <c r="BO865" s="124">
        <f t="shared" ref="BO865" si="16872">G865/G870</f>
        <v>3.2551516829490174E-2</v>
      </c>
      <c r="BP865" s="125">
        <f t="shared" ref="BP865" si="16873">H865/H870</f>
        <v>1.5702251363337366E-3</v>
      </c>
      <c r="BQ865" s="126">
        <f t="shared" ref="BQ865" si="16874">I865/I870</f>
        <v>2.0503084954912196E-2</v>
      </c>
      <c r="BR865" s="123">
        <f t="shared" ref="BR865" si="16875">J865/J870</f>
        <v>8.5170925212927316E-3</v>
      </c>
      <c r="BS865" s="124">
        <f t="shared" ref="BS865" si="16876">K865/K870</f>
        <v>6.2735257214554582E-3</v>
      </c>
      <c r="BT865" s="125">
        <f t="shared" ref="BT865" si="16877">L865/L870</f>
        <v>2.4487050117726204E-2</v>
      </c>
      <c r="BU865" s="123">
        <f t="shared" ref="BU865" si="16878">M865/M870</f>
        <v>3.9881924381359127E-3</v>
      </c>
      <c r="BV865" s="127">
        <f t="shared" ref="BV865" si="16879">N865/N870</f>
        <v>1.0649804476245944E-2</v>
      </c>
      <c r="BW865" s="128">
        <f t="shared" ref="BW865" si="16880">O865/O870</f>
        <v>5.7995717878894966E-3</v>
      </c>
      <c r="BX865" s="123">
        <f t="shared" ref="BX865" si="16881">P865/P870</f>
        <v>6.0606060606060606E-3</v>
      </c>
      <c r="BY865" s="124">
        <f t="shared" ref="BY865" si="16882">Q865/Q870</f>
        <v>6.144857459454014E-3</v>
      </c>
      <c r="BZ865" s="125">
        <f t="shared" ref="BZ865" si="16883">R865/R870</f>
        <v>6.5159727828393499E-3</v>
      </c>
      <c r="CA865" s="126">
        <f t="shared" ref="CA865" si="16884">S865/S870</f>
        <v>2.9913335197092536E-3</v>
      </c>
      <c r="CB865" s="123">
        <f t="shared" ref="CB865" si="16885">T865/T870</f>
        <v>4.8363416529924865E-3</v>
      </c>
      <c r="CC865" s="124">
        <f t="shared" ref="CC865" si="16886">U865/U870</f>
        <v>1.0570824524312897E-3</v>
      </c>
      <c r="CD865" s="125">
        <f t="shared" ref="CD865" si="16887">V865/V870</f>
        <v>7.671716753594392E-3</v>
      </c>
      <c r="CE865" s="126">
        <f t="shared" ref="CE865" si="16888">W865/W870</f>
        <v>9.0568624091254008E-4</v>
      </c>
      <c r="CF865" s="123">
        <f t="shared" ref="CF865" si="16889">X865/X870</f>
        <v>1.950354609929078E-3</v>
      </c>
      <c r="CG865" s="124">
        <f t="shared" ref="CG865" si="16890">Y865/Y870</f>
        <v>1.3283280392723073E-3</v>
      </c>
      <c r="CH865" s="125">
        <f t="shared" ref="CH865" si="16891">Z865/Z870</f>
        <v>5.5568096966329206E-4</v>
      </c>
      <c r="CI865" s="123">
        <f t="shared" ref="CI865" si="16892">AA865/AA870</f>
        <v>1.7672602416938768E-3</v>
      </c>
      <c r="CJ865" s="129">
        <f t="shared" ref="CJ865" si="16893">AB865/AB870</f>
        <v>5.2719848846178342E-3</v>
      </c>
      <c r="CK865" s="130">
        <f t="shared" ref="CK865" si="16894">AC865/AC870</f>
        <v>1.0438408426367382E-2</v>
      </c>
    </row>
    <row r="866" spans="1:89" x14ac:dyDescent="0.25">
      <c r="A866" s="139" t="s">
        <v>36</v>
      </c>
      <c r="B866" s="194"/>
      <c r="C866" s="188"/>
      <c r="D866" s="189"/>
      <c r="E866" s="190"/>
      <c r="F866" s="187"/>
      <c r="G866" s="191"/>
      <c r="H866" s="189"/>
      <c r="I866" s="190"/>
      <c r="J866" s="187"/>
      <c r="K866" s="191"/>
      <c r="L866" s="189"/>
      <c r="M866" s="187"/>
      <c r="N866" s="192"/>
      <c r="O866" s="195"/>
      <c r="P866" s="187"/>
      <c r="Q866" s="191"/>
      <c r="R866" s="189"/>
      <c r="S866" s="190"/>
      <c r="T866" s="187"/>
      <c r="U866" s="191"/>
      <c r="V866" s="189"/>
      <c r="W866" s="190"/>
      <c r="X866" s="187"/>
      <c r="Y866" s="191"/>
      <c r="Z866" s="189"/>
      <c r="AA866" s="187"/>
      <c r="AB866" s="162">
        <f t="shared" si="16345"/>
        <v>0</v>
      </c>
      <c r="AC866" s="163">
        <f t="shared" si="16376"/>
        <v>0</v>
      </c>
      <c r="BI866" s="139" t="s">
        <v>36</v>
      </c>
      <c r="BJ866" s="123">
        <f>B866/B870</f>
        <v>0</v>
      </c>
      <c r="BK866" s="124">
        <f t="shared" ref="BK866" si="16895">C866/C870</f>
        <v>0</v>
      </c>
      <c r="BL866" s="125">
        <f t="shared" ref="BL866" si="16896">D866/D870</f>
        <v>0</v>
      </c>
      <c r="BM866" s="126">
        <f t="shared" ref="BM866" si="16897">E866/E870</f>
        <v>0</v>
      </c>
      <c r="BN866" s="123">
        <f t="shared" ref="BN866" si="16898">F866/F870</f>
        <v>0</v>
      </c>
      <c r="BO866" s="124">
        <f t="shared" ref="BO866" si="16899">G866/G870</f>
        <v>0</v>
      </c>
      <c r="BP866" s="125">
        <f t="shared" ref="BP866" si="16900">H866/H870</f>
        <v>0</v>
      </c>
      <c r="BQ866" s="126">
        <f t="shared" ref="BQ866" si="16901">I866/I870</f>
        <v>0</v>
      </c>
      <c r="BR866" s="123">
        <f t="shared" ref="BR866" si="16902">J866/J870</f>
        <v>0</v>
      </c>
      <c r="BS866" s="124">
        <f t="shared" ref="BS866" si="16903">K866/K870</f>
        <v>0</v>
      </c>
      <c r="BT866" s="125">
        <f t="shared" ref="BT866" si="16904">L866/L870</f>
        <v>0</v>
      </c>
      <c r="BU866" s="123">
        <f t="shared" ref="BU866" si="16905">M866/M870</f>
        <v>0</v>
      </c>
      <c r="BV866" s="127">
        <f t="shared" ref="BV866" si="16906">N866/N870</f>
        <v>0</v>
      </c>
      <c r="BW866" s="128">
        <f t="shared" ref="BW866" si="16907">O866/O870</f>
        <v>0</v>
      </c>
      <c r="BX866" s="123">
        <f t="shared" ref="BX866" si="16908">P866/P870</f>
        <v>0</v>
      </c>
      <c r="BY866" s="124">
        <f t="shared" ref="BY866" si="16909">Q866/Q870</f>
        <v>0</v>
      </c>
      <c r="BZ866" s="125">
        <f t="shared" ref="BZ866" si="16910">R866/R870</f>
        <v>0</v>
      </c>
      <c r="CA866" s="126">
        <f t="shared" ref="CA866" si="16911">S866/S870</f>
        <v>0</v>
      </c>
      <c r="CB866" s="123">
        <f t="shared" ref="CB866" si="16912">T866/T870</f>
        <v>0</v>
      </c>
      <c r="CC866" s="124">
        <f t="shared" ref="CC866" si="16913">U866/U870</f>
        <v>0</v>
      </c>
      <c r="CD866" s="125">
        <f t="shared" ref="CD866" si="16914">V866/V870</f>
        <v>0</v>
      </c>
      <c r="CE866" s="126">
        <f t="shared" ref="CE866" si="16915">W866/W870</f>
        <v>0</v>
      </c>
      <c r="CF866" s="123">
        <f t="shared" ref="CF866" si="16916">X866/X870</f>
        <v>0</v>
      </c>
      <c r="CG866" s="124">
        <f t="shared" ref="CG866" si="16917">Y866/Y870</f>
        <v>0</v>
      </c>
      <c r="CH866" s="125">
        <f t="shared" ref="CH866" si="16918">Z866/Z870</f>
        <v>0</v>
      </c>
      <c r="CI866" s="123">
        <f t="shared" ref="CI866" si="16919">AA866/AA870</f>
        <v>0</v>
      </c>
      <c r="CJ866" s="129">
        <f t="shared" ref="CJ866" si="16920">AB866/AB870</f>
        <v>0</v>
      </c>
      <c r="CK866" s="130">
        <f t="shared" ref="CK866" si="16921">AC866/AC870</f>
        <v>0</v>
      </c>
    </row>
    <row r="867" spans="1:89" x14ac:dyDescent="0.25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2">
        <f t="shared" si="16345"/>
        <v>0</v>
      </c>
      <c r="AC867" s="165">
        <f t="shared" ref="AC867:AC869" si="16922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23">C867/C870</f>
        <v>0</v>
      </c>
      <c r="BL867" s="125">
        <f t="shared" ref="BL867" si="16924">D867/D870</f>
        <v>0</v>
      </c>
      <c r="BM867" s="126">
        <f t="shared" ref="BM867" si="16925">E867/E870</f>
        <v>0</v>
      </c>
      <c r="BN867" s="123">
        <f t="shared" ref="BN867" si="16926">F867/F870</f>
        <v>0</v>
      </c>
      <c r="BO867" s="124">
        <f t="shared" ref="BO867" si="16927">G867/G870</f>
        <v>0</v>
      </c>
      <c r="BP867" s="125">
        <f t="shared" ref="BP867" si="16928">H867/H870</f>
        <v>0</v>
      </c>
      <c r="BQ867" s="126">
        <f t="shared" ref="BQ867" si="16929">I867/I870</f>
        <v>0</v>
      </c>
      <c r="BR867" s="123">
        <f t="shared" ref="BR867" si="16930">J867/J870</f>
        <v>0</v>
      </c>
      <c r="BS867" s="124">
        <f t="shared" ref="BS867" si="16931">K867/K870</f>
        <v>0</v>
      </c>
      <c r="BT867" s="125">
        <f t="shared" ref="BT867" si="16932">L867/L870</f>
        <v>0</v>
      </c>
      <c r="BU867" s="123">
        <f t="shared" ref="BU867" si="16933">M867/M870</f>
        <v>0</v>
      </c>
      <c r="BV867" s="127">
        <f t="shared" ref="BV867" si="16934">N867/N870</f>
        <v>0</v>
      </c>
      <c r="BW867" s="128">
        <f t="shared" ref="BW867" si="16935">O867/O870</f>
        <v>0</v>
      </c>
      <c r="BX867" s="123">
        <f t="shared" ref="BX867" si="16936">P867/P870</f>
        <v>0</v>
      </c>
      <c r="BY867" s="124">
        <f t="shared" ref="BY867" si="16937">Q867/Q870</f>
        <v>0</v>
      </c>
      <c r="BZ867" s="125">
        <f t="shared" ref="BZ867" si="16938">R867/R870</f>
        <v>0</v>
      </c>
      <c r="CA867" s="126">
        <f t="shared" ref="CA867" si="16939">S867/S870</f>
        <v>0</v>
      </c>
      <c r="CB867" s="123">
        <f t="shared" ref="CB867" si="16940">T867/T870</f>
        <v>0</v>
      </c>
      <c r="CC867" s="124">
        <f t="shared" ref="CC867" si="16941">U867/U870</f>
        <v>0</v>
      </c>
      <c r="CD867" s="125">
        <f t="shared" ref="CD867" si="16942">V867/V870</f>
        <v>0</v>
      </c>
      <c r="CE867" s="126">
        <f t="shared" ref="CE867" si="16943">W867/W870</f>
        <v>0</v>
      </c>
      <c r="CF867" s="123">
        <f t="shared" ref="CF867" si="16944">X867/X870</f>
        <v>0</v>
      </c>
      <c r="CG867" s="124">
        <f t="shared" ref="CG867" si="16945">Y867/Y870</f>
        <v>0</v>
      </c>
      <c r="CH867" s="125">
        <f t="shared" ref="CH867" si="16946">Z867/Z870</f>
        <v>0</v>
      </c>
      <c r="CI867" s="123">
        <f t="shared" ref="CI867" si="16947">AA867/AA870</f>
        <v>0</v>
      </c>
      <c r="CJ867" s="129">
        <f t="shared" ref="CJ867" si="16948">AB867/AB870</f>
        <v>0</v>
      </c>
      <c r="CK867" s="130">
        <f t="shared" ref="CK867" si="16949">AC867/AC870</f>
        <v>0</v>
      </c>
    </row>
    <row r="868" spans="1:89" x14ac:dyDescent="0.25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2">
        <f t="shared" si="16345"/>
        <v>0</v>
      </c>
      <c r="AC868" s="165">
        <f t="shared" si="16922"/>
        <v>0</v>
      </c>
      <c r="BI868" s="139" t="s">
        <v>38</v>
      </c>
      <c r="BJ868" s="123">
        <f>B868/B870</f>
        <v>0</v>
      </c>
      <c r="BK868" s="124">
        <f t="shared" ref="BK868" si="16950">C868/C870</f>
        <v>0</v>
      </c>
      <c r="BL868" s="125">
        <f t="shared" ref="BL868" si="16951">D868/D870</f>
        <v>0</v>
      </c>
      <c r="BM868" s="126">
        <f t="shared" ref="BM868" si="16952">E868/E870</f>
        <v>0</v>
      </c>
      <c r="BN868" s="123">
        <f t="shared" ref="BN868" si="16953">F868/F870</f>
        <v>0</v>
      </c>
      <c r="BO868" s="124">
        <f t="shared" ref="BO868" si="16954">G868/G870</f>
        <v>0</v>
      </c>
      <c r="BP868" s="125">
        <f t="shared" ref="BP868" si="16955">H868/H870</f>
        <v>0</v>
      </c>
      <c r="BQ868" s="126">
        <f t="shared" ref="BQ868" si="16956">I868/I870</f>
        <v>0</v>
      </c>
      <c r="BR868" s="123">
        <f t="shared" ref="BR868" si="16957">J868/J870</f>
        <v>0</v>
      </c>
      <c r="BS868" s="124">
        <f t="shared" ref="BS868" si="16958">K868/K870</f>
        <v>0</v>
      </c>
      <c r="BT868" s="125">
        <f t="shared" ref="BT868" si="16959">L868/L870</f>
        <v>0</v>
      </c>
      <c r="BU868" s="123">
        <f t="shared" ref="BU868" si="16960">M868/M870</f>
        <v>0</v>
      </c>
      <c r="BV868" s="127">
        <f t="shared" ref="BV868" si="16961">N868/N870</f>
        <v>0</v>
      </c>
      <c r="BW868" s="128">
        <f t="shared" ref="BW868" si="16962">O868/O870</f>
        <v>0</v>
      </c>
      <c r="BX868" s="123">
        <f t="shared" ref="BX868" si="16963">P868/P870</f>
        <v>0</v>
      </c>
      <c r="BY868" s="124">
        <f t="shared" ref="BY868" si="16964">Q868/Q870</f>
        <v>0</v>
      </c>
      <c r="BZ868" s="125">
        <f t="shared" ref="BZ868" si="16965">R868/R870</f>
        <v>0</v>
      </c>
      <c r="CA868" s="126">
        <f t="shared" ref="CA868" si="16966">S868/S870</f>
        <v>0</v>
      </c>
      <c r="CB868" s="123">
        <f t="shared" ref="CB868" si="16967">T868/T870</f>
        <v>0</v>
      </c>
      <c r="CC868" s="124">
        <f t="shared" ref="CC868" si="16968">U868/U870</f>
        <v>0</v>
      </c>
      <c r="CD868" s="125">
        <f t="shared" ref="CD868" si="16969">V868/V870</f>
        <v>0</v>
      </c>
      <c r="CE868" s="126">
        <f t="shared" ref="CE868" si="16970">W868/W870</f>
        <v>0</v>
      </c>
      <c r="CF868" s="123">
        <f t="shared" ref="CF868" si="16971">X868/X870</f>
        <v>0</v>
      </c>
      <c r="CG868" s="124">
        <f t="shared" ref="CG868" si="16972">Y868/Y870</f>
        <v>0</v>
      </c>
      <c r="CH868" s="125">
        <f t="shared" ref="CH868" si="16973">Z868/Z870</f>
        <v>0</v>
      </c>
      <c r="CI868" s="123">
        <f t="shared" ref="CI868" si="16974">AA868/AA870</f>
        <v>0</v>
      </c>
      <c r="CJ868" s="129">
        <f t="shared" ref="CJ868" si="16975">AB868/AB870</f>
        <v>0</v>
      </c>
      <c r="CK868" s="130">
        <f t="shared" ref="CK868" si="16976">AC868/AC870</f>
        <v>0</v>
      </c>
    </row>
    <row r="869" spans="1:89" ht="13.8" thickBot="1" x14ac:dyDescent="0.3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2">
        <f t="shared" si="16345"/>
        <v>0</v>
      </c>
      <c r="AC869" s="165">
        <f t="shared" si="16922"/>
        <v>0</v>
      </c>
      <c r="BI869" s="131" t="s">
        <v>39</v>
      </c>
      <c r="BJ869" s="123">
        <f>B869/B870</f>
        <v>0</v>
      </c>
      <c r="BK869" s="124">
        <f t="shared" ref="BK869" si="16977">C869/C870</f>
        <v>0</v>
      </c>
      <c r="BL869" s="125">
        <f t="shared" ref="BL869" si="16978">D869/D870</f>
        <v>0</v>
      </c>
      <c r="BM869" s="126">
        <f t="shared" ref="BM869" si="16979">E869/E870</f>
        <v>0</v>
      </c>
      <c r="BN869" s="123">
        <f t="shared" ref="BN869" si="16980">F869/F870</f>
        <v>0</v>
      </c>
      <c r="BO869" s="124">
        <f t="shared" ref="BO869" si="16981">G869/G870</f>
        <v>0</v>
      </c>
      <c r="BP869" s="125">
        <f t="shared" ref="BP869" si="16982">H869/H870</f>
        <v>0</v>
      </c>
      <c r="BQ869" s="126">
        <f t="shared" ref="BQ869" si="16983">I869/I870</f>
        <v>0</v>
      </c>
      <c r="BR869" s="123">
        <f t="shared" ref="BR869" si="16984">J869/J870</f>
        <v>0</v>
      </c>
      <c r="BS869" s="124">
        <f t="shared" ref="BS869" si="16985">K869/K870</f>
        <v>0</v>
      </c>
      <c r="BT869" s="125">
        <f t="shared" ref="BT869" si="16986">L869/L870</f>
        <v>0</v>
      </c>
      <c r="BU869" s="123">
        <f t="shared" ref="BU869" si="16987">M869/M870</f>
        <v>0</v>
      </c>
      <c r="BV869" s="127">
        <f t="shared" ref="BV869" si="16988">N869/N870</f>
        <v>0</v>
      </c>
      <c r="BW869" s="128">
        <f t="shared" ref="BW869" si="16989">O869/O870</f>
        <v>0</v>
      </c>
      <c r="BX869" s="123">
        <f t="shared" ref="BX869" si="16990">P869/P870</f>
        <v>0</v>
      </c>
      <c r="BY869" s="124">
        <f t="shared" ref="BY869" si="16991">Q869/Q870</f>
        <v>0</v>
      </c>
      <c r="BZ869" s="125">
        <f t="shared" ref="BZ869" si="16992">R869/R870</f>
        <v>0</v>
      </c>
      <c r="CA869" s="126">
        <f t="shared" ref="CA869" si="16993">S869/S870</f>
        <v>0</v>
      </c>
      <c r="CB869" s="123">
        <f t="shared" ref="CB869" si="16994">T869/T870</f>
        <v>0</v>
      </c>
      <c r="CC869" s="124">
        <f t="shared" ref="CC869" si="16995">U869/U870</f>
        <v>0</v>
      </c>
      <c r="CD869" s="125">
        <f t="shared" ref="CD869" si="16996">V869/V870</f>
        <v>0</v>
      </c>
      <c r="CE869" s="126">
        <f t="shared" ref="CE869" si="16997">W869/W870</f>
        <v>0</v>
      </c>
      <c r="CF869" s="123">
        <f t="shared" ref="CF869" si="16998">X869/X870</f>
        <v>0</v>
      </c>
      <c r="CG869" s="124">
        <f t="shared" ref="CG869" si="16999">Y869/Y870</f>
        <v>0</v>
      </c>
      <c r="CH869" s="125">
        <f t="shared" ref="CH869" si="17000">Z869/Z870</f>
        <v>0</v>
      </c>
      <c r="CI869" s="123">
        <f t="shared" ref="CI869" si="17001">AA869/AA870</f>
        <v>0</v>
      </c>
      <c r="CJ869" s="129">
        <f t="shared" ref="CJ869" si="17002">AB869/AB870</f>
        <v>0</v>
      </c>
      <c r="CK869" s="130">
        <f t="shared" ref="CK869" si="17003">AC869/AC870</f>
        <v>0</v>
      </c>
    </row>
    <row r="870" spans="1:89" ht="14.4" thickTop="1" thickBot="1" x14ac:dyDescent="0.3">
      <c r="A870" s="251" t="s">
        <v>13</v>
      </c>
      <c r="B870" s="14">
        <f t="shared" ref="B870:AA870" si="17004">SUM(B847:B869)</f>
        <v>42302</v>
      </c>
      <c r="C870" s="1">
        <f t="shared" si="17004"/>
        <v>40710</v>
      </c>
      <c r="D870" s="14">
        <f t="shared" si="17004"/>
        <v>22933</v>
      </c>
      <c r="E870" s="1">
        <f t="shared" si="17004"/>
        <v>21182</v>
      </c>
      <c r="F870" s="14">
        <f t="shared" si="17004"/>
        <v>26883</v>
      </c>
      <c r="G870" s="1">
        <f t="shared" si="17004"/>
        <v>25283</v>
      </c>
      <c r="H870" s="14">
        <f t="shared" si="17004"/>
        <v>47127</v>
      </c>
      <c r="I870" s="1">
        <f t="shared" si="17004"/>
        <v>52675</v>
      </c>
      <c r="J870" s="14">
        <f t="shared" si="17004"/>
        <v>8571</v>
      </c>
      <c r="K870" s="1">
        <f t="shared" si="17004"/>
        <v>8767</v>
      </c>
      <c r="L870" s="14">
        <f t="shared" si="17004"/>
        <v>29730</v>
      </c>
      <c r="M870" s="1">
        <f t="shared" si="17004"/>
        <v>31844</v>
      </c>
      <c r="N870" s="14">
        <f t="shared" si="17004"/>
        <v>48076</v>
      </c>
      <c r="O870" s="1">
        <f t="shared" si="17004"/>
        <v>48107</v>
      </c>
      <c r="P870" s="14">
        <f t="shared" si="17004"/>
        <v>30030</v>
      </c>
      <c r="Q870" s="1">
        <f t="shared" si="17004"/>
        <v>29781</v>
      </c>
      <c r="R870" s="14">
        <f t="shared" si="17004"/>
        <v>34684</v>
      </c>
      <c r="S870" s="1">
        <f t="shared" si="17004"/>
        <v>35770</v>
      </c>
      <c r="T870" s="14">
        <f t="shared" si="17004"/>
        <v>11579</v>
      </c>
      <c r="U870" s="1">
        <f t="shared" si="17004"/>
        <v>11352</v>
      </c>
      <c r="V870" s="14">
        <f t="shared" si="17004"/>
        <v>36237</v>
      </c>
      <c r="W870" s="1">
        <f t="shared" si="17004"/>
        <v>40853</v>
      </c>
      <c r="X870" s="14">
        <f t="shared" si="17004"/>
        <v>28200</v>
      </c>
      <c r="Y870" s="1">
        <f t="shared" si="17004"/>
        <v>17315</v>
      </c>
      <c r="Z870" s="14">
        <f t="shared" si="17004"/>
        <v>57587</v>
      </c>
      <c r="AA870" s="1">
        <f t="shared" si="17004"/>
        <v>59414</v>
      </c>
      <c r="AB870" s="166">
        <f t="shared" ref="AB870:AC870" si="17005">SUM(AB846:AB869)</f>
        <v>423939</v>
      </c>
      <c r="AC870" s="167">
        <f t="shared" si="17005"/>
        <v>423053</v>
      </c>
      <c r="BI870" s="251" t="s">
        <v>13</v>
      </c>
      <c r="BJ870" s="147">
        <f>SUM(BJ846:BJ869)</f>
        <v>1</v>
      </c>
      <c r="BK870" s="148">
        <f t="shared" ref="BK870:CK870" si="17006">SUM(BK846:BK869)</f>
        <v>1</v>
      </c>
      <c r="BL870" s="147">
        <f t="shared" si="17006"/>
        <v>1</v>
      </c>
      <c r="BM870" s="148">
        <f t="shared" si="17006"/>
        <v>1</v>
      </c>
      <c r="BN870" s="147">
        <f t="shared" si="17006"/>
        <v>0.99999999999999978</v>
      </c>
      <c r="BO870" s="148">
        <f t="shared" si="17006"/>
        <v>1</v>
      </c>
      <c r="BP870" s="147">
        <f t="shared" si="17006"/>
        <v>1</v>
      </c>
      <c r="BQ870" s="148">
        <f t="shared" si="17006"/>
        <v>1</v>
      </c>
      <c r="BR870" s="147">
        <f t="shared" si="17006"/>
        <v>1.0000000000000002</v>
      </c>
      <c r="BS870" s="148">
        <f t="shared" si="17006"/>
        <v>0.99999999999999989</v>
      </c>
      <c r="BT870" s="147">
        <f t="shared" si="17006"/>
        <v>1</v>
      </c>
      <c r="BU870" s="148">
        <f t="shared" si="17006"/>
        <v>1</v>
      </c>
      <c r="BV870" s="147">
        <f t="shared" si="17006"/>
        <v>1</v>
      </c>
      <c r="BW870" s="148">
        <f t="shared" si="17006"/>
        <v>0.99999999999999989</v>
      </c>
      <c r="BX870" s="147">
        <f t="shared" si="17006"/>
        <v>0.99999999999999989</v>
      </c>
      <c r="BY870" s="148">
        <f t="shared" si="17006"/>
        <v>0.99999999999999989</v>
      </c>
      <c r="BZ870" s="147">
        <f t="shared" si="17006"/>
        <v>1.0000000000000002</v>
      </c>
      <c r="CA870" s="148">
        <f t="shared" si="17006"/>
        <v>1</v>
      </c>
      <c r="CB870" s="147">
        <f t="shared" si="17006"/>
        <v>1</v>
      </c>
      <c r="CC870" s="148">
        <f t="shared" si="17006"/>
        <v>1</v>
      </c>
      <c r="CD870" s="147">
        <f t="shared" si="17006"/>
        <v>1.0000000000000002</v>
      </c>
      <c r="CE870" s="148">
        <f t="shared" si="17006"/>
        <v>1.0000000000000002</v>
      </c>
      <c r="CF870" s="147">
        <f t="shared" si="17006"/>
        <v>1</v>
      </c>
      <c r="CG870" s="148">
        <f t="shared" si="17006"/>
        <v>0.99999999999999989</v>
      </c>
      <c r="CH870" s="147">
        <f t="shared" si="17006"/>
        <v>0.99999999999999989</v>
      </c>
      <c r="CI870" s="148">
        <f t="shared" si="17006"/>
        <v>1</v>
      </c>
      <c r="CJ870" s="147">
        <f t="shared" si="17006"/>
        <v>1</v>
      </c>
      <c r="CK870" s="148">
        <f t="shared" si="17006"/>
        <v>0.99999999999999989</v>
      </c>
    </row>
    <row r="871" spans="1:89" ht="13.8" thickTop="1" x14ac:dyDescent="0.25">
      <c r="A871" s="178"/>
    </row>
    <row r="873" spans="1:89" x14ac:dyDescent="0.25">
      <c r="A873" s="294">
        <f>+A842+1</f>
        <v>45198</v>
      </c>
      <c r="B873" s="294"/>
      <c r="C873" s="294"/>
      <c r="D873" s="294"/>
      <c r="BI873" s="299">
        <f>+BI811+2</f>
        <v>45198</v>
      </c>
      <c r="BJ873" s="299"/>
      <c r="BK873" s="299"/>
      <c r="BL873" s="299"/>
    </row>
    <row r="874" spans="1:89" ht="13.8" thickBot="1" x14ac:dyDescent="0.3">
      <c r="AE874" t="s">
        <v>84</v>
      </c>
    </row>
    <row r="875" spans="1:89" ht="14.4" thickTop="1" thickBot="1" x14ac:dyDescent="0.3">
      <c r="A875" s="292" t="s">
        <v>0</v>
      </c>
      <c r="B875" s="290" t="s">
        <v>1</v>
      </c>
      <c r="C875" s="291"/>
      <c r="D875" s="290" t="s">
        <v>2</v>
      </c>
      <c r="E875" s="291"/>
      <c r="F875" s="290" t="s">
        <v>3</v>
      </c>
      <c r="G875" s="291"/>
      <c r="H875" s="290" t="s">
        <v>4</v>
      </c>
      <c r="I875" s="291"/>
      <c r="J875" s="290" t="s">
        <v>5</v>
      </c>
      <c r="K875" s="291"/>
      <c r="L875" s="290" t="s">
        <v>6</v>
      </c>
      <c r="M875" s="291"/>
      <c r="N875" s="290" t="s">
        <v>7</v>
      </c>
      <c r="O875" s="291"/>
      <c r="P875" s="290" t="s">
        <v>8</v>
      </c>
      <c r="Q875" s="291"/>
      <c r="R875" s="290" t="s">
        <v>9</v>
      </c>
      <c r="S875" s="291"/>
      <c r="T875" s="290" t="s">
        <v>10</v>
      </c>
      <c r="U875" s="291"/>
      <c r="V875" s="290" t="s">
        <v>11</v>
      </c>
      <c r="W875" s="291"/>
      <c r="X875" s="290" t="s">
        <v>12</v>
      </c>
      <c r="Y875" s="291"/>
      <c r="Z875" s="297" t="s">
        <v>40</v>
      </c>
      <c r="AA875" s="298"/>
      <c r="AB875" s="295" t="s">
        <v>41</v>
      </c>
      <c r="AC875" s="296"/>
      <c r="AE875" s="292" t="s">
        <v>0</v>
      </c>
      <c r="AF875" s="290" t="s">
        <v>1</v>
      </c>
      <c r="AG875" s="291"/>
      <c r="AH875" s="290" t="s">
        <v>2</v>
      </c>
      <c r="AI875" s="291"/>
      <c r="AJ875" s="290" t="s">
        <v>3</v>
      </c>
      <c r="AK875" s="291"/>
      <c r="AL875" s="290" t="s">
        <v>4</v>
      </c>
      <c r="AM875" s="291"/>
      <c r="AN875" s="290" t="s">
        <v>5</v>
      </c>
      <c r="AO875" s="291"/>
      <c r="AP875" s="290" t="s">
        <v>6</v>
      </c>
      <c r="AQ875" s="291"/>
      <c r="AR875" s="290" t="s">
        <v>7</v>
      </c>
      <c r="AS875" s="291"/>
      <c r="AT875" s="290" t="s">
        <v>8</v>
      </c>
      <c r="AU875" s="291"/>
      <c r="AV875" s="290" t="s">
        <v>9</v>
      </c>
      <c r="AW875" s="291"/>
      <c r="AX875" s="290" t="s">
        <v>10</v>
      </c>
      <c r="AY875" s="291"/>
      <c r="AZ875" s="290" t="s">
        <v>11</v>
      </c>
      <c r="BA875" s="291"/>
      <c r="BB875" s="290" t="s">
        <v>12</v>
      </c>
      <c r="BC875" s="291"/>
      <c r="BD875" s="297" t="s">
        <v>40</v>
      </c>
      <c r="BE875" s="298"/>
      <c r="BF875" s="295" t="s">
        <v>41</v>
      </c>
      <c r="BG875" s="296"/>
      <c r="BI875" s="292" t="s">
        <v>0</v>
      </c>
      <c r="BJ875" s="290" t="s">
        <v>1</v>
      </c>
      <c r="BK875" s="291"/>
      <c r="BL875" s="290" t="s">
        <v>2</v>
      </c>
      <c r="BM875" s="291"/>
      <c r="BN875" s="290" t="s">
        <v>3</v>
      </c>
      <c r="BO875" s="291"/>
      <c r="BP875" s="290" t="s">
        <v>4</v>
      </c>
      <c r="BQ875" s="291"/>
      <c r="BR875" s="290" t="s">
        <v>5</v>
      </c>
      <c r="BS875" s="291"/>
      <c r="BT875" s="290" t="s">
        <v>6</v>
      </c>
      <c r="BU875" s="291"/>
      <c r="BV875" s="290" t="s">
        <v>7</v>
      </c>
      <c r="BW875" s="291"/>
      <c r="BX875" s="290" t="s">
        <v>8</v>
      </c>
      <c r="BY875" s="291"/>
      <c r="BZ875" s="290" t="s">
        <v>9</v>
      </c>
      <c r="CA875" s="291"/>
      <c r="CB875" s="290" t="s">
        <v>10</v>
      </c>
      <c r="CC875" s="291"/>
      <c r="CD875" s="290" t="s">
        <v>11</v>
      </c>
      <c r="CE875" s="291"/>
      <c r="CF875" s="290" t="s">
        <v>12</v>
      </c>
      <c r="CG875" s="291"/>
      <c r="CH875" s="297" t="s">
        <v>40</v>
      </c>
      <c r="CI875" s="298"/>
      <c r="CJ875" s="290" t="s">
        <v>41</v>
      </c>
      <c r="CK875" s="291"/>
    </row>
    <row r="876" spans="1:89" ht="15" thickTop="1" thickBot="1" x14ac:dyDescent="0.35">
      <c r="A876" s="293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68" t="s">
        <v>14</v>
      </c>
      <c r="AC876" s="169" t="s">
        <v>15</v>
      </c>
      <c r="AE876" s="293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68" t="s">
        <v>14</v>
      </c>
      <c r="BG876" s="169" t="s">
        <v>15</v>
      </c>
      <c r="BI876" s="293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8" thickTop="1" x14ac:dyDescent="0.25">
      <c r="A877" s="119" t="s">
        <v>16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1"/>
      <c r="AA877" s="176"/>
      <c r="AB877" s="162">
        <f t="shared" ref="AB877:AB900" si="17007">B877+D877+F877+H877+J877+L877+N877+P877+R877+T877+V877+X877+Z877</f>
        <v>0</v>
      </c>
      <c r="AC877" s="163">
        <f>C877+E877+G877+I877+K877+M877+O877+Q877+S877+U877+W877+Y877+AA877</f>
        <v>0</v>
      </c>
      <c r="AE877" s="254" t="str">
        <f>$AE$9</f>
        <v>07:00 - 07:59</v>
      </c>
      <c r="AF877" s="120">
        <f t="shared" ref="AF877:AO879" si="17008">SUMIF($A$9:$A$32,$AE877,B$877:B$900)</f>
        <v>5167</v>
      </c>
      <c r="AG877" s="177">
        <f t="shared" si="17008"/>
        <v>1866</v>
      </c>
      <c r="AH877" s="121">
        <f t="shared" si="17008"/>
        <v>2254</v>
      </c>
      <c r="AI877" s="172">
        <f t="shared" si="17008"/>
        <v>1720</v>
      </c>
      <c r="AJ877" s="120">
        <f t="shared" si="17008"/>
        <v>3170</v>
      </c>
      <c r="AK877" s="122">
        <f t="shared" si="17008"/>
        <v>1534</v>
      </c>
      <c r="AL877" s="121">
        <f t="shared" si="17008"/>
        <v>4274</v>
      </c>
      <c r="AM877" s="172">
        <f t="shared" si="17008"/>
        <v>2812</v>
      </c>
      <c r="AN877" s="120">
        <f t="shared" si="17008"/>
        <v>368</v>
      </c>
      <c r="AO877" s="122">
        <f t="shared" si="17008"/>
        <v>1396</v>
      </c>
      <c r="AP877" s="121">
        <f t="shared" ref="AP877:AY879" si="17009">SUMIF($A$9:$A$32,$AE877,L$877:L$900)</f>
        <v>1260</v>
      </c>
      <c r="AQ877" s="120">
        <f t="shared" si="17009"/>
        <v>4439</v>
      </c>
      <c r="AR877" s="171">
        <f t="shared" si="17009"/>
        <v>3291</v>
      </c>
      <c r="AS877" s="173">
        <f t="shared" si="17009"/>
        <v>4921</v>
      </c>
      <c r="AT877" s="120">
        <f t="shared" si="17009"/>
        <v>2693</v>
      </c>
      <c r="AU877" s="122">
        <f t="shared" si="17009"/>
        <v>2654</v>
      </c>
      <c r="AV877" s="121">
        <f t="shared" si="17009"/>
        <v>3619</v>
      </c>
      <c r="AW877" s="172">
        <f t="shared" si="17009"/>
        <v>2354</v>
      </c>
      <c r="AX877" s="120">
        <f t="shared" si="17009"/>
        <v>504</v>
      </c>
      <c r="AY877" s="122">
        <f t="shared" si="17009"/>
        <v>1975</v>
      </c>
      <c r="AZ877" s="121">
        <f t="shared" ref="AZ877:BE879" si="17010">SUMIF($A$9:$A$32,$AE877,V$877:V$900)</f>
        <v>1517</v>
      </c>
      <c r="BA877" s="172">
        <f t="shared" si="17010"/>
        <v>3922</v>
      </c>
      <c r="BB877" s="120">
        <f t="shared" si="17010"/>
        <v>2133</v>
      </c>
      <c r="BC877" s="122">
        <f t="shared" si="17010"/>
        <v>2256</v>
      </c>
      <c r="BD877" s="21">
        <f t="shared" si="17010"/>
        <v>5689</v>
      </c>
      <c r="BE877" s="176">
        <f t="shared" si="17010"/>
        <v>3672</v>
      </c>
      <c r="BF877" s="162">
        <f>AF877+AH877+AJ877+AL877+AN877+AP877+AR877+AT877+AV877+AX877+AZ877+BB877+BD877</f>
        <v>35939</v>
      </c>
      <c r="BG877" s="163">
        <f>AG877+AI877+AK877+AM877+AO877+AQ877+AS877+AU877+AW877+AY877+BA877+BC877+BE877</f>
        <v>35521</v>
      </c>
      <c r="BI877" s="119" t="s">
        <v>16</v>
      </c>
      <c r="BJ877" s="123">
        <f>B877/B901</f>
        <v>0</v>
      </c>
      <c r="BK877" s="124">
        <f t="shared" ref="BK877" si="17011">C877/C901</f>
        <v>0</v>
      </c>
      <c r="BL877" s="125">
        <f t="shared" ref="BL877" si="17012">D877/D901</f>
        <v>0</v>
      </c>
      <c r="BM877" s="126">
        <f t="shared" ref="BM877" si="17013">E877/E901</f>
        <v>0</v>
      </c>
      <c r="BN877" s="123">
        <f t="shared" ref="BN877" si="17014">F877/F901</f>
        <v>0</v>
      </c>
      <c r="BO877" s="124">
        <f t="shared" ref="BO877" si="17015">G877/G901</f>
        <v>0</v>
      </c>
      <c r="BP877" s="125">
        <f t="shared" ref="BP877" si="17016">H877/H901</f>
        <v>0</v>
      </c>
      <c r="BQ877" s="126">
        <f t="shared" ref="BQ877" si="17017">I877/I901</f>
        <v>0</v>
      </c>
      <c r="BR877" s="123">
        <f t="shared" ref="BR877" si="17018">J877/J901</f>
        <v>0</v>
      </c>
      <c r="BS877" s="124">
        <f t="shared" ref="BS877" si="17019">K877/K901</f>
        <v>0</v>
      </c>
      <c r="BT877" s="125">
        <f t="shared" ref="BT877" si="17020">L877/L901</f>
        <v>0</v>
      </c>
      <c r="BU877" s="123">
        <f t="shared" ref="BU877" si="17021">M877/M901</f>
        <v>0</v>
      </c>
      <c r="BV877" s="127">
        <f t="shared" ref="BV877" si="17022">N877/N901</f>
        <v>0</v>
      </c>
      <c r="BW877" s="128">
        <f t="shared" ref="BW877" si="17023">O877/O901</f>
        <v>0</v>
      </c>
      <c r="BX877" s="123">
        <f t="shared" ref="BX877" si="17024">P877/P901</f>
        <v>0</v>
      </c>
      <c r="BY877" s="124">
        <f t="shared" ref="BY877" si="17025">Q877/Q901</f>
        <v>0</v>
      </c>
      <c r="BZ877" s="125">
        <f t="shared" ref="BZ877" si="17026">R877/R901</f>
        <v>0</v>
      </c>
      <c r="CA877" s="126">
        <f t="shared" ref="CA877" si="17027">S877/S901</f>
        <v>0</v>
      </c>
      <c r="CB877" s="123">
        <f t="shared" ref="CB877" si="17028">T877/T901</f>
        <v>0</v>
      </c>
      <c r="CC877" s="124">
        <f t="shared" ref="CC877" si="17029">U877/U901</f>
        <v>0</v>
      </c>
      <c r="CD877" s="125">
        <f t="shared" ref="CD877" si="17030">V877/V901</f>
        <v>0</v>
      </c>
      <c r="CE877" s="126">
        <f t="shared" ref="CE877" si="17031">W877/W901</f>
        <v>0</v>
      </c>
      <c r="CF877" s="123">
        <f t="shared" ref="CF877" si="17032">X877/X901</f>
        <v>0</v>
      </c>
      <c r="CG877" s="124">
        <f t="shared" ref="CG877" si="17033">Y877/Y901</f>
        <v>0</v>
      </c>
      <c r="CH877" s="125">
        <f t="shared" ref="CH877" si="17034">Z877/Z901</f>
        <v>0</v>
      </c>
      <c r="CI877" s="123">
        <f t="shared" ref="CI877" si="17035">AA877/AA901</f>
        <v>0</v>
      </c>
      <c r="CJ877" s="129">
        <f t="shared" ref="CJ877" si="17036">AB877/AB901</f>
        <v>0</v>
      </c>
      <c r="CK877" s="130">
        <f t="shared" ref="CK877" si="17037">AC877/AC901</f>
        <v>0</v>
      </c>
    </row>
    <row r="878" spans="1:89" x14ac:dyDescent="0.25">
      <c r="A878" s="131" t="s">
        <v>17</v>
      </c>
      <c r="B878" s="180">
        <v>471</v>
      </c>
      <c r="C878" s="181">
        <v>0</v>
      </c>
      <c r="D878" s="182">
        <v>453</v>
      </c>
      <c r="E878" s="183">
        <v>0</v>
      </c>
      <c r="F878" s="180">
        <v>557</v>
      </c>
      <c r="G878" s="184">
        <v>8</v>
      </c>
      <c r="H878" s="182">
        <v>492</v>
      </c>
      <c r="I878" s="183">
        <v>40</v>
      </c>
      <c r="J878" s="180">
        <v>28</v>
      </c>
      <c r="K878" s="184">
        <v>32</v>
      </c>
      <c r="L878" s="182">
        <v>72</v>
      </c>
      <c r="M878" s="180">
        <v>121</v>
      </c>
      <c r="N878" s="185">
        <v>239</v>
      </c>
      <c r="O878" s="186">
        <v>190</v>
      </c>
      <c r="P878" s="180">
        <v>81</v>
      </c>
      <c r="Q878" s="184">
        <v>102</v>
      </c>
      <c r="R878" s="182">
        <v>60</v>
      </c>
      <c r="S878" s="183">
        <v>120</v>
      </c>
      <c r="T878" s="180">
        <v>2</v>
      </c>
      <c r="U878" s="184">
        <v>47</v>
      </c>
      <c r="V878" s="182">
        <v>23</v>
      </c>
      <c r="W878" s="183">
        <v>114</v>
      </c>
      <c r="X878" s="180">
        <v>4</v>
      </c>
      <c r="Y878" s="184">
        <v>62</v>
      </c>
      <c r="Z878" s="182">
        <v>1</v>
      </c>
      <c r="AA878" s="180">
        <v>0</v>
      </c>
      <c r="AB878" s="162">
        <f t="shared" si="17007"/>
        <v>2483</v>
      </c>
      <c r="AC878" s="165">
        <f t="shared" ref="AC878:AC900" si="17038">SUM(C878,E878,G878,I878,K878,M878,O878,Q878,S878,U878,W878,Y878,AA878)</f>
        <v>836</v>
      </c>
      <c r="AE878" s="256" t="str">
        <f>$AE$10</f>
        <v>08:00 - 08:59</v>
      </c>
      <c r="AF878" s="120">
        <f t="shared" si="17008"/>
        <v>4052</v>
      </c>
      <c r="AG878" s="181">
        <f t="shared" si="17008"/>
        <v>1457</v>
      </c>
      <c r="AH878" s="182">
        <f t="shared" si="17008"/>
        <v>1765</v>
      </c>
      <c r="AI878" s="183">
        <f t="shared" si="17008"/>
        <v>1438</v>
      </c>
      <c r="AJ878" s="180">
        <f t="shared" si="17008"/>
        <v>2482</v>
      </c>
      <c r="AK878" s="184">
        <f t="shared" si="17008"/>
        <v>1123</v>
      </c>
      <c r="AL878" s="182">
        <f t="shared" si="17008"/>
        <v>3593</v>
      </c>
      <c r="AM878" s="183">
        <f t="shared" si="17008"/>
        <v>2595</v>
      </c>
      <c r="AN878" s="180">
        <f t="shared" si="17008"/>
        <v>308</v>
      </c>
      <c r="AO878" s="184">
        <f t="shared" si="17008"/>
        <v>1039</v>
      </c>
      <c r="AP878" s="182">
        <f t="shared" si="17009"/>
        <v>1075</v>
      </c>
      <c r="AQ878" s="180">
        <f t="shared" si="17009"/>
        <v>4170</v>
      </c>
      <c r="AR878" s="185">
        <f t="shared" si="17009"/>
        <v>2783</v>
      </c>
      <c r="AS878" s="186">
        <f t="shared" si="17009"/>
        <v>4651</v>
      </c>
      <c r="AT878" s="180">
        <f t="shared" si="17009"/>
        <v>2036</v>
      </c>
      <c r="AU878" s="184">
        <f t="shared" si="17009"/>
        <v>2465</v>
      </c>
      <c r="AV878" s="182">
        <f t="shared" si="17009"/>
        <v>2895</v>
      </c>
      <c r="AW878" s="183">
        <f t="shared" si="17009"/>
        <v>1969</v>
      </c>
      <c r="AX878" s="180">
        <f t="shared" si="17009"/>
        <v>319</v>
      </c>
      <c r="AY878" s="184">
        <f t="shared" si="17009"/>
        <v>1528</v>
      </c>
      <c r="AZ878" s="182">
        <f t="shared" si="17010"/>
        <v>1183</v>
      </c>
      <c r="BA878" s="183">
        <f t="shared" si="17010"/>
        <v>3723</v>
      </c>
      <c r="BB878" s="180">
        <f t="shared" si="17010"/>
        <v>1809</v>
      </c>
      <c r="BC878" s="184">
        <f t="shared" si="17010"/>
        <v>1898</v>
      </c>
      <c r="BD878" s="182">
        <f t="shared" si="17010"/>
        <v>4535</v>
      </c>
      <c r="BE878" s="180">
        <f t="shared" si="17010"/>
        <v>3132</v>
      </c>
      <c r="BF878" s="164">
        <f>SUM(AF878,AH878,AJ878,AL878,AN878,AP878,AR878,AT878,AV878,AX878,AZ878,BB878,BD878)</f>
        <v>28835</v>
      </c>
      <c r="BG878" s="165">
        <f>SUM(AG878,AI878,AK878,AM878,AO878,AQ878,AS878,AU878,AW878,AY878,BA878,BC878,BE878)</f>
        <v>31188</v>
      </c>
      <c r="BI878" s="131" t="s">
        <v>17</v>
      </c>
      <c r="BJ878" s="123">
        <f>B878/B901</f>
        <v>1.0786671246994161E-2</v>
      </c>
      <c r="BK878" s="124">
        <f t="shared" ref="BK878" si="17039">C878/C901</f>
        <v>0</v>
      </c>
      <c r="BL878" s="125">
        <f t="shared" ref="BL878" si="17040">D878/D901</f>
        <v>1.9382996020709427E-2</v>
      </c>
      <c r="BM878" s="126">
        <f t="shared" ref="BM878" si="17041">E878/E901</f>
        <v>0</v>
      </c>
      <c r="BN878" s="123">
        <f t="shared" ref="BN878" si="17042">F878/F901</f>
        <v>1.990423098913665E-2</v>
      </c>
      <c r="BO878" s="124">
        <f t="shared" ref="BO878" si="17043">G878/G901</f>
        <v>2.9896483426136998E-4</v>
      </c>
      <c r="BP878" s="125">
        <f t="shared" ref="BP878" si="17044">H878/H901</f>
        <v>1.0015471052845859E-2</v>
      </c>
      <c r="BQ878" s="126">
        <f t="shared" ref="BQ878" si="17045">I878/I901</f>
        <v>7.1530758226037196E-4</v>
      </c>
      <c r="BR878" s="123">
        <f t="shared" ref="BR878" si="17046">J878/J901</f>
        <v>3.2418663887924049E-3</v>
      </c>
      <c r="BS878" s="124">
        <f t="shared" ref="BS878" si="17047">K878/K901</f>
        <v>3.6248300860897147E-3</v>
      </c>
      <c r="BT878" s="125">
        <f t="shared" ref="BT878" si="17048">L878/L901</f>
        <v>2.4665981500513875E-3</v>
      </c>
      <c r="BU878" s="123">
        <f t="shared" ref="BU878" si="17049">M878/M901</f>
        <v>3.7197577546189552E-3</v>
      </c>
      <c r="BV878" s="127">
        <f t="shared" ref="BV878" si="17050">N878/N901</f>
        <v>4.7945755095490294E-3</v>
      </c>
      <c r="BW878" s="128">
        <f t="shared" ref="BW878" si="17051">O878/O901</f>
        <v>3.8151078269949E-3</v>
      </c>
      <c r="BX878" s="123">
        <f t="shared" ref="BX878" si="17052">P878/P901</f>
        <v>2.6526067592350013E-3</v>
      </c>
      <c r="BY878" s="124">
        <f t="shared" ref="BY878" si="17053">Q878/Q901</f>
        <v>3.5853632816619215E-3</v>
      </c>
      <c r="BZ878" s="125">
        <f t="shared" ref="BZ878" si="17054">R878/R901</f>
        <v>1.6584664713361712E-3</v>
      </c>
      <c r="CA878" s="126">
        <f t="shared" ref="CA878" si="17055">S878/S901</f>
        <v>3.4512510785159622E-3</v>
      </c>
      <c r="CB878" s="123">
        <f t="shared" ref="CB878" si="17056">T878/T901</f>
        <v>1.7977528089887642E-4</v>
      </c>
      <c r="CC878" s="124">
        <f t="shared" ref="CC878" si="17057">U878/U901</f>
        <v>4.2514699231117146E-3</v>
      </c>
      <c r="CD878" s="125">
        <f t="shared" ref="CD878" si="17058">V878/V901</f>
        <v>6.6804147666211621E-4</v>
      </c>
      <c r="CE878" s="126">
        <f t="shared" ref="CE878" si="17059">W878/W901</f>
        <v>2.7592216090618648E-3</v>
      </c>
      <c r="CF878" s="123">
        <f t="shared" ref="CF878" si="17060">X878/X901</f>
        <v>1.374192661811186E-4</v>
      </c>
      <c r="CG878" s="124">
        <f t="shared" ref="CG878" si="17061">Y878/Y901</f>
        <v>3.6889391325043135E-3</v>
      </c>
      <c r="CH878" s="125">
        <f t="shared" ref="CH878" si="17062">Z878/Z901</f>
        <v>1.6522371290727644E-5</v>
      </c>
      <c r="CI878" s="123">
        <f t="shared" ref="CI878" si="17063">AA878/AA901</f>
        <v>0</v>
      </c>
      <c r="CJ878" s="129">
        <f t="shared" ref="CJ878" si="17064">AB878/AB901</f>
        <v>5.7249048346971199E-3</v>
      </c>
      <c r="CK878" s="130">
        <f t="shared" ref="CK878" si="17065">AC878/AC901</f>
        <v>1.9325324265533654E-3</v>
      </c>
    </row>
    <row r="879" spans="1:89" ht="13.8" thickBot="1" x14ac:dyDescent="0.3">
      <c r="A879" s="139" t="s">
        <v>18</v>
      </c>
      <c r="B879" s="187">
        <v>2431</v>
      </c>
      <c r="C879" s="188">
        <v>801</v>
      </c>
      <c r="D879" s="189">
        <v>1615</v>
      </c>
      <c r="E879" s="190">
        <v>513</v>
      </c>
      <c r="F879" s="187">
        <v>2111</v>
      </c>
      <c r="G879" s="191">
        <v>514</v>
      </c>
      <c r="H879" s="189">
        <v>2516</v>
      </c>
      <c r="I879" s="190">
        <v>1031</v>
      </c>
      <c r="J879" s="187">
        <v>116</v>
      </c>
      <c r="K879" s="191">
        <v>386</v>
      </c>
      <c r="L879" s="189">
        <v>737</v>
      </c>
      <c r="M879" s="187">
        <v>1465</v>
      </c>
      <c r="N879" s="192">
        <v>2009</v>
      </c>
      <c r="O879" s="193">
        <v>2002</v>
      </c>
      <c r="P879" s="187">
        <v>1079</v>
      </c>
      <c r="Q879" s="191">
        <v>1128</v>
      </c>
      <c r="R879" s="189">
        <v>1607</v>
      </c>
      <c r="S879" s="190">
        <v>1197</v>
      </c>
      <c r="T879" s="187">
        <v>189</v>
      </c>
      <c r="U879" s="191">
        <v>689</v>
      </c>
      <c r="V879" s="189">
        <v>867</v>
      </c>
      <c r="W879" s="190">
        <v>1529</v>
      </c>
      <c r="X879" s="187">
        <v>1101</v>
      </c>
      <c r="Y879" s="191">
        <v>928</v>
      </c>
      <c r="Z879" s="189">
        <v>2935</v>
      </c>
      <c r="AA879" s="187">
        <v>1865</v>
      </c>
      <c r="AB879" s="162">
        <f t="shared" si="17007"/>
        <v>19313</v>
      </c>
      <c r="AC879" s="165">
        <f t="shared" si="17038"/>
        <v>14048</v>
      </c>
      <c r="AE879" s="254">
        <f>$AE$11</f>
        <v>0</v>
      </c>
      <c r="AF879" s="120">
        <f t="shared" si="17008"/>
        <v>0</v>
      </c>
      <c r="AG879" s="188">
        <f t="shared" si="17008"/>
        <v>0</v>
      </c>
      <c r="AH879" s="189">
        <f t="shared" si="17008"/>
        <v>0</v>
      </c>
      <c r="AI879" s="190">
        <f t="shared" si="17008"/>
        <v>0</v>
      </c>
      <c r="AJ879" s="187">
        <f t="shared" si="17008"/>
        <v>0</v>
      </c>
      <c r="AK879" s="191">
        <f t="shared" si="17008"/>
        <v>0</v>
      </c>
      <c r="AL879" s="189">
        <f t="shared" si="17008"/>
        <v>0</v>
      </c>
      <c r="AM879" s="190">
        <f t="shared" si="17008"/>
        <v>0</v>
      </c>
      <c r="AN879" s="187">
        <f t="shared" si="17008"/>
        <v>0</v>
      </c>
      <c r="AO879" s="191">
        <f t="shared" si="17008"/>
        <v>0</v>
      </c>
      <c r="AP879" s="189">
        <f t="shared" si="17009"/>
        <v>0</v>
      </c>
      <c r="AQ879" s="187">
        <f t="shared" si="17009"/>
        <v>0</v>
      </c>
      <c r="AR879" s="192">
        <f t="shared" si="17009"/>
        <v>0</v>
      </c>
      <c r="AS879" s="193">
        <f t="shared" si="17009"/>
        <v>0</v>
      </c>
      <c r="AT879" s="187">
        <f t="shared" si="17009"/>
        <v>0</v>
      </c>
      <c r="AU879" s="191">
        <f t="shared" si="17009"/>
        <v>0</v>
      </c>
      <c r="AV879" s="189">
        <f t="shared" si="17009"/>
        <v>0</v>
      </c>
      <c r="AW879" s="190">
        <f t="shared" si="17009"/>
        <v>0</v>
      </c>
      <c r="AX879" s="187">
        <f t="shared" si="17009"/>
        <v>0</v>
      </c>
      <c r="AY879" s="191">
        <f t="shared" si="17009"/>
        <v>0</v>
      </c>
      <c r="AZ879" s="189">
        <f t="shared" si="17010"/>
        <v>0</v>
      </c>
      <c r="BA879" s="190">
        <f t="shared" si="17010"/>
        <v>0</v>
      </c>
      <c r="BB879" s="187">
        <f t="shared" si="17010"/>
        <v>0</v>
      </c>
      <c r="BC879" s="191">
        <f t="shared" si="17010"/>
        <v>0</v>
      </c>
      <c r="BD879" s="189">
        <f t="shared" si="17010"/>
        <v>0</v>
      </c>
      <c r="BE879" s="187">
        <f t="shared" si="17010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18</v>
      </c>
      <c r="BJ879" s="123">
        <f>B879/B901</f>
        <v>5.5673880682468799E-2</v>
      </c>
      <c r="BK879" s="124">
        <f t="shared" ref="BK879" si="17066">C879/C901</f>
        <v>1.8909348441926346E-2</v>
      </c>
      <c r="BL879" s="125">
        <f t="shared" ref="BL879" si="17067">D879/D901</f>
        <v>6.9102734157716825E-2</v>
      </c>
      <c r="BM879" s="126">
        <f t="shared" ref="BM879" si="17068">E879/E901</f>
        <v>2.3620959572704669E-2</v>
      </c>
      <c r="BN879" s="123">
        <f t="shared" ref="BN879" si="17069">F879/F901</f>
        <v>7.5435963407661524E-2</v>
      </c>
      <c r="BO879" s="124">
        <f t="shared" ref="BO879" si="17070">G879/G901</f>
        <v>1.9208490601293024E-2</v>
      </c>
      <c r="BP879" s="125">
        <f t="shared" ref="BP879" si="17071">H879/H901</f>
        <v>5.1217327579187365E-2</v>
      </c>
      <c r="BQ879" s="126">
        <f t="shared" ref="BQ879" si="17072">I879/I901</f>
        <v>1.8437052932761086E-2</v>
      </c>
      <c r="BR879" s="123">
        <f t="shared" ref="BR879" si="17073">J879/J901</f>
        <v>1.3430589324997105E-2</v>
      </c>
      <c r="BS879" s="124">
        <f t="shared" ref="BS879" si="17074">K879/K901</f>
        <v>4.3724512913457185E-2</v>
      </c>
      <c r="BT879" s="125">
        <f t="shared" ref="BT879" si="17075">L879/L901</f>
        <v>2.524837273038712E-2</v>
      </c>
      <c r="BU879" s="123">
        <f t="shared" ref="BU879" si="17076">M879/M901</f>
        <v>4.5036736450551812E-2</v>
      </c>
      <c r="BV879" s="127">
        <f t="shared" ref="BV879" si="17077">N879/N901</f>
        <v>4.0302519659765688E-2</v>
      </c>
      <c r="BW879" s="128">
        <f t="shared" ref="BW879" si="17078">O879/O901</f>
        <v>4.0199188787598893E-2</v>
      </c>
      <c r="BX879" s="123">
        <f t="shared" ref="BX879" si="17079">P879/P901</f>
        <v>3.5335341891537857E-2</v>
      </c>
      <c r="BY879" s="124">
        <f t="shared" ref="BY879" si="17080">Q879/Q901</f>
        <v>3.9649899820731839E-2</v>
      </c>
      <c r="BZ879" s="125">
        <f t="shared" ref="BZ879" si="17081">R879/R901</f>
        <v>4.4419260323953783E-2</v>
      </c>
      <c r="CA879" s="126">
        <f t="shared" ref="CA879" si="17082">S879/S901</f>
        <v>3.4426229508196723E-2</v>
      </c>
      <c r="CB879" s="123">
        <f t="shared" ref="CB879" si="17083">T879/T901</f>
        <v>1.6988764044943819E-2</v>
      </c>
      <c r="CC879" s="124">
        <f t="shared" ref="CC879" si="17084">U879/U901</f>
        <v>6.2324739936680237E-2</v>
      </c>
      <c r="CD879" s="125">
        <f t="shared" ref="CD879" si="17085">V879/V901</f>
        <v>2.5182259142002381E-2</v>
      </c>
      <c r="CE879" s="126">
        <f t="shared" ref="CE879" si="17086">W879/W901</f>
        <v>3.7007454739084129E-2</v>
      </c>
      <c r="CF879" s="123">
        <f t="shared" ref="CF879" si="17087">X879/X901</f>
        <v>3.7824653016352891E-2</v>
      </c>
      <c r="CG879" s="124">
        <f t="shared" ref="CG879" si="17088">Y879/Y901</f>
        <v>5.5215088951032311E-2</v>
      </c>
      <c r="CH879" s="125">
        <f t="shared" ref="CH879" si="17089">Z879/Z901</f>
        <v>4.8493159738285642E-2</v>
      </c>
      <c r="CI879" s="123">
        <f t="shared" ref="CI879" si="17090">AA879/AA901</f>
        <v>2.9945407835581247E-2</v>
      </c>
      <c r="CJ879" s="129">
        <f t="shared" ref="CJ879" si="17091">AB879/AB901</f>
        <v>4.4528830878979249E-2</v>
      </c>
      <c r="CK879" s="130">
        <f t="shared" ref="CK879" si="17092">AC879/AC901</f>
        <v>3.2473942019403922E-2</v>
      </c>
    </row>
    <row r="880" spans="1:89" ht="14.4" thickTop="1" thickBot="1" x14ac:dyDescent="0.3">
      <c r="A880" s="131" t="s">
        <v>19</v>
      </c>
      <c r="B880" s="180">
        <v>4160</v>
      </c>
      <c r="C880" s="181">
        <v>1766</v>
      </c>
      <c r="D880" s="182">
        <v>1976</v>
      </c>
      <c r="E880" s="183">
        <v>1401</v>
      </c>
      <c r="F880" s="180">
        <v>2995</v>
      </c>
      <c r="G880" s="184">
        <v>1330</v>
      </c>
      <c r="H880" s="182">
        <v>3818</v>
      </c>
      <c r="I880" s="183">
        <v>2367</v>
      </c>
      <c r="J880" s="180">
        <v>271</v>
      </c>
      <c r="K880" s="184">
        <v>945</v>
      </c>
      <c r="L880" s="182">
        <v>1208</v>
      </c>
      <c r="M880" s="180">
        <v>2828</v>
      </c>
      <c r="N880" s="185">
        <v>3178</v>
      </c>
      <c r="O880" s="186">
        <v>3867</v>
      </c>
      <c r="P880" s="180">
        <v>2222</v>
      </c>
      <c r="Q880" s="184">
        <v>2320</v>
      </c>
      <c r="R880" s="182">
        <v>2887</v>
      </c>
      <c r="S880" s="183">
        <v>2056</v>
      </c>
      <c r="T880" s="180">
        <v>432</v>
      </c>
      <c r="U880" s="184">
        <v>1376</v>
      </c>
      <c r="V880" s="182">
        <v>1572</v>
      </c>
      <c r="W880" s="183">
        <v>3187</v>
      </c>
      <c r="X880" s="180">
        <v>2099</v>
      </c>
      <c r="Y880" s="184">
        <v>1646</v>
      </c>
      <c r="Z880" s="182">
        <v>4286</v>
      </c>
      <c r="AA880" s="180">
        <v>3288</v>
      </c>
      <c r="AB880" s="162">
        <f t="shared" si="17007"/>
        <v>31104</v>
      </c>
      <c r="AC880" s="165">
        <f t="shared" si="17038"/>
        <v>28377</v>
      </c>
      <c r="AE880" s="251" t="s">
        <v>13</v>
      </c>
      <c r="AF880" s="14">
        <f t="shared" ref="AF880:BG880" si="17093">SUM(AF877:AF879)</f>
        <v>9219</v>
      </c>
      <c r="AG880" s="1">
        <f t="shared" si="17093"/>
        <v>3323</v>
      </c>
      <c r="AH880" s="14">
        <f t="shared" si="17093"/>
        <v>4019</v>
      </c>
      <c r="AI880" s="1">
        <f t="shared" si="17093"/>
        <v>3158</v>
      </c>
      <c r="AJ880" s="14">
        <f t="shared" si="17093"/>
        <v>5652</v>
      </c>
      <c r="AK880" s="1">
        <f t="shared" si="17093"/>
        <v>2657</v>
      </c>
      <c r="AL880" s="14">
        <f t="shared" si="17093"/>
        <v>7867</v>
      </c>
      <c r="AM880" s="1">
        <f t="shared" si="17093"/>
        <v>5407</v>
      </c>
      <c r="AN880" s="14">
        <f t="shared" si="17093"/>
        <v>676</v>
      </c>
      <c r="AO880" s="1">
        <f t="shared" si="17093"/>
        <v>2435</v>
      </c>
      <c r="AP880" s="14">
        <f t="shared" si="17093"/>
        <v>2335</v>
      </c>
      <c r="AQ880" s="1">
        <f t="shared" si="17093"/>
        <v>8609</v>
      </c>
      <c r="AR880" s="14">
        <f t="shared" si="17093"/>
        <v>6074</v>
      </c>
      <c r="AS880" s="1">
        <f t="shared" si="17093"/>
        <v>9572</v>
      </c>
      <c r="AT880" s="14">
        <f t="shared" si="17093"/>
        <v>4729</v>
      </c>
      <c r="AU880" s="1">
        <f t="shared" si="17093"/>
        <v>5119</v>
      </c>
      <c r="AV880" s="14">
        <f t="shared" si="17093"/>
        <v>6514</v>
      </c>
      <c r="AW880" s="1">
        <f t="shared" si="17093"/>
        <v>4323</v>
      </c>
      <c r="AX880" s="14">
        <f t="shared" si="17093"/>
        <v>823</v>
      </c>
      <c r="AY880" s="1">
        <f t="shared" si="17093"/>
        <v>3503</v>
      </c>
      <c r="AZ880" s="14">
        <f t="shared" si="17093"/>
        <v>2700</v>
      </c>
      <c r="BA880" s="1">
        <f t="shared" si="17093"/>
        <v>7645</v>
      </c>
      <c r="BB880" s="14">
        <f t="shared" si="17093"/>
        <v>3942</v>
      </c>
      <c r="BC880" s="1">
        <f t="shared" si="17093"/>
        <v>4154</v>
      </c>
      <c r="BD880" s="14">
        <f t="shared" si="17093"/>
        <v>10224</v>
      </c>
      <c r="BE880" s="1">
        <f t="shared" si="17093"/>
        <v>6804</v>
      </c>
      <c r="BF880" s="166">
        <f t="shared" si="17093"/>
        <v>64774</v>
      </c>
      <c r="BG880" s="167">
        <f t="shared" si="17093"/>
        <v>66709</v>
      </c>
      <c r="BI880" s="131" t="s">
        <v>19</v>
      </c>
      <c r="BJ880" s="123">
        <f>B880/B901</f>
        <v>9.5270811863048213E-2</v>
      </c>
      <c r="BK880" s="124">
        <f t="shared" ref="BK880" si="17094">C880/C901</f>
        <v>4.1690273843248346E-2</v>
      </c>
      <c r="BL880" s="125">
        <f t="shared" ref="BL880" si="17095">D880/D901</f>
        <v>8.4549227675324121E-2</v>
      </c>
      <c r="BM880" s="126">
        <f t="shared" ref="BM880" si="17096">E880/E901</f>
        <v>6.4508702458789938E-2</v>
      </c>
      <c r="BN880" s="123">
        <f t="shared" ref="BN880" si="17097">F880/F901</f>
        <v>0.10702544311034877</v>
      </c>
      <c r="BO880" s="124">
        <f t="shared" ref="BO880" si="17098">G880/G901</f>
        <v>4.970290369595276E-2</v>
      </c>
      <c r="BP880" s="125">
        <f t="shared" ref="BP880" si="17099">H880/H901</f>
        <v>7.772168390196238E-2</v>
      </c>
      <c r="BQ880" s="126">
        <f t="shared" ref="BQ880" si="17100">I880/I901</f>
        <v>4.232832618025751E-2</v>
      </c>
      <c r="BR880" s="123">
        <f t="shared" ref="BR880" si="17101">J880/J901</f>
        <v>3.1376635405812203E-2</v>
      </c>
      <c r="BS880" s="124">
        <f t="shared" ref="BS880" si="17102">K880/K901</f>
        <v>0.10704576347983688</v>
      </c>
      <c r="BT880" s="125">
        <f t="shared" ref="BT880" si="17103">L880/L901</f>
        <v>4.1384035628639945E-2</v>
      </c>
      <c r="BU880" s="123">
        <f t="shared" ref="BU880" si="17104">M880/M901</f>
        <v>8.6937809339358726E-2</v>
      </c>
      <c r="BV880" s="127">
        <f t="shared" ref="BV880" si="17105">N880/N901</f>
        <v>6.3753811587225165E-2</v>
      </c>
      <c r="BW880" s="128">
        <f t="shared" ref="BW880" si="17106">O880/O901</f>
        <v>7.7647484036785674E-2</v>
      </c>
      <c r="BX880" s="123">
        <f t="shared" ref="BX880" si="17107">P880/P901</f>
        <v>7.276657060518732E-2</v>
      </c>
      <c r="BY880" s="124">
        <f t="shared" ref="BY880" si="17108">Q880/Q901</f>
        <v>8.1549439347604488E-2</v>
      </c>
      <c r="BZ880" s="125">
        <f t="shared" ref="BZ880" si="17109">R880/R901</f>
        <v>7.979987837912543E-2</v>
      </c>
      <c r="CA880" s="126">
        <f t="shared" ref="CA880" si="17110">S880/S901</f>
        <v>5.9131435145240149E-2</v>
      </c>
      <c r="CB880" s="123">
        <f t="shared" ref="CB880" si="17111">T880/T901</f>
        <v>3.8831460674157305E-2</v>
      </c>
      <c r="CC880" s="124">
        <f t="shared" ref="CC880" si="17112">U880/U901</f>
        <v>0.12446856625961103</v>
      </c>
      <c r="CD880" s="125">
        <f t="shared" ref="CD880" si="17113">V880/V901</f>
        <v>4.5659182665775948E-2</v>
      </c>
      <c r="CE880" s="126">
        <f t="shared" ref="CE880" si="17114">W880/W901</f>
        <v>7.7137186562106691E-2</v>
      </c>
      <c r="CF880" s="123">
        <f t="shared" ref="CF880" si="17115">X880/X901</f>
        <v>7.2110759928541976E-2</v>
      </c>
      <c r="CG880" s="124">
        <f t="shared" ref="CG880" si="17116">Y880/Y901</f>
        <v>9.7935384066162909E-2</v>
      </c>
      <c r="CH880" s="125">
        <f t="shared" ref="CH880" si="17117">Z880/Z901</f>
        <v>7.0814883352058683E-2</v>
      </c>
      <c r="CI880" s="123">
        <f t="shared" ref="CI880" si="17118">AA880/AA901</f>
        <v>5.2793834296724469E-2</v>
      </c>
      <c r="CJ880" s="129">
        <f t="shared" ref="CJ880" si="17119">AB880/AB901</f>
        <v>7.1714635512855091E-2</v>
      </c>
      <c r="CK880" s="130">
        <f t="shared" ref="CK880" si="17120">AC880/AC901</f>
        <v>6.5597455344862263E-2</v>
      </c>
    </row>
    <row r="881" spans="1:89" ht="13.8" thickTop="1" x14ac:dyDescent="0.25">
      <c r="A881" s="139" t="s">
        <v>20</v>
      </c>
      <c r="B881" s="266">
        <v>5167</v>
      </c>
      <c r="C881" s="267">
        <v>1866</v>
      </c>
      <c r="D881" s="268">
        <v>2254</v>
      </c>
      <c r="E881" s="269">
        <v>1720</v>
      </c>
      <c r="F881" s="266">
        <v>3170</v>
      </c>
      <c r="G881" s="270">
        <v>1534</v>
      </c>
      <c r="H881" s="268">
        <v>4274</v>
      </c>
      <c r="I881" s="269">
        <v>2812</v>
      </c>
      <c r="J881" s="266">
        <v>368</v>
      </c>
      <c r="K881" s="270">
        <v>1396</v>
      </c>
      <c r="L881" s="268">
        <v>1260</v>
      </c>
      <c r="M881" s="266">
        <v>4439</v>
      </c>
      <c r="N881" s="271">
        <v>3291</v>
      </c>
      <c r="O881" s="272">
        <v>4921</v>
      </c>
      <c r="P881" s="266">
        <v>2693</v>
      </c>
      <c r="Q881" s="270">
        <v>2654</v>
      </c>
      <c r="R881" s="268">
        <v>3619</v>
      </c>
      <c r="S881" s="269">
        <v>2354</v>
      </c>
      <c r="T881" s="266">
        <v>504</v>
      </c>
      <c r="U881" s="270">
        <v>1975</v>
      </c>
      <c r="V881" s="268">
        <v>1517</v>
      </c>
      <c r="W881" s="269">
        <v>3922</v>
      </c>
      <c r="X881" s="266">
        <v>2133</v>
      </c>
      <c r="Y881" s="270">
        <v>2256</v>
      </c>
      <c r="Z881" s="268">
        <v>5689</v>
      </c>
      <c r="AA881" s="266">
        <v>3672</v>
      </c>
      <c r="AB881" s="162">
        <f t="shared" si="17007"/>
        <v>35939</v>
      </c>
      <c r="AC881" s="165">
        <f t="shared" si="17038"/>
        <v>35521</v>
      </c>
      <c r="BI881" s="139" t="s">
        <v>20</v>
      </c>
      <c r="BJ881" s="123">
        <f>B881/B901</f>
        <v>0.11833276079239666</v>
      </c>
      <c r="BK881" s="124">
        <f t="shared" ref="BK881" si="17121">C881/C901</f>
        <v>4.4050991501416434E-2</v>
      </c>
      <c r="BL881" s="125">
        <f t="shared" ref="BL881" si="17122">D881/D901</f>
        <v>9.6444311326002313E-2</v>
      </c>
      <c r="BM881" s="126">
        <f t="shared" ref="BM881" si="17123">E881/E901</f>
        <v>7.9196979464039044E-2</v>
      </c>
      <c r="BN881" s="123">
        <f t="shared" ref="BN881" si="17124">F881/F901</f>
        <v>0.11327901658090338</v>
      </c>
      <c r="BO881" s="124">
        <f t="shared" ref="BO881" si="17125">G881/G901</f>
        <v>5.7326506969617698E-2</v>
      </c>
      <c r="BP881" s="125">
        <f t="shared" ref="BP881" si="17126">H881/H901</f>
        <v>8.700431560947805E-2</v>
      </c>
      <c r="BQ881" s="126">
        <f t="shared" ref="BQ881" si="17127">I881/I901</f>
        <v>5.0286123032904147E-2</v>
      </c>
      <c r="BR881" s="123">
        <f t="shared" ref="BR881" si="17128">J881/J901</f>
        <v>4.2607386824128748E-2</v>
      </c>
      <c r="BS881" s="124">
        <f t="shared" ref="BS881" si="17129">K881/K901</f>
        <v>0.15813321250566378</v>
      </c>
      <c r="BT881" s="125">
        <f t="shared" ref="BT881" si="17130">L881/L901</f>
        <v>4.3165467625899283E-2</v>
      </c>
      <c r="BU881" s="123">
        <f t="shared" ref="BU881" si="17131">M881/M901</f>
        <v>0.13646284853515325</v>
      </c>
      <c r="BV881" s="127">
        <f t="shared" ref="BV881" si="17132">N881/N901</f>
        <v>6.6020702936928258E-2</v>
      </c>
      <c r="BW881" s="128">
        <f t="shared" ref="BW881" si="17133">O881/O901</f>
        <v>9.8811292719167901E-2</v>
      </c>
      <c r="BX881" s="123">
        <f t="shared" ref="BX881" si="17134">P881/P901</f>
        <v>8.8190987686664918E-2</v>
      </c>
      <c r="BY881" s="124">
        <f t="shared" ref="BY881" si="17135">Q881/Q901</f>
        <v>9.328974656402686E-2</v>
      </c>
      <c r="BZ881" s="125">
        <f t="shared" ref="BZ881" si="17136">R881/R901</f>
        <v>0.10003316932942673</v>
      </c>
      <c r="CA881" s="126">
        <f t="shared" ref="CA881" si="17137">S881/S901</f>
        <v>6.7702041990221451E-2</v>
      </c>
      <c r="CB881" s="123">
        <f t="shared" ref="CB881" si="17138">T881/T901</f>
        <v>4.5303370786516854E-2</v>
      </c>
      <c r="CC881" s="124">
        <f t="shared" ref="CC881" si="17139">U881/U901</f>
        <v>0.1786521935775667</v>
      </c>
      <c r="CD881" s="125">
        <f t="shared" ref="CD881" si="17140">V881/V901</f>
        <v>4.4061692178105669E-2</v>
      </c>
      <c r="CE881" s="126">
        <f t="shared" ref="CE881" si="17141">W881/W901</f>
        <v>9.4926904831058187E-2</v>
      </c>
      <c r="CF881" s="123">
        <f t="shared" ref="CF881" si="17142">X881/X901</f>
        <v>7.3278823691081491E-2</v>
      </c>
      <c r="CG881" s="124">
        <f t="shared" ref="CG881" si="17143">Y881/Y901</f>
        <v>0.13422978520854406</v>
      </c>
      <c r="CH881" s="125">
        <f t="shared" ref="CH881" si="17144">Z881/Z901</f>
        <v>9.3995770272949572E-2</v>
      </c>
      <c r="CI881" s="123">
        <f t="shared" ref="CI881" si="17145">AA881/AA901</f>
        <v>5.8959537572254334E-2</v>
      </c>
      <c r="CJ881" s="129">
        <f t="shared" ref="CJ881" si="17146">AB881/AB901</f>
        <v>8.2862406304542807E-2</v>
      </c>
      <c r="CK881" s="130">
        <f t="shared" ref="CK881" si="17147">AC881/AC901</f>
        <v>8.2111823353591018E-2</v>
      </c>
    </row>
    <row r="882" spans="1:89" ht="13.8" thickBot="1" x14ac:dyDescent="0.3">
      <c r="A882" s="131" t="s">
        <v>21</v>
      </c>
      <c r="B882" s="273">
        <v>4052</v>
      </c>
      <c r="C882" s="274">
        <v>1457</v>
      </c>
      <c r="D882" s="275">
        <v>1765</v>
      </c>
      <c r="E882" s="276">
        <v>1438</v>
      </c>
      <c r="F882" s="273">
        <v>2482</v>
      </c>
      <c r="G882" s="277">
        <v>1123</v>
      </c>
      <c r="H882" s="275">
        <v>3593</v>
      </c>
      <c r="I882" s="276">
        <v>2595</v>
      </c>
      <c r="J882" s="273">
        <v>308</v>
      </c>
      <c r="K882" s="277">
        <v>1039</v>
      </c>
      <c r="L882" s="275">
        <v>1075</v>
      </c>
      <c r="M882" s="273">
        <v>4170</v>
      </c>
      <c r="N882" s="278">
        <v>2783</v>
      </c>
      <c r="O882" s="279">
        <v>4651</v>
      </c>
      <c r="P882" s="273">
        <v>2036</v>
      </c>
      <c r="Q882" s="277">
        <v>2465</v>
      </c>
      <c r="R882" s="275">
        <v>2895</v>
      </c>
      <c r="S882" s="276">
        <v>1969</v>
      </c>
      <c r="T882" s="273">
        <v>319</v>
      </c>
      <c r="U882" s="277">
        <v>1528</v>
      </c>
      <c r="V882" s="275">
        <v>1183</v>
      </c>
      <c r="W882" s="276">
        <v>3723</v>
      </c>
      <c r="X882" s="273">
        <v>1809</v>
      </c>
      <c r="Y882" s="277">
        <v>1898</v>
      </c>
      <c r="Z882" s="275">
        <v>4535</v>
      </c>
      <c r="AA882" s="273">
        <v>3132</v>
      </c>
      <c r="AB882" s="162">
        <f t="shared" si="17007"/>
        <v>28835</v>
      </c>
      <c r="AC882" s="165">
        <f t="shared" si="17038"/>
        <v>31188</v>
      </c>
      <c r="AE882" t="s">
        <v>85</v>
      </c>
      <c r="BI882" s="131" t="s">
        <v>21</v>
      </c>
      <c r="BJ882" s="123">
        <f>B882/B901</f>
        <v>9.2797435016603688E-2</v>
      </c>
      <c r="BK882" s="124">
        <f t="shared" ref="BK882" si="17148">C882/C901</f>
        <v>3.4395656279508968E-2</v>
      </c>
      <c r="BL882" s="125">
        <f t="shared" ref="BL882" si="17149">D882/D901</f>
        <v>7.5520944760600742E-2</v>
      </c>
      <c r="BM882" s="126">
        <f t="shared" ref="BM882" si="17150">E882/E901</f>
        <v>6.6212358412376826E-2</v>
      </c>
      <c r="BN882" s="123">
        <f t="shared" ref="BN882" si="17151">F882/F901</f>
        <v>8.8693539165237284E-2</v>
      </c>
      <c r="BO882" s="124">
        <f t="shared" ref="BO882" si="17152">G882/G901</f>
        <v>4.1967188609439814E-2</v>
      </c>
      <c r="BP882" s="125">
        <f t="shared" ref="BP882" si="17153">H882/H901</f>
        <v>7.3141437993648722E-2</v>
      </c>
      <c r="BQ882" s="126">
        <f t="shared" ref="BQ882" si="17154">I882/I901</f>
        <v>4.6405579399141632E-2</v>
      </c>
      <c r="BR882" s="123">
        <f t="shared" ref="BR882" si="17155">J882/J901</f>
        <v>3.5660530276716451E-2</v>
      </c>
      <c r="BS882" s="124">
        <f t="shared" ref="BS882" si="17156">K882/K901</f>
        <v>0.11769370185772542</v>
      </c>
      <c r="BT882" s="125">
        <f t="shared" ref="BT882" si="17157">L882/L901</f>
        <v>3.6827680712572801E-2</v>
      </c>
      <c r="BU882" s="123">
        <f t="shared" ref="BU882" si="17158">M882/M901</f>
        <v>0.12819330443604168</v>
      </c>
      <c r="BV882" s="127">
        <f t="shared" ref="BV882" si="17159">N882/N901</f>
        <v>5.5829722355962126E-2</v>
      </c>
      <c r="BW882" s="128">
        <f t="shared" ref="BW882" si="17160">O882/O901</f>
        <v>9.3389823701859359E-2</v>
      </c>
      <c r="BX882" s="123">
        <f t="shared" ref="BX882" si="17161">P882/P901</f>
        <v>6.6675399528425466E-2</v>
      </c>
      <c r="BY882" s="124">
        <f t="shared" ref="BY882" si="17162">Q882/Q901</f>
        <v>8.6646279306829763E-2</v>
      </c>
      <c r="BZ882" s="125">
        <f t="shared" ref="BZ882" si="17163">R882/R901</f>
        <v>8.0021007241970254E-2</v>
      </c>
      <c r="CA882" s="126">
        <f t="shared" ref="CA882" si="17164">S882/S901</f>
        <v>5.6629278113316077E-2</v>
      </c>
      <c r="CB882" s="123">
        <f t="shared" ref="CB882" si="17165">T882/T901</f>
        <v>2.8674157303370786E-2</v>
      </c>
      <c r="CC882" s="124">
        <f t="shared" ref="CC882" si="17166">U882/U901</f>
        <v>0.13821800090456807</v>
      </c>
      <c r="CD882" s="125">
        <f t="shared" ref="CD882" si="17167">V882/V901</f>
        <v>3.436056812570798E-2</v>
      </c>
      <c r="CE882" s="126">
        <f t="shared" ref="CE882" si="17168">W882/W901</f>
        <v>9.0110368864362481E-2</v>
      </c>
      <c r="CF882" s="123">
        <f t="shared" ref="CF882" si="17169">X882/X901</f>
        <v>6.2147863130410881E-2</v>
      </c>
      <c r="CG882" s="124">
        <f t="shared" ref="CG882" si="17170">Y882/Y901</f>
        <v>0.11292913666924495</v>
      </c>
      <c r="CH882" s="125">
        <f t="shared" ref="CH882" si="17171">Z882/Z901</f>
        <v>7.4928953803449869E-2</v>
      </c>
      <c r="CI882" s="123">
        <f t="shared" ref="CI882" si="17172">AA882/AA901</f>
        <v>5.0289017341040465E-2</v>
      </c>
      <c r="CJ882" s="129">
        <f t="shared" ref="CJ882" si="17173">AB882/AB901</f>
        <v>6.6483137699754905E-2</v>
      </c>
      <c r="CK882" s="130">
        <f t="shared" ref="CK882" si="17174">AC882/AC901</f>
        <v>7.2095480047065022E-2</v>
      </c>
    </row>
    <row r="883" spans="1:89" ht="14.4" thickTop="1" thickBot="1" x14ac:dyDescent="0.3">
      <c r="A883" s="139" t="s">
        <v>22</v>
      </c>
      <c r="B883" s="187">
        <v>2914</v>
      </c>
      <c r="C883" s="188">
        <v>1475</v>
      </c>
      <c r="D883" s="189">
        <v>1441</v>
      </c>
      <c r="E883" s="190">
        <v>1007</v>
      </c>
      <c r="F883" s="187">
        <v>1797</v>
      </c>
      <c r="G883" s="191">
        <v>944</v>
      </c>
      <c r="H883" s="189">
        <v>3085</v>
      </c>
      <c r="I883" s="190">
        <v>2220</v>
      </c>
      <c r="J883" s="187">
        <v>296</v>
      </c>
      <c r="K883" s="191">
        <v>897</v>
      </c>
      <c r="L883" s="189">
        <v>715</v>
      </c>
      <c r="M883" s="187">
        <v>2730</v>
      </c>
      <c r="N883" s="192">
        <v>2050</v>
      </c>
      <c r="O883" s="193">
        <v>3566</v>
      </c>
      <c r="P883" s="187">
        <v>1421</v>
      </c>
      <c r="Q883" s="191">
        <v>1553</v>
      </c>
      <c r="R883" s="189">
        <v>2325</v>
      </c>
      <c r="S883" s="190">
        <v>1510</v>
      </c>
      <c r="T883" s="187">
        <v>278</v>
      </c>
      <c r="U883" s="191">
        <v>809</v>
      </c>
      <c r="V883" s="189">
        <v>919</v>
      </c>
      <c r="W883" s="190">
        <v>3248</v>
      </c>
      <c r="X883" s="187">
        <v>1325</v>
      </c>
      <c r="Y883" s="191">
        <v>1255</v>
      </c>
      <c r="Z883" s="189">
        <v>3836</v>
      </c>
      <c r="AA883" s="187">
        <v>2704</v>
      </c>
      <c r="AB883" s="162">
        <f t="shared" si="17007"/>
        <v>22402</v>
      </c>
      <c r="AC883" s="165">
        <f t="shared" si="17038"/>
        <v>23918</v>
      </c>
      <c r="AE883" s="292" t="s">
        <v>0</v>
      </c>
      <c r="AF883" s="290" t="s">
        <v>1</v>
      </c>
      <c r="AG883" s="291"/>
      <c r="AH883" s="290" t="s">
        <v>2</v>
      </c>
      <c r="AI883" s="291"/>
      <c r="AJ883" s="290" t="s">
        <v>3</v>
      </c>
      <c r="AK883" s="291"/>
      <c r="AL883" s="290" t="s">
        <v>4</v>
      </c>
      <c r="AM883" s="291"/>
      <c r="AN883" s="290" t="s">
        <v>5</v>
      </c>
      <c r="AO883" s="291"/>
      <c r="AP883" s="290" t="s">
        <v>6</v>
      </c>
      <c r="AQ883" s="291"/>
      <c r="AR883" s="290" t="s">
        <v>7</v>
      </c>
      <c r="AS883" s="291"/>
      <c r="AT883" s="290" t="s">
        <v>8</v>
      </c>
      <c r="AU883" s="291"/>
      <c r="AV883" s="290" t="s">
        <v>9</v>
      </c>
      <c r="AW883" s="291"/>
      <c r="AX883" s="290" t="s">
        <v>10</v>
      </c>
      <c r="AY883" s="291"/>
      <c r="AZ883" s="290" t="s">
        <v>11</v>
      </c>
      <c r="BA883" s="291"/>
      <c r="BB883" s="290" t="s">
        <v>12</v>
      </c>
      <c r="BC883" s="291"/>
      <c r="BD883" s="297" t="s">
        <v>40</v>
      </c>
      <c r="BE883" s="298"/>
      <c r="BF883" s="295" t="s">
        <v>41</v>
      </c>
      <c r="BG883" s="296"/>
      <c r="BI883" s="139" t="s">
        <v>22</v>
      </c>
      <c r="BJ883" s="123">
        <f>B883/B901</f>
        <v>6.6735371579067906E-2</v>
      </c>
      <c r="BK883" s="124">
        <f t="shared" ref="BK883" si="17175">C883/C901</f>
        <v>3.4820585457979225E-2</v>
      </c>
      <c r="BL883" s="125">
        <f t="shared" ref="BL883" si="17176">D883/D901</f>
        <v>6.1657609858371487E-2</v>
      </c>
      <c r="BM883" s="126">
        <f t="shared" ref="BM883" si="17177">E883/E901</f>
        <v>4.6367068790864718E-2</v>
      </c>
      <c r="BN883" s="123">
        <f t="shared" ref="BN883" si="17178">F883/F901</f>
        <v>6.4215265866209265E-2</v>
      </c>
      <c r="BO883" s="124">
        <f t="shared" ref="BO883" si="17179">G883/G901</f>
        <v>3.5277850442841659E-2</v>
      </c>
      <c r="BP883" s="125">
        <f t="shared" ref="BP883" si="17180">H883/H901</f>
        <v>6.280026056510056E-2</v>
      </c>
      <c r="BQ883" s="126">
        <f t="shared" ref="BQ883" si="17181">I883/I901</f>
        <v>3.9699570815450641E-2</v>
      </c>
      <c r="BR883" s="123">
        <f t="shared" ref="BR883" si="17182">J883/J901</f>
        <v>3.427115896723399E-2</v>
      </c>
      <c r="BS883" s="124">
        <f t="shared" ref="BS883" si="17183">K883/K901</f>
        <v>0.10160851835070231</v>
      </c>
      <c r="BT883" s="125">
        <f t="shared" ref="BT883" si="17184">L883/L901</f>
        <v>2.4494689962315862E-2</v>
      </c>
      <c r="BU883" s="123">
        <f t="shared" ref="BU883" si="17185">M883/M901</f>
        <v>8.3925112976113617E-2</v>
      </c>
      <c r="BV883" s="127">
        <f t="shared" ref="BV883" si="17186">N883/N901</f>
        <v>4.1125020060985396E-2</v>
      </c>
      <c r="BW883" s="128">
        <f t="shared" ref="BW883" si="17187">O883/O901</f>
        <v>7.1603550058230589E-2</v>
      </c>
      <c r="BX883" s="123">
        <f t="shared" ref="BX883" si="17188">P883/P901</f>
        <v>4.6535237097196751E-2</v>
      </c>
      <c r="BY883" s="124">
        <f t="shared" ref="BY883" si="17189">Q883/Q901</f>
        <v>5.4588913494323175E-2</v>
      </c>
      <c r="BZ883" s="125">
        <f t="shared" ref="BZ883" si="17190">R883/R901</f>
        <v>6.4265575764276633E-2</v>
      </c>
      <c r="CA883" s="126">
        <f t="shared" ref="CA883" si="17191">S883/S901</f>
        <v>4.342824273799252E-2</v>
      </c>
      <c r="CB883" s="123">
        <f t="shared" ref="CB883" si="17192">T883/T901</f>
        <v>2.498876404494382E-2</v>
      </c>
      <c r="CC883" s="124">
        <f t="shared" ref="CC883" si="17193">U883/U901</f>
        <v>7.3179556761646308E-2</v>
      </c>
      <c r="CD883" s="125">
        <f t="shared" ref="CD883" si="17194">V883/V901</f>
        <v>2.6692613784890646E-2</v>
      </c>
      <c r="CE883" s="126">
        <f t="shared" ref="CE883" si="17195">W883/W901</f>
        <v>7.8613612159938034E-2</v>
      </c>
      <c r="CF883" s="123">
        <f t="shared" ref="CF883" si="17196">X883/X901</f>
        <v>4.5520131922495537E-2</v>
      </c>
      <c r="CG883" s="124">
        <f t="shared" ref="CG883" si="17197">Y883/Y901</f>
        <v>7.4671267924079257E-2</v>
      </c>
      <c r="CH883" s="125">
        <f t="shared" ref="CH883" si="17198">Z883/Z901</f>
        <v>6.3379816271231251E-2</v>
      </c>
      <c r="CI883" s="123">
        <f t="shared" ref="CI883" si="17199">AA883/AA901</f>
        <v>4.3416827231856137E-2</v>
      </c>
      <c r="CJ883" s="129">
        <f t="shared" ref="CJ883" si="17200">AB883/AB901</f>
        <v>5.1650953728105062E-2</v>
      </c>
      <c r="CK883" s="130">
        <f t="shared" ref="CK883" si="17201">AC883/AC901</f>
        <v>5.5289845189358124E-2</v>
      </c>
    </row>
    <row r="884" spans="1:89" ht="15" thickTop="1" thickBot="1" x14ac:dyDescent="0.35">
      <c r="A884" s="131" t="s">
        <v>23</v>
      </c>
      <c r="B884" s="180">
        <v>2029</v>
      </c>
      <c r="C884" s="181">
        <v>1451</v>
      </c>
      <c r="D884" s="182">
        <v>1166</v>
      </c>
      <c r="E884" s="183">
        <v>860</v>
      </c>
      <c r="F884" s="180">
        <v>1448</v>
      </c>
      <c r="G884" s="184">
        <v>847</v>
      </c>
      <c r="H884" s="182">
        <v>2475</v>
      </c>
      <c r="I884" s="183">
        <v>2029</v>
      </c>
      <c r="J884" s="180">
        <v>287</v>
      </c>
      <c r="K884" s="184">
        <v>684</v>
      </c>
      <c r="L884" s="182">
        <v>781</v>
      </c>
      <c r="M884" s="180">
        <v>1942</v>
      </c>
      <c r="N884" s="185">
        <v>1631</v>
      </c>
      <c r="O884" s="186">
        <v>2744</v>
      </c>
      <c r="P884" s="180">
        <v>1189</v>
      </c>
      <c r="Q884" s="184">
        <v>1143</v>
      </c>
      <c r="R884" s="182">
        <v>1724</v>
      </c>
      <c r="S884" s="183">
        <v>1369</v>
      </c>
      <c r="T884" s="180">
        <v>358</v>
      </c>
      <c r="U884" s="184">
        <v>466</v>
      </c>
      <c r="V884" s="182">
        <v>895</v>
      </c>
      <c r="W884" s="183">
        <v>2272</v>
      </c>
      <c r="X884" s="180">
        <v>1187</v>
      </c>
      <c r="Y884" s="184">
        <v>720</v>
      </c>
      <c r="Z884" s="182">
        <v>2958</v>
      </c>
      <c r="AA884" s="180">
        <v>2384</v>
      </c>
      <c r="AB884" s="162">
        <f t="shared" si="17007"/>
        <v>18128</v>
      </c>
      <c r="AC884" s="165">
        <f t="shared" si="17038"/>
        <v>18911</v>
      </c>
      <c r="AE884" s="293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68" t="s">
        <v>14</v>
      </c>
      <c r="BG884" s="169" t="s">
        <v>15</v>
      </c>
      <c r="BI884" s="131" t="s">
        <v>23</v>
      </c>
      <c r="BJ884" s="123">
        <f>B884/B901</f>
        <v>4.6467422420703078E-2</v>
      </c>
      <c r="BK884" s="124">
        <f t="shared" ref="BK884" si="17202">C884/C901</f>
        <v>3.4254013220018885E-2</v>
      </c>
      <c r="BL884" s="125">
        <f t="shared" ref="BL884" si="17203">D884/D901</f>
        <v>4.989089041975097E-2</v>
      </c>
      <c r="BM884" s="126">
        <f t="shared" ref="BM884" si="17204">E884/E901</f>
        <v>3.9598489732019522E-2</v>
      </c>
      <c r="BN884" s="123">
        <f t="shared" ref="BN884" si="17205">F884/F901</f>
        <v>5.1743853630646083E-2</v>
      </c>
      <c r="BO884" s="124">
        <f t="shared" ref="BO884" si="17206">G884/G901</f>
        <v>3.1652901827422551E-2</v>
      </c>
      <c r="BP884" s="125">
        <f t="shared" ref="BP884" si="17207">H884/H901</f>
        <v>5.0382704991450207E-2</v>
      </c>
      <c r="BQ884" s="126">
        <f t="shared" ref="BQ884" si="17208">I884/I901</f>
        <v>3.6283977110157364E-2</v>
      </c>
      <c r="BR884" s="123">
        <f t="shared" ref="BR884" si="17209">J884/J901</f>
        <v>3.3229130485122146E-2</v>
      </c>
      <c r="BS884" s="124">
        <f t="shared" ref="BS884" si="17210">K884/K901</f>
        <v>7.7480743090167642E-2</v>
      </c>
      <c r="BT884" s="125">
        <f t="shared" ref="BT884" si="17211">L884/L901</f>
        <v>2.6755738266529633E-2</v>
      </c>
      <c r="BU884" s="123">
        <f t="shared" ref="BU884" si="17212">M884/M901</f>
        <v>5.9700574871652985E-2</v>
      </c>
      <c r="BV884" s="127">
        <f t="shared" ref="BV884" si="17213">N884/N901</f>
        <v>3.271946718022789E-2</v>
      </c>
      <c r="BW884" s="128">
        <f t="shared" ref="BW884" si="17214">O884/O901</f>
        <v>5.5098188827757924E-2</v>
      </c>
      <c r="BX884" s="123">
        <f t="shared" ref="BX884" si="17215">P884/P901</f>
        <v>3.893764736704218E-2</v>
      </c>
      <c r="BY884" s="124">
        <f t="shared" ref="BY884" si="17216">Q884/Q901</f>
        <v>4.017715912685859E-2</v>
      </c>
      <c r="BZ884" s="125">
        <f t="shared" ref="BZ884" si="17217">R884/R901</f>
        <v>4.7653269943059316E-2</v>
      </c>
      <c r="CA884" s="126">
        <f t="shared" ref="CA884" si="17218">S884/S901</f>
        <v>3.937302272073627E-2</v>
      </c>
      <c r="CB884" s="123">
        <f t="shared" ref="CB884" si="17219">T884/T901</f>
        <v>3.2179775280898874E-2</v>
      </c>
      <c r="CC884" s="124">
        <f t="shared" ref="CC884" si="17220">U884/U901</f>
        <v>4.2152872003618273E-2</v>
      </c>
      <c r="CD884" s="125">
        <f t="shared" ref="CD884" si="17221">V884/V901</f>
        <v>2.5995527026634522E-2</v>
      </c>
      <c r="CE884" s="126">
        <f t="shared" ref="CE884" si="17222">W884/W901</f>
        <v>5.4990802594636463E-2</v>
      </c>
      <c r="CF884" s="123">
        <f t="shared" ref="CF884" si="17223">X884/X901</f>
        <v>4.077916723924694E-2</v>
      </c>
      <c r="CG884" s="124">
        <f t="shared" ref="CG884" si="17224">Y884/Y901</f>
        <v>4.2839293151662995E-2</v>
      </c>
      <c r="CH884" s="125">
        <f t="shared" ref="CH884" si="17225">Z884/Z901</f>
        <v>4.8873174277972373E-2</v>
      </c>
      <c r="CI884" s="123">
        <f t="shared" ref="CI884" si="17226">AA884/AA901</f>
        <v>3.8278741168914582E-2</v>
      </c>
      <c r="CJ884" s="129">
        <f t="shared" ref="CJ884" si="17227">AB884/AB901</f>
        <v>4.1796647137893432E-2</v>
      </c>
      <c r="CK884" s="130">
        <f t="shared" ref="CK884" si="17228">AC884/AC901</f>
        <v>4.3715455404964944E-2</v>
      </c>
    </row>
    <row r="885" spans="1:89" ht="13.8" thickTop="1" x14ac:dyDescent="0.25">
      <c r="A885" s="139" t="s">
        <v>24</v>
      </c>
      <c r="B885" s="194">
        <v>2015</v>
      </c>
      <c r="C885" s="188">
        <v>1214</v>
      </c>
      <c r="D885" s="189">
        <v>1151</v>
      </c>
      <c r="E885" s="190">
        <v>678</v>
      </c>
      <c r="F885" s="187">
        <v>1434</v>
      </c>
      <c r="G885" s="191">
        <v>575</v>
      </c>
      <c r="H885" s="189">
        <v>2549</v>
      </c>
      <c r="I885" s="190">
        <v>1833</v>
      </c>
      <c r="J885" s="187">
        <v>332</v>
      </c>
      <c r="K885" s="191">
        <v>431</v>
      </c>
      <c r="L885" s="189">
        <v>820</v>
      </c>
      <c r="M885" s="187">
        <v>1656</v>
      </c>
      <c r="N885" s="192">
        <v>1766</v>
      </c>
      <c r="O885" s="195">
        <v>2389</v>
      </c>
      <c r="P885" s="187">
        <v>1225</v>
      </c>
      <c r="Q885" s="191">
        <v>965</v>
      </c>
      <c r="R885" s="189">
        <v>1794</v>
      </c>
      <c r="S885" s="190">
        <v>1253</v>
      </c>
      <c r="T885" s="187">
        <v>330</v>
      </c>
      <c r="U885" s="191">
        <v>414</v>
      </c>
      <c r="V885" s="189">
        <v>1011</v>
      </c>
      <c r="W885" s="196">
        <v>2242</v>
      </c>
      <c r="X885" s="187">
        <v>1379</v>
      </c>
      <c r="Y885" s="191">
        <v>656</v>
      </c>
      <c r="Z885" s="189">
        <v>2920</v>
      </c>
      <c r="AA885" s="187">
        <v>2657</v>
      </c>
      <c r="AB885" s="162">
        <f t="shared" si="17007"/>
        <v>18726</v>
      </c>
      <c r="AC885" s="165">
        <f t="shared" si="17038"/>
        <v>16963</v>
      </c>
      <c r="AE885" s="254" t="str">
        <f>$AE$17</f>
        <v>17:00 - 17:59</v>
      </c>
      <c r="AF885" s="120">
        <f t="shared" ref="AF885:AO887" si="17229">SUMIF($A$9:$A$32,$AE885,B$877:B$900)</f>
        <v>2386</v>
      </c>
      <c r="AG885" s="177">
        <f t="shared" si="17229"/>
        <v>4789</v>
      </c>
      <c r="AH885" s="121">
        <f t="shared" si="17229"/>
        <v>2005</v>
      </c>
      <c r="AI885" s="172">
        <f t="shared" si="17229"/>
        <v>1803</v>
      </c>
      <c r="AJ885" s="120">
        <f t="shared" si="17229"/>
        <v>1576</v>
      </c>
      <c r="AK885" s="122">
        <f t="shared" si="17229"/>
        <v>2910</v>
      </c>
      <c r="AL885" s="121">
        <f t="shared" si="17229"/>
        <v>3281</v>
      </c>
      <c r="AM885" s="172">
        <f t="shared" si="17229"/>
        <v>5636</v>
      </c>
      <c r="AN885" s="120">
        <f t="shared" si="17229"/>
        <v>1396</v>
      </c>
      <c r="AO885" s="122">
        <f t="shared" si="17229"/>
        <v>355</v>
      </c>
      <c r="AP885" s="121">
        <f t="shared" ref="AP885:AY887" si="17230">SUMIF($A$9:$A$32,$AE885,L$877:L$900)</f>
        <v>3724</v>
      </c>
      <c r="AQ885" s="120">
        <f t="shared" si="17230"/>
        <v>1264</v>
      </c>
      <c r="AR885" s="171">
        <f t="shared" si="17230"/>
        <v>4843</v>
      </c>
      <c r="AS885" s="173">
        <f t="shared" si="17230"/>
        <v>3064</v>
      </c>
      <c r="AT885" s="120">
        <f t="shared" si="17230"/>
        <v>2797</v>
      </c>
      <c r="AU885" s="122">
        <f t="shared" si="17230"/>
        <v>1930</v>
      </c>
      <c r="AV885" s="121">
        <f t="shared" si="17230"/>
        <v>2616</v>
      </c>
      <c r="AW885" s="172">
        <f t="shared" si="17230"/>
        <v>3257</v>
      </c>
      <c r="AX885" s="120">
        <f t="shared" si="17230"/>
        <v>1795</v>
      </c>
      <c r="AY885" s="122">
        <f t="shared" si="17230"/>
        <v>376</v>
      </c>
      <c r="AZ885" s="121">
        <f t="shared" ref="AZ885:BE887" si="17231">SUMIF($A$9:$A$32,$AE885,V$877:V$900)</f>
        <v>3823</v>
      </c>
      <c r="BA885" s="172">
        <f t="shared" si="17231"/>
        <v>2469</v>
      </c>
      <c r="BB885" s="120">
        <f t="shared" si="17231"/>
        <v>3159</v>
      </c>
      <c r="BC885" s="122">
        <f t="shared" si="17231"/>
        <v>933</v>
      </c>
      <c r="BD885" s="21">
        <f t="shared" si="17231"/>
        <v>4353</v>
      </c>
      <c r="BE885" s="176">
        <f t="shared" si="17231"/>
        <v>5424</v>
      </c>
      <c r="BF885" s="162">
        <f>AF885+AH885+AJ885+AL885+AN885+AP885+AR885+AT885+AV885+AX885+AZ885+BB885+BD885</f>
        <v>37754</v>
      </c>
      <c r="BG885" s="163">
        <f>AG885+AI885+AK885+AM885+AO885+AQ885+AS885+AU885+AW885+AY885+BA885+BC885+BE885</f>
        <v>34210</v>
      </c>
      <c r="BI885" s="139" t="s">
        <v>24</v>
      </c>
      <c r="BJ885" s="123">
        <f>B885/B901</f>
        <v>4.6146799496163973E-2</v>
      </c>
      <c r="BK885" s="124">
        <f t="shared" ref="BK885" si="17232">C885/C901</f>
        <v>2.8659112370160528E-2</v>
      </c>
      <c r="BL885" s="125">
        <f t="shared" ref="BL885" si="17233">D885/D901</f>
        <v>4.9249069359462584E-2</v>
      </c>
      <c r="BM885" s="126">
        <f t="shared" ref="BM885" si="17234">E885/E901</f>
        <v>3.1218344230592134E-2</v>
      </c>
      <c r="BN885" s="123">
        <f t="shared" ref="BN885" si="17235">F885/F901</f>
        <v>5.1243567753001713E-2</v>
      </c>
      <c r="BO885" s="124">
        <f t="shared" ref="BO885" si="17236">G885/G901</f>
        <v>2.1488097462535969E-2</v>
      </c>
      <c r="BP885" s="125">
        <f t="shared" ref="BP885" si="17237">H885/H901</f>
        <v>5.1889096979073367E-2</v>
      </c>
      <c r="BQ885" s="126">
        <f t="shared" ref="BQ885" si="17238">I885/I901</f>
        <v>3.2778969957081544E-2</v>
      </c>
      <c r="BR885" s="123">
        <f t="shared" ref="BR885" si="17239">J885/J901</f>
        <v>3.8439272895681373E-2</v>
      </c>
      <c r="BS885" s="124">
        <f t="shared" ref="BS885" si="17240">K885/K901</f>
        <v>4.8821930222020846E-2</v>
      </c>
      <c r="BT885" s="125">
        <f t="shared" ref="BT885" si="17241">L885/L901</f>
        <v>2.8091812264474134E-2</v>
      </c>
      <c r="BU885" s="123">
        <f t="shared" ref="BU885" si="17242">M885/M901</f>
        <v>5.0908420178917273E-2</v>
      </c>
      <c r="BV885" s="127">
        <f t="shared" ref="BV885" si="17243">N885/N901</f>
        <v>3.5427700208634248E-2</v>
      </c>
      <c r="BW885" s="128">
        <f t="shared" ref="BW885" si="17244">O885/O901</f>
        <v>4.7969961045741132E-2</v>
      </c>
      <c r="BX885" s="123">
        <f t="shared" ref="BX885" si="17245">P885/P901</f>
        <v>4.0116583704479958E-2</v>
      </c>
      <c r="BY885" s="124">
        <f t="shared" ref="BY885" si="17246">Q885/Q901</f>
        <v>3.3920348694154452E-2</v>
      </c>
      <c r="BZ885" s="125">
        <f t="shared" ref="BZ885" si="17247">R885/R901</f>
        <v>4.9588147492951519E-2</v>
      </c>
      <c r="CA885" s="126">
        <f t="shared" ref="CA885" si="17248">S885/S901</f>
        <v>3.6036813344837507E-2</v>
      </c>
      <c r="CB885" s="123">
        <f t="shared" ref="CB885" si="17249">T885/T901</f>
        <v>2.9662921348314608E-2</v>
      </c>
      <c r="CC885" s="124">
        <f t="shared" ref="CC885" si="17250">U885/U901</f>
        <v>3.7449118046132969E-2</v>
      </c>
      <c r="CD885" s="125">
        <f t="shared" ref="CD885" si="17251">V885/V901</f>
        <v>2.9364779691539108E-2</v>
      </c>
      <c r="CE885" s="126">
        <f t="shared" ref="CE885" si="17252">W885/W901</f>
        <v>5.4264691644883338E-2</v>
      </c>
      <c r="CF885" s="123">
        <f t="shared" ref="CF885" si="17253">X885/X901</f>
        <v>4.7375292015940637E-2</v>
      </c>
      <c r="CG885" s="124">
        <f t="shared" ref="CG885" si="17254">Y885/Y901</f>
        <v>3.903135598262629E-2</v>
      </c>
      <c r="CH885" s="125">
        <f t="shared" ref="CH885" si="17255">Z885/Z901</f>
        <v>4.8245324168924728E-2</v>
      </c>
      <c r="CI885" s="123">
        <f t="shared" ref="CI885" si="17256">AA885/AA901</f>
        <v>4.2662170841361591E-2</v>
      </c>
      <c r="CJ885" s="129">
        <f t="shared" ref="CJ885" si="17257">AB885/AB901</f>
        <v>4.3175420030019437E-2</v>
      </c>
      <c r="CK885" s="130">
        <f t="shared" ref="CK885" si="17258">AC885/AC901</f>
        <v>3.9212377454096572E-2</v>
      </c>
    </row>
    <row r="886" spans="1:89" x14ac:dyDescent="0.25">
      <c r="A886" s="131" t="s">
        <v>25</v>
      </c>
      <c r="B886" s="197">
        <v>2105</v>
      </c>
      <c r="C886" s="181">
        <v>1942</v>
      </c>
      <c r="D886" s="182">
        <v>1118</v>
      </c>
      <c r="E886" s="183">
        <v>869</v>
      </c>
      <c r="F886" s="180">
        <v>1478</v>
      </c>
      <c r="G886" s="184">
        <v>878</v>
      </c>
      <c r="H886" s="182">
        <v>2609</v>
      </c>
      <c r="I886" s="183">
        <v>2376</v>
      </c>
      <c r="J886" s="180">
        <v>333</v>
      </c>
      <c r="K886" s="181">
        <v>421</v>
      </c>
      <c r="L886" s="182">
        <v>906</v>
      </c>
      <c r="M886" s="180">
        <v>1834</v>
      </c>
      <c r="N886" s="185">
        <v>1869</v>
      </c>
      <c r="O886" s="198">
        <v>2439</v>
      </c>
      <c r="P886" s="180">
        <v>1261</v>
      </c>
      <c r="Q886" s="181">
        <v>1258</v>
      </c>
      <c r="R886" s="182">
        <v>1664</v>
      </c>
      <c r="S886" s="183">
        <v>1555</v>
      </c>
      <c r="T886" s="189">
        <v>333</v>
      </c>
      <c r="U886" s="180">
        <v>427</v>
      </c>
      <c r="V886" s="182">
        <v>1036</v>
      </c>
      <c r="W886" s="199">
        <v>2483</v>
      </c>
      <c r="X886" s="180">
        <v>1203</v>
      </c>
      <c r="Y886" s="184">
        <v>654</v>
      </c>
      <c r="Z886" s="182">
        <v>3024</v>
      </c>
      <c r="AA886" s="180">
        <v>3235</v>
      </c>
      <c r="AB886" s="162">
        <f t="shared" si="17007"/>
        <v>18939</v>
      </c>
      <c r="AC886" s="165">
        <f t="shared" si="17038"/>
        <v>20371</v>
      </c>
      <c r="AE886" s="256" t="str">
        <f>$AE$18</f>
        <v>18:00 - 18:59</v>
      </c>
      <c r="AF886" s="120">
        <f t="shared" si="17229"/>
        <v>2381</v>
      </c>
      <c r="AG886" s="181">
        <f t="shared" si="17229"/>
        <v>4898</v>
      </c>
      <c r="AH886" s="182">
        <f t="shared" si="17229"/>
        <v>1493</v>
      </c>
      <c r="AI886" s="183">
        <f t="shared" si="17229"/>
        <v>1799</v>
      </c>
      <c r="AJ886" s="180">
        <f t="shared" si="17229"/>
        <v>1503</v>
      </c>
      <c r="AK886" s="184">
        <f t="shared" si="17229"/>
        <v>2689</v>
      </c>
      <c r="AL886" s="182">
        <f t="shared" si="17229"/>
        <v>3216</v>
      </c>
      <c r="AM886" s="183">
        <f t="shared" si="17229"/>
        <v>5951</v>
      </c>
      <c r="AN886" s="180">
        <f t="shared" si="17229"/>
        <v>956</v>
      </c>
      <c r="AO886" s="184">
        <f t="shared" si="17229"/>
        <v>267</v>
      </c>
      <c r="AP886" s="182">
        <f t="shared" si="17230"/>
        <v>3543</v>
      </c>
      <c r="AQ886" s="180">
        <f t="shared" si="17230"/>
        <v>1312</v>
      </c>
      <c r="AR886" s="185">
        <f t="shared" si="17230"/>
        <v>4724</v>
      </c>
      <c r="AS886" s="186">
        <f t="shared" si="17230"/>
        <v>3085</v>
      </c>
      <c r="AT886" s="180">
        <f t="shared" si="17230"/>
        <v>2849</v>
      </c>
      <c r="AU886" s="184">
        <f t="shared" si="17230"/>
        <v>2344</v>
      </c>
      <c r="AV886" s="182">
        <f t="shared" si="17230"/>
        <v>2517</v>
      </c>
      <c r="AW886" s="183">
        <f t="shared" si="17230"/>
        <v>3557</v>
      </c>
      <c r="AX886" s="180">
        <f t="shared" si="17230"/>
        <v>1596</v>
      </c>
      <c r="AY886" s="184">
        <f t="shared" si="17230"/>
        <v>366</v>
      </c>
      <c r="AZ886" s="182">
        <f t="shared" si="17231"/>
        <v>4319</v>
      </c>
      <c r="BA886" s="183">
        <f t="shared" si="17231"/>
        <v>2607</v>
      </c>
      <c r="BB886" s="180">
        <f t="shared" si="17231"/>
        <v>2909</v>
      </c>
      <c r="BC886" s="184">
        <f t="shared" si="17231"/>
        <v>1011</v>
      </c>
      <c r="BD886" s="182">
        <f t="shared" si="17231"/>
        <v>4354</v>
      </c>
      <c r="BE886" s="180">
        <f t="shared" si="17231"/>
        <v>6780</v>
      </c>
      <c r="BF886" s="164">
        <f>SUM(AF886,AH886,AJ886,AL886,AN886,AP886,AR886,AT886,AV886,AX886,AZ886,BB886,BD886)</f>
        <v>36360</v>
      </c>
      <c r="BG886" s="165">
        <f>SUM(AG886,AI886,AK886,AM886,AO886,AQ886,AS886,AU886,AW886,AY886,BA886,BC886,BE886)</f>
        <v>36666</v>
      </c>
      <c r="BI886" s="131" t="s">
        <v>25</v>
      </c>
      <c r="BJ886" s="123">
        <f>B886/B901</f>
        <v>4.8207946868201075E-2</v>
      </c>
      <c r="BK886" s="124">
        <f t="shared" ref="BK886" si="17259">C886/C901</f>
        <v>4.5845136921624174E-2</v>
      </c>
      <c r="BL886" s="125">
        <f t="shared" ref="BL886" si="17260">D886/D901</f>
        <v>4.7837063026828122E-2</v>
      </c>
      <c r="BM886" s="126">
        <f t="shared" ref="BM886" si="17261">E886/E901</f>
        <v>4.001289253154066E-2</v>
      </c>
      <c r="BN886" s="123">
        <f t="shared" ref="BN886" si="17262">F886/F901</f>
        <v>5.281589479702687E-2</v>
      </c>
      <c r="BO886" s="124">
        <f t="shared" ref="BO886" si="17263">G886/G901</f>
        <v>3.2811390560185359E-2</v>
      </c>
      <c r="BP886" s="125">
        <f t="shared" ref="BP886" si="17264">H886/H901</f>
        <v>5.3110495887957007E-2</v>
      </c>
      <c r="BQ886" s="126">
        <f t="shared" ref="BQ886" si="17265">I886/I901</f>
        <v>4.2489270386266091E-2</v>
      </c>
      <c r="BR886" s="123">
        <f t="shared" ref="BR886" si="17266">J886/J901</f>
        <v>3.8555053838138245E-2</v>
      </c>
      <c r="BS886" s="124">
        <f t="shared" ref="BS886" si="17267">K886/K901</f>
        <v>4.768917082011781E-2</v>
      </c>
      <c r="BT886" s="125">
        <f t="shared" ref="BT886" si="17268">L886/L901</f>
        <v>3.1038026721479959E-2</v>
      </c>
      <c r="BU886" s="123">
        <f t="shared" ref="BU886" si="17269">M886/M901</f>
        <v>5.6380460512158379E-2</v>
      </c>
      <c r="BV886" s="127">
        <f t="shared" ref="BV886" si="17270">N886/N901</f>
        <v>3.749398170438132E-2</v>
      </c>
      <c r="BW886" s="128">
        <f t="shared" ref="BW886" si="17271">O886/O901</f>
        <v>4.8973936789687159E-2</v>
      </c>
      <c r="BX886" s="123">
        <f t="shared" ref="BX886" si="17272">P886/P901</f>
        <v>4.1295520041917735E-2</v>
      </c>
      <c r="BY886" s="124">
        <f t="shared" ref="BY886" si="17273">Q886/Q901</f>
        <v>4.4219480473830362E-2</v>
      </c>
      <c r="BZ886" s="125">
        <f t="shared" ref="BZ886" si="17274">R886/R901</f>
        <v>4.5994803471723147E-2</v>
      </c>
      <c r="CA886" s="126">
        <f t="shared" ref="CA886" si="17275">S886/S901</f>
        <v>4.4722461892436005E-2</v>
      </c>
      <c r="CB886" s="123">
        <f t="shared" ref="CB886" si="17276">T886/T901</f>
        <v>2.9932584269662922E-2</v>
      </c>
      <c r="CC886" s="124">
        <f t="shared" ref="CC886" si="17277">U886/U901</f>
        <v>3.8625056535504299E-2</v>
      </c>
      <c r="CD886" s="125">
        <f t="shared" ref="CD886" si="17278">V886/V901</f>
        <v>3.0090911731389235E-2</v>
      </c>
      <c r="CE886" s="126">
        <f t="shared" ref="CE886" si="17279">W886/W901</f>
        <v>6.009778294123342E-2</v>
      </c>
      <c r="CF886" s="123">
        <f t="shared" ref="CF886" si="17280">X886/X901</f>
        <v>4.1328844303971414E-2</v>
      </c>
      <c r="CG886" s="124">
        <f t="shared" ref="CG886" si="17281">Y886/Y901</f>
        <v>3.8912357946093892E-2</v>
      </c>
      <c r="CH886" s="125">
        <f t="shared" ref="CH886" si="17282">Z886/Z901</f>
        <v>4.9963650783160396E-2</v>
      </c>
      <c r="CI886" s="123">
        <f t="shared" ref="CI886" si="17283">AA886/AA901</f>
        <v>5.1942838792549774E-2</v>
      </c>
      <c r="CJ886" s="129">
        <f t="shared" ref="CJ886" si="17284">AB886/AB901</f>
        <v>4.3666521411328534E-2</v>
      </c>
      <c r="CK886" s="130">
        <f t="shared" ref="CK886" si="17285">AC886/AC901</f>
        <v>4.7090452226457663E-2</v>
      </c>
    </row>
    <row r="887" spans="1:89" ht="13.8" thickBot="1" x14ac:dyDescent="0.3">
      <c r="A887" s="139" t="s">
        <v>26</v>
      </c>
      <c r="B887" s="194">
        <v>2004</v>
      </c>
      <c r="C887" s="188">
        <v>1578</v>
      </c>
      <c r="D887" s="189">
        <v>1049</v>
      </c>
      <c r="E887" s="190">
        <v>834</v>
      </c>
      <c r="F887" s="187">
        <v>1175</v>
      </c>
      <c r="G887" s="191">
        <v>982</v>
      </c>
      <c r="H887" s="189">
        <v>2399</v>
      </c>
      <c r="I887" s="190">
        <v>2270</v>
      </c>
      <c r="J887" s="187">
        <v>351</v>
      </c>
      <c r="K887" s="188">
        <v>413</v>
      </c>
      <c r="L887" s="189">
        <v>965</v>
      </c>
      <c r="M887" s="187">
        <v>1576</v>
      </c>
      <c r="N887" s="192">
        <v>2025</v>
      </c>
      <c r="O887" s="195">
        <v>2131</v>
      </c>
      <c r="P887" s="187">
        <v>1186</v>
      </c>
      <c r="Q887" s="188">
        <v>1155</v>
      </c>
      <c r="R887" s="189">
        <v>1627</v>
      </c>
      <c r="S887" s="190">
        <v>1341</v>
      </c>
      <c r="T887" s="187">
        <v>333</v>
      </c>
      <c r="U887" s="191">
        <v>487</v>
      </c>
      <c r="V887" s="189">
        <v>1075</v>
      </c>
      <c r="W887" s="196">
        <v>2040</v>
      </c>
      <c r="X887" s="187">
        <v>1137</v>
      </c>
      <c r="Y887" s="191">
        <v>587</v>
      </c>
      <c r="Z887" s="189">
        <v>3079</v>
      </c>
      <c r="AA887" s="187">
        <v>2796</v>
      </c>
      <c r="AB887" s="162">
        <f t="shared" si="17007"/>
        <v>18405</v>
      </c>
      <c r="AC887" s="165">
        <f t="shared" si="17038"/>
        <v>18190</v>
      </c>
      <c r="AE887" s="254">
        <f>$AE$19</f>
        <v>0</v>
      </c>
      <c r="AF887" s="120">
        <f t="shared" si="17229"/>
        <v>0</v>
      </c>
      <c r="AG887" s="188">
        <f t="shared" si="17229"/>
        <v>0</v>
      </c>
      <c r="AH887" s="189">
        <f t="shared" si="17229"/>
        <v>0</v>
      </c>
      <c r="AI887" s="190">
        <f t="shared" si="17229"/>
        <v>0</v>
      </c>
      <c r="AJ887" s="187">
        <f t="shared" si="17229"/>
        <v>0</v>
      </c>
      <c r="AK887" s="191">
        <f t="shared" si="17229"/>
        <v>0</v>
      </c>
      <c r="AL887" s="189">
        <f t="shared" si="17229"/>
        <v>0</v>
      </c>
      <c r="AM887" s="190">
        <f t="shared" si="17229"/>
        <v>0</v>
      </c>
      <c r="AN887" s="187">
        <f t="shared" si="17229"/>
        <v>0</v>
      </c>
      <c r="AO887" s="191">
        <f t="shared" si="17229"/>
        <v>0</v>
      </c>
      <c r="AP887" s="189">
        <f t="shared" si="17230"/>
        <v>0</v>
      </c>
      <c r="AQ887" s="187">
        <f t="shared" si="17230"/>
        <v>0</v>
      </c>
      <c r="AR887" s="192">
        <f t="shared" si="17230"/>
        <v>0</v>
      </c>
      <c r="AS887" s="193">
        <f t="shared" si="17230"/>
        <v>0</v>
      </c>
      <c r="AT887" s="187">
        <f t="shared" si="17230"/>
        <v>0</v>
      </c>
      <c r="AU887" s="191">
        <f t="shared" si="17230"/>
        <v>0</v>
      </c>
      <c r="AV887" s="189">
        <f t="shared" si="17230"/>
        <v>0</v>
      </c>
      <c r="AW887" s="190">
        <f t="shared" si="17230"/>
        <v>0</v>
      </c>
      <c r="AX887" s="187">
        <f t="shared" si="17230"/>
        <v>0</v>
      </c>
      <c r="AY887" s="191">
        <f t="shared" si="17230"/>
        <v>0</v>
      </c>
      <c r="AZ887" s="189">
        <f t="shared" si="17231"/>
        <v>0</v>
      </c>
      <c r="BA887" s="190">
        <f t="shared" si="17231"/>
        <v>0</v>
      </c>
      <c r="BB887" s="187">
        <f t="shared" si="17231"/>
        <v>0</v>
      </c>
      <c r="BC887" s="191">
        <f t="shared" si="17231"/>
        <v>0</v>
      </c>
      <c r="BD887" s="189">
        <f t="shared" si="17231"/>
        <v>0</v>
      </c>
      <c r="BE887" s="187">
        <f t="shared" si="17231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26</v>
      </c>
      <c r="BJ887" s="123">
        <f>B887/B901</f>
        <v>4.5894881484026109E-2</v>
      </c>
      <c r="BK887" s="124">
        <f t="shared" ref="BK887" si="17286">C887/C901</f>
        <v>3.7252124645892351E-2</v>
      </c>
      <c r="BL887" s="125">
        <f t="shared" ref="BL887" si="17287">D887/D901</f>
        <v>4.4884686149501522E-2</v>
      </c>
      <c r="BM887" s="126">
        <f t="shared" ref="BM887" si="17288">E887/E901</f>
        <v>3.8401326088958465E-2</v>
      </c>
      <c r="BN887" s="123">
        <f t="shared" ref="BN887" si="17289">F887/F901</f>
        <v>4.1988279016580907E-2</v>
      </c>
      <c r="BO887" s="124">
        <f t="shared" ref="BO887" si="17290">G887/G901</f>
        <v>3.6697933405583166E-2</v>
      </c>
      <c r="BP887" s="125">
        <f t="shared" ref="BP887" si="17291">H887/H901</f>
        <v>4.8835599706864262E-2</v>
      </c>
      <c r="BQ887" s="126">
        <f t="shared" ref="BQ887" si="17292">I887/I901</f>
        <v>4.0593705293276106E-2</v>
      </c>
      <c r="BR887" s="123">
        <f t="shared" ref="BR887" si="17293">J887/J901</f>
        <v>4.0639110802361933E-2</v>
      </c>
      <c r="BS887" s="124">
        <f t="shared" ref="BS887" si="17294">K887/K901</f>
        <v>4.6782963298595381E-2</v>
      </c>
      <c r="BT887" s="125">
        <f t="shared" ref="BT887" si="17295">L887/L901</f>
        <v>3.3059266872216511E-2</v>
      </c>
      <c r="BU887" s="123">
        <f t="shared" ref="BU887" si="17296">M887/M901</f>
        <v>4.844907620892127E-2</v>
      </c>
      <c r="BV887" s="127">
        <f t="shared" ref="BV887" si="17297">N887/N901</f>
        <v>4.0623495426095328E-2</v>
      </c>
      <c r="BW887" s="128">
        <f t="shared" ref="BW887" si="17298">O887/O901</f>
        <v>4.2789446206979637E-2</v>
      </c>
      <c r="BX887" s="123">
        <f t="shared" ref="BX887" si="17299">P887/P901</f>
        <v>3.8839402672255698E-2</v>
      </c>
      <c r="BY887" s="124">
        <f t="shared" ref="BY887" si="17300">Q887/Q901</f>
        <v>4.0598966571759994E-2</v>
      </c>
      <c r="BZ887" s="125">
        <f t="shared" ref="BZ887" si="17301">R887/R901</f>
        <v>4.4972082481065843E-2</v>
      </c>
      <c r="CA887" s="126">
        <f t="shared" ref="CA887" si="17302">S887/S901</f>
        <v>3.8567730802415878E-2</v>
      </c>
      <c r="CB887" s="123">
        <f t="shared" ref="CB887" si="17303">T887/T901</f>
        <v>2.9932584269662922E-2</v>
      </c>
      <c r="CC887" s="124">
        <f t="shared" ref="CC887" si="17304">U887/U901</f>
        <v>4.4052464947987334E-2</v>
      </c>
      <c r="CD887" s="125">
        <f t="shared" ref="CD887" si="17305">V887/V901</f>
        <v>3.1223677713555432E-2</v>
      </c>
      <c r="CE887" s="126">
        <f t="shared" ref="CE887" si="17306">W887/W901</f>
        <v>4.9375544583212312E-2</v>
      </c>
      <c r="CF887" s="123">
        <f t="shared" ref="CF887" si="17307">X887/X901</f>
        <v>3.9061426411982958E-2</v>
      </c>
      <c r="CG887" s="124">
        <f t="shared" ref="CG887" si="17308">Y887/Y901</f>
        <v>3.4925923722258584E-2</v>
      </c>
      <c r="CH887" s="125">
        <f t="shared" ref="CH887" si="17309">Z887/Z901</f>
        <v>5.087238120415042E-2</v>
      </c>
      <c r="CI887" s="123">
        <f t="shared" ref="CI887" si="17310">AA887/AA901</f>
        <v>4.4894026974951831E-2</v>
      </c>
      <c r="CJ887" s="129">
        <f t="shared" ref="CJ887" si="17311">AB887/AB901</f>
        <v>4.2435309497624037E-2</v>
      </c>
      <c r="CK887" s="130">
        <f t="shared" ref="CK887" si="17312">AC887/AC901</f>
        <v>4.2048761769145591E-2</v>
      </c>
    </row>
    <row r="888" spans="1:89" ht="14.4" thickTop="1" thickBot="1" x14ac:dyDescent="0.3">
      <c r="A888" s="131" t="s">
        <v>27</v>
      </c>
      <c r="B888" s="197">
        <v>1650</v>
      </c>
      <c r="C888" s="181">
        <v>1988</v>
      </c>
      <c r="D888" s="182">
        <v>951</v>
      </c>
      <c r="E888" s="183">
        <v>1000</v>
      </c>
      <c r="F888" s="180">
        <v>1083</v>
      </c>
      <c r="G888" s="184">
        <v>943</v>
      </c>
      <c r="H888" s="182">
        <v>2436</v>
      </c>
      <c r="I888" s="183">
        <v>2546</v>
      </c>
      <c r="J888" s="180">
        <v>361</v>
      </c>
      <c r="K888" s="181">
        <v>315</v>
      </c>
      <c r="L888" s="182">
        <v>1128</v>
      </c>
      <c r="M888" s="180">
        <v>1353</v>
      </c>
      <c r="N888" s="185">
        <v>1918</v>
      </c>
      <c r="O888" s="198">
        <v>2123</v>
      </c>
      <c r="P888" s="180">
        <v>1416</v>
      </c>
      <c r="Q888" s="181">
        <v>1135</v>
      </c>
      <c r="R888" s="182">
        <v>1450</v>
      </c>
      <c r="S888" s="183">
        <v>1492</v>
      </c>
      <c r="T888" s="180">
        <v>497</v>
      </c>
      <c r="U888" s="184">
        <v>351</v>
      </c>
      <c r="V888" s="182">
        <v>1373</v>
      </c>
      <c r="W888" s="199">
        <v>1723</v>
      </c>
      <c r="X888" s="180">
        <v>1116</v>
      </c>
      <c r="Y888" s="184">
        <v>654</v>
      </c>
      <c r="Z888" s="182">
        <v>2954</v>
      </c>
      <c r="AA888" s="180">
        <v>3078</v>
      </c>
      <c r="AB888" s="162">
        <f t="shared" si="17007"/>
        <v>18333</v>
      </c>
      <c r="AC888" s="165">
        <f t="shared" si="17038"/>
        <v>18701</v>
      </c>
      <c r="AE888" s="251" t="s">
        <v>13</v>
      </c>
      <c r="AF888" s="14">
        <f t="shared" ref="AF888:BG888" si="17313">SUM(AF885:AF887)</f>
        <v>4767</v>
      </c>
      <c r="AG888" s="1">
        <f t="shared" si="17313"/>
        <v>9687</v>
      </c>
      <c r="AH888" s="14">
        <f t="shared" si="17313"/>
        <v>3498</v>
      </c>
      <c r="AI888" s="1">
        <f t="shared" si="17313"/>
        <v>3602</v>
      </c>
      <c r="AJ888" s="14">
        <f t="shared" si="17313"/>
        <v>3079</v>
      </c>
      <c r="AK888" s="1">
        <f t="shared" si="17313"/>
        <v>5599</v>
      </c>
      <c r="AL888" s="14">
        <f t="shared" si="17313"/>
        <v>6497</v>
      </c>
      <c r="AM888" s="1">
        <f t="shared" si="17313"/>
        <v>11587</v>
      </c>
      <c r="AN888" s="14">
        <f t="shared" si="17313"/>
        <v>2352</v>
      </c>
      <c r="AO888" s="1">
        <f t="shared" si="17313"/>
        <v>622</v>
      </c>
      <c r="AP888" s="14">
        <f t="shared" si="17313"/>
        <v>7267</v>
      </c>
      <c r="AQ888" s="1">
        <f t="shared" si="17313"/>
        <v>2576</v>
      </c>
      <c r="AR888" s="14">
        <f t="shared" si="17313"/>
        <v>9567</v>
      </c>
      <c r="AS888" s="1">
        <f t="shared" si="17313"/>
        <v>6149</v>
      </c>
      <c r="AT888" s="14">
        <f t="shared" si="17313"/>
        <v>5646</v>
      </c>
      <c r="AU888" s="1">
        <f t="shared" si="17313"/>
        <v>4274</v>
      </c>
      <c r="AV888" s="14">
        <f t="shared" si="17313"/>
        <v>5133</v>
      </c>
      <c r="AW888" s="1">
        <f t="shared" si="17313"/>
        <v>6814</v>
      </c>
      <c r="AX888" s="14">
        <f t="shared" si="17313"/>
        <v>3391</v>
      </c>
      <c r="AY888" s="1">
        <f t="shared" si="17313"/>
        <v>742</v>
      </c>
      <c r="AZ888" s="14">
        <f t="shared" si="17313"/>
        <v>8142</v>
      </c>
      <c r="BA888" s="1">
        <f t="shared" si="17313"/>
        <v>5076</v>
      </c>
      <c r="BB888" s="14">
        <f t="shared" si="17313"/>
        <v>6068</v>
      </c>
      <c r="BC888" s="1">
        <f t="shared" si="17313"/>
        <v>1944</v>
      </c>
      <c r="BD888" s="14">
        <f t="shared" si="17313"/>
        <v>8707</v>
      </c>
      <c r="BE888" s="1">
        <f t="shared" si="17313"/>
        <v>12204</v>
      </c>
      <c r="BF888" s="166">
        <f t="shared" si="17313"/>
        <v>74114</v>
      </c>
      <c r="BG888" s="167">
        <f t="shared" si="17313"/>
        <v>70876</v>
      </c>
      <c r="BI888" s="131" t="s">
        <v>27</v>
      </c>
      <c r="BJ888" s="123">
        <f>B888/B901</f>
        <v>3.7787701820680177E-2</v>
      </c>
      <c r="BK888" s="124">
        <f t="shared" ref="BK888" si="17314">C888/C901</f>
        <v>4.6931067044381491E-2</v>
      </c>
      <c r="BL888" s="125">
        <f t="shared" ref="BL888" si="17315">D888/D901</f>
        <v>4.0691455222284026E-2</v>
      </c>
      <c r="BM888" s="126">
        <f t="shared" ref="BM888" si="17316">E888/E901</f>
        <v>4.6044755502348281E-2</v>
      </c>
      <c r="BN888" s="123">
        <f t="shared" ref="BN888" si="17317">F888/F901</f>
        <v>3.8700686106346485E-2</v>
      </c>
      <c r="BO888" s="124">
        <f t="shared" ref="BO888" si="17318">G888/G901</f>
        <v>3.5240479838558991E-2</v>
      </c>
      <c r="BP888" s="125">
        <f t="shared" ref="BP888" si="17319">H888/H901</f>
        <v>4.9588795700675842E-2</v>
      </c>
      <c r="BQ888" s="126">
        <f t="shared" ref="BQ888" si="17320">I888/I901</f>
        <v>4.5529327610872673E-2</v>
      </c>
      <c r="BR888" s="123">
        <f t="shared" ref="BR888" si="17321">J888/J901</f>
        <v>4.1796920226930649E-2</v>
      </c>
      <c r="BS888" s="124">
        <f t="shared" ref="BS888" si="17322">K888/K901</f>
        <v>3.5681921159945625E-2</v>
      </c>
      <c r="BT888" s="125">
        <f t="shared" ref="BT888" si="17323">L888/L901</f>
        <v>3.8643371017471735E-2</v>
      </c>
      <c r="BU888" s="123">
        <f t="shared" ref="BU888" si="17324">M888/M901</f>
        <v>4.1593654892557411E-2</v>
      </c>
      <c r="BV888" s="127">
        <f t="shared" ref="BV888" si="17325">N888/N901</f>
        <v>3.8476969988765847E-2</v>
      </c>
      <c r="BW888" s="128">
        <f t="shared" ref="BW888" si="17326">O888/O901</f>
        <v>4.2628810087948277E-2</v>
      </c>
      <c r="BX888" s="123">
        <f t="shared" ref="BX888" si="17327">P888/P901</f>
        <v>4.6371495939219284E-2</v>
      </c>
      <c r="BY888" s="124">
        <f t="shared" ref="BY888" si="17328">Q888/Q901</f>
        <v>3.9895954163590985E-2</v>
      </c>
      <c r="BZ888" s="125">
        <f t="shared" ref="BZ888" si="17329">R888/R901</f>
        <v>4.0079606390624134E-2</v>
      </c>
      <c r="CA888" s="126">
        <f t="shared" ref="CA888" si="17330">S888/S901</f>
        <v>4.2910555076215127E-2</v>
      </c>
      <c r="CB888" s="123">
        <f t="shared" ref="CB888" si="17331">T888/T901</f>
        <v>4.4674157303370786E-2</v>
      </c>
      <c r="CC888" s="124">
        <f t="shared" ref="CC888" si="17332">U888/U901</f>
        <v>3.175033921302578E-2</v>
      </c>
      <c r="CD888" s="125">
        <f t="shared" ref="CD888" si="17333">V888/V901</f>
        <v>3.9879171628568938E-2</v>
      </c>
      <c r="CE888" s="126">
        <f t="shared" ref="CE888" si="17334">W888/W901</f>
        <v>4.1702972214154324E-2</v>
      </c>
      <c r="CF888" s="123">
        <f t="shared" ref="CF888" si="17335">X888/X901</f>
        <v>3.8339975264532089E-2</v>
      </c>
      <c r="CG888" s="124">
        <f t="shared" ref="CG888" si="17336">Y888/Y901</f>
        <v>3.8912357946093892E-2</v>
      </c>
      <c r="CH888" s="125">
        <f t="shared" ref="CH888" si="17337">Z888/Z901</f>
        <v>4.8807084792809464E-2</v>
      </c>
      <c r="CI888" s="123">
        <f t="shared" ref="CI888" si="17338">AA888/AA901</f>
        <v>4.9421965317919078E-2</v>
      </c>
      <c r="CJ888" s="129">
        <f t="shared" ref="CJ888" si="17339">AB888/AB901</f>
        <v>4.2269303396899834E-2</v>
      </c>
      <c r="CK888" s="130">
        <f t="shared" ref="CK888" si="17340">AC888/AC901</f>
        <v>4.3230010656668046E-2</v>
      </c>
    </row>
    <row r="889" spans="1:89" ht="13.8" thickTop="1" x14ac:dyDescent="0.25">
      <c r="A889" s="139" t="s">
        <v>28</v>
      </c>
      <c r="B889" s="194">
        <v>1639</v>
      </c>
      <c r="C889" s="188">
        <v>2519</v>
      </c>
      <c r="D889" s="189">
        <v>1056</v>
      </c>
      <c r="E889" s="190">
        <v>1115</v>
      </c>
      <c r="F889" s="187">
        <v>1109</v>
      </c>
      <c r="G889" s="191">
        <v>1324</v>
      </c>
      <c r="H889" s="189">
        <v>2257</v>
      </c>
      <c r="I889" s="190">
        <v>3038</v>
      </c>
      <c r="J889" s="187">
        <v>598</v>
      </c>
      <c r="K889" s="188">
        <v>282</v>
      </c>
      <c r="L889" s="189">
        <v>2105</v>
      </c>
      <c r="M889" s="187">
        <v>1075</v>
      </c>
      <c r="N889" s="192">
        <v>2787</v>
      </c>
      <c r="O889" s="195">
        <v>2004</v>
      </c>
      <c r="P889" s="187">
        <v>1726</v>
      </c>
      <c r="Q889" s="188">
        <v>1155</v>
      </c>
      <c r="R889" s="189">
        <v>1695</v>
      </c>
      <c r="S889" s="190">
        <v>1791</v>
      </c>
      <c r="T889" s="187">
        <v>596</v>
      </c>
      <c r="U889" s="191">
        <v>278</v>
      </c>
      <c r="V889" s="189">
        <v>2064</v>
      </c>
      <c r="W889" s="196">
        <v>1677</v>
      </c>
      <c r="X889" s="187">
        <v>1523</v>
      </c>
      <c r="Y889" s="191">
        <v>573</v>
      </c>
      <c r="Z889" s="189">
        <v>3001</v>
      </c>
      <c r="AA889" s="187">
        <v>2896</v>
      </c>
      <c r="AB889" s="162">
        <f t="shared" si="17007"/>
        <v>22156</v>
      </c>
      <c r="AC889" s="165">
        <f t="shared" si="17038"/>
        <v>19727</v>
      </c>
      <c r="BI889" s="139" t="s">
        <v>28</v>
      </c>
      <c r="BJ889" s="123">
        <f>B889/B901</f>
        <v>3.7535783808542313E-2</v>
      </c>
      <c r="BK889" s="124">
        <f t="shared" ref="BK889" si="17341">C889/C901</f>
        <v>5.9466477809254015E-2</v>
      </c>
      <c r="BL889" s="125">
        <f t="shared" ref="BL889" si="17342">D889/D901</f>
        <v>4.5184202644302771E-2</v>
      </c>
      <c r="BM889" s="126">
        <f t="shared" ref="BM889" si="17343">E889/E901</f>
        <v>5.1339902385118333E-2</v>
      </c>
      <c r="BN889" s="123">
        <f t="shared" ref="BN889" si="17344">F889/F901</f>
        <v>3.9629788450543164E-2</v>
      </c>
      <c r="BO889" s="124">
        <f t="shared" ref="BO889" si="17345">G889/G901</f>
        <v>4.9478680070256735E-2</v>
      </c>
      <c r="BP889" s="125">
        <f t="shared" ref="BP889" si="17346">H889/H901</f>
        <v>4.5944955622506313E-2</v>
      </c>
      <c r="BQ889" s="126">
        <f t="shared" ref="BQ889" si="17347">I889/I901</f>
        <v>5.432761087267525E-2</v>
      </c>
      <c r="BR889" s="123">
        <f t="shared" ref="BR889" si="17348">J889/J901</f>
        <v>6.9237003589209214E-2</v>
      </c>
      <c r="BS889" s="124">
        <f t="shared" ref="BS889" si="17349">K889/K901</f>
        <v>3.1943815133665607E-2</v>
      </c>
      <c r="BT889" s="125">
        <f t="shared" ref="BT889" si="17350">L889/L901</f>
        <v>7.2113737581363482E-2</v>
      </c>
      <c r="BU889" s="123">
        <f t="shared" ref="BU889" si="17351">M889/M901</f>
        <v>3.3047434596821301E-2</v>
      </c>
      <c r="BV889" s="127">
        <f t="shared" ref="BV889" si="17352">N889/N901</f>
        <v>5.5909966297544536E-2</v>
      </c>
      <c r="BW889" s="128">
        <f t="shared" ref="BW889" si="17353">O889/O901</f>
        <v>4.0239347817356733E-2</v>
      </c>
      <c r="BX889" s="123">
        <f t="shared" ref="BX889" si="17354">P889/P901</f>
        <v>5.6523447733822375E-2</v>
      </c>
      <c r="BY889" s="124">
        <f t="shared" ref="BY889" si="17355">Q889/Q901</f>
        <v>4.0598966571759994E-2</v>
      </c>
      <c r="BZ889" s="125">
        <f t="shared" ref="BZ889" si="17356">R889/R901</f>
        <v>4.6851677815246837E-2</v>
      </c>
      <c r="CA889" s="126">
        <f t="shared" ref="CA889" si="17357">S889/S901</f>
        <v>5.1509922346850735E-2</v>
      </c>
      <c r="CB889" s="123">
        <f t="shared" ref="CB889" si="17358">T889/T901</f>
        <v>5.3573033707865168E-2</v>
      </c>
      <c r="CC889" s="124">
        <f t="shared" ref="CC889" si="17359">U889/U901</f>
        <v>2.5146992311171415E-2</v>
      </c>
      <c r="CD889" s="125">
        <f t="shared" ref="CD889" si="17360">V889/V901</f>
        <v>5.9949461210026429E-2</v>
      </c>
      <c r="CE889" s="126">
        <f t="shared" ref="CE889" si="17361">W889/W901</f>
        <v>4.0589602091199536E-2</v>
      </c>
      <c r="CF889" s="123">
        <f t="shared" ref="CF889" si="17362">X889/X901</f>
        <v>5.2322385598460905E-2</v>
      </c>
      <c r="CG889" s="124">
        <f t="shared" ref="CG889" si="17363">Y889/Y901</f>
        <v>3.4092937466531803E-2</v>
      </c>
      <c r="CH889" s="125">
        <f t="shared" ref="CH889" si="17364">Z889/Z901</f>
        <v>4.9583636243473665E-2</v>
      </c>
      <c r="CI889" s="123">
        <f t="shared" ref="CI889" si="17365">AA889/AA901</f>
        <v>4.6499678869621065E-2</v>
      </c>
      <c r="CJ889" s="129">
        <f t="shared" ref="CJ889" si="17366">AB889/AB901</f>
        <v>5.1083766217297377E-2</v>
      </c>
      <c r="CK889" s="130">
        <f t="shared" ref="CK889" si="17367">AC889/AC901</f>
        <v>4.5601754998347177E-2</v>
      </c>
    </row>
    <row r="890" spans="1:89" x14ac:dyDescent="0.25">
      <c r="A890" s="131" t="s">
        <v>29</v>
      </c>
      <c r="B890" s="197">
        <v>2125</v>
      </c>
      <c r="C890" s="181">
        <v>3533</v>
      </c>
      <c r="D890" s="182">
        <v>1532</v>
      </c>
      <c r="E890" s="183">
        <v>1603</v>
      </c>
      <c r="F890" s="180">
        <v>1538</v>
      </c>
      <c r="G890" s="184">
        <v>2361</v>
      </c>
      <c r="H890" s="182">
        <v>2859</v>
      </c>
      <c r="I890" s="183">
        <v>4445</v>
      </c>
      <c r="J890" s="180">
        <v>1005</v>
      </c>
      <c r="K890" s="181">
        <v>328</v>
      </c>
      <c r="L890" s="182">
        <v>2915</v>
      </c>
      <c r="M890" s="180">
        <v>1164</v>
      </c>
      <c r="N890" s="185">
        <v>4163</v>
      </c>
      <c r="O890" s="198">
        <v>2477</v>
      </c>
      <c r="P890" s="180">
        <v>2502</v>
      </c>
      <c r="Q890" s="181">
        <v>1455</v>
      </c>
      <c r="R890" s="182">
        <v>2137</v>
      </c>
      <c r="S890" s="183">
        <v>2559</v>
      </c>
      <c r="T890" s="180">
        <v>1464</v>
      </c>
      <c r="U890" s="184">
        <v>375</v>
      </c>
      <c r="V890" s="182">
        <v>3045</v>
      </c>
      <c r="W890" s="199">
        <v>2229</v>
      </c>
      <c r="X890" s="180">
        <v>2407</v>
      </c>
      <c r="Y890" s="184">
        <v>836</v>
      </c>
      <c r="Z890" s="182">
        <v>3556</v>
      </c>
      <c r="AA890" s="180">
        <v>5222</v>
      </c>
      <c r="AB890" s="162">
        <f t="shared" si="17007"/>
        <v>31248</v>
      </c>
      <c r="AC890" s="165">
        <f t="shared" si="17038"/>
        <v>28587</v>
      </c>
      <c r="BI890" s="131" t="s">
        <v>29</v>
      </c>
      <c r="BJ890" s="123">
        <f>B890/B901</f>
        <v>4.8665979617542654E-2</v>
      </c>
      <c r="BK890" s="124">
        <f t="shared" ref="BK890" si="17368">C890/C901</f>
        <v>8.3404154863078381E-2</v>
      </c>
      <c r="BL890" s="125">
        <f t="shared" ref="BL890" si="17369">D890/D901</f>
        <v>6.5551324290787735E-2</v>
      </c>
      <c r="BM890" s="126">
        <f t="shared" ref="BM890" si="17370">E890/E901</f>
        <v>7.3809743070264291E-2</v>
      </c>
      <c r="BN890" s="123">
        <f t="shared" ref="BN890" si="17371">F890/F901</f>
        <v>5.4959977129788451E-2</v>
      </c>
      <c r="BO890" s="124">
        <f t="shared" ref="BO890" si="17372">G890/G901</f>
        <v>8.8231996711386818E-2</v>
      </c>
      <c r="BP890" s="125">
        <f t="shared" ref="BP890" si="17373">H890/H901</f>
        <v>5.819965800830551E-2</v>
      </c>
      <c r="BQ890" s="126">
        <f t="shared" ref="BQ890" si="17374">I890/I901</f>
        <v>7.948855507868384E-2</v>
      </c>
      <c r="BR890" s="123">
        <f t="shared" ref="BR890" si="17375">J890/J901</f>
        <v>0.11635984716915596</v>
      </c>
      <c r="BS890" s="124">
        <f t="shared" ref="BS890" si="17376">K890/K901</f>
        <v>3.7154508382419571E-2</v>
      </c>
      <c r="BT890" s="125">
        <f t="shared" ref="BT890" si="17377">L890/L901</f>
        <v>9.9862966769441591E-2</v>
      </c>
      <c r="BU890" s="123">
        <f t="shared" ref="BU890" si="17378">M890/M901</f>
        <v>3.5783454763441851E-2</v>
      </c>
      <c r="BV890" s="127">
        <f t="shared" ref="BV890" si="17379">N890/N901</f>
        <v>8.3513882201893763E-2</v>
      </c>
      <c r="BW890" s="128">
        <f t="shared" ref="BW890" si="17380">O890/O901</f>
        <v>4.9736958355086139E-2</v>
      </c>
      <c r="BX890" s="123">
        <f t="shared" ref="BX890" si="17381">P890/P901</f>
        <v>8.1936075451925591E-2</v>
      </c>
      <c r="BY890" s="124">
        <f t="shared" ref="BY890" si="17382">Q890/Q901</f>
        <v>5.1144152694295057E-2</v>
      </c>
      <c r="BZ890" s="125">
        <f t="shared" ref="BZ890" si="17383">R890/R901</f>
        <v>5.9069047487423296E-2</v>
      </c>
      <c r="CA890" s="126">
        <f t="shared" ref="CA890" si="17384">S890/S901</f>
        <v>7.3597929249352892E-2</v>
      </c>
      <c r="CB890" s="123">
        <f t="shared" ref="CB890" si="17385">T890/T901</f>
        <v>0.13159550561797753</v>
      </c>
      <c r="CC890" s="124">
        <f t="shared" ref="CC890" si="17386">U890/U901</f>
        <v>3.3921302578018994E-2</v>
      </c>
      <c r="CD890" s="125">
        <f t="shared" ref="CD890" si="17387">V890/V901</f>
        <v>8.8442882453745389E-2</v>
      </c>
      <c r="CE890" s="126">
        <f t="shared" ref="CE890" si="17388">W890/W901</f>
        <v>5.3950043566656988E-2</v>
      </c>
      <c r="CF890" s="123">
        <f t="shared" ref="CF890" si="17389">X890/X901</f>
        <v>8.2692043424488118E-2</v>
      </c>
      <c r="CG890" s="124">
        <f t="shared" ref="CG890" si="17390">Y890/Y901</f>
        <v>4.9741179270542037E-2</v>
      </c>
      <c r="CH890" s="125">
        <f t="shared" ref="CH890" si="17391">Z890/Z901</f>
        <v>5.8753552309827504E-2</v>
      </c>
      <c r="CI890" s="123">
        <f t="shared" ref="CI890" si="17392">AA890/AA901</f>
        <v>8.3847141939627487E-2</v>
      </c>
      <c r="CJ890" s="129">
        <f t="shared" ref="CJ890" si="17393">AB890/AB901</f>
        <v>7.2046647714303497E-2</v>
      </c>
      <c r="CK890" s="130">
        <f t="shared" ref="CK890" si="17394">AC890/AC901</f>
        <v>6.6082900093159161E-2</v>
      </c>
    </row>
    <row r="891" spans="1:89" x14ac:dyDescent="0.25">
      <c r="A891" s="139" t="s">
        <v>30</v>
      </c>
      <c r="B891" s="280">
        <v>2386</v>
      </c>
      <c r="C891" s="267">
        <v>4789</v>
      </c>
      <c r="D891" s="268">
        <v>2005</v>
      </c>
      <c r="E891" s="269">
        <v>1803</v>
      </c>
      <c r="F891" s="266">
        <v>1576</v>
      </c>
      <c r="G891" s="270">
        <v>2910</v>
      </c>
      <c r="H891" s="268">
        <v>3281</v>
      </c>
      <c r="I891" s="269">
        <v>5636</v>
      </c>
      <c r="J891" s="266">
        <v>1396</v>
      </c>
      <c r="K891" s="267">
        <v>355</v>
      </c>
      <c r="L891" s="268">
        <v>3724</v>
      </c>
      <c r="M891" s="266">
        <v>1264</v>
      </c>
      <c r="N891" s="271">
        <v>4843</v>
      </c>
      <c r="O891" s="281">
        <v>3064</v>
      </c>
      <c r="P891" s="266">
        <v>2797</v>
      </c>
      <c r="Q891" s="267">
        <v>1930</v>
      </c>
      <c r="R891" s="268">
        <v>2616</v>
      </c>
      <c r="S891" s="269">
        <v>3257</v>
      </c>
      <c r="T891" s="266">
        <v>1795</v>
      </c>
      <c r="U891" s="270">
        <v>376</v>
      </c>
      <c r="V891" s="268">
        <v>3823</v>
      </c>
      <c r="W891" s="282">
        <v>2469</v>
      </c>
      <c r="X891" s="266">
        <v>3159</v>
      </c>
      <c r="Y891" s="270">
        <v>933</v>
      </c>
      <c r="Z891" s="268">
        <v>4353</v>
      </c>
      <c r="AA891" s="266">
        <v>5424</v>
      </c>
      <c r="AB891" s="162">
        <f t="shared" si="17007"/>
        <v>37754</v>
      </c>
      <c r="AC891" s="165">
        <f t="shared" si="17038"/>
        <v>34210</v>
      </c>
      <c r="BI891" s="139" t="s">
        <v>30</v>
      </c>
      <c r="BJ891" s="123">
        <f>B891/B901</f>
        <v>5.4643306996450244E-2</v>
      </c>
      <c r="BK891" s="124">
        <f t="shared" ref="BK891" si="17395">C891/C901</f>
        <v>0.1130547686496695</v>
      </c>
      <c r="BL891" s="125">
        <f t="shared" ref="BL891" si="17396">D891/D901</f>
        <v>8.5790081725215003E-2</v>
      </c>
      <c r="BM891" s="126">
        <f t="shared" ref="BM891" si="17397">E891/E901</f>
        <v>8.3018694170733959E-2</v>
      </c>
      <c r="BN891" s="123">
        <f t="shared" ref="BN891" si="17398">F891/F901</f>
        <v>5.6317895940537453E-2</v>
      </c>
      <c r="BO891" s="124">
        <f t="shared" ref="BO891" si="17399">G891/G901</f>
        <v>0.10874845846257333</v>
      </c>
      <c r="BP891" s="125">
        <f t="shared" ref="BP891" si="17400">H891/H901</f>
        <v>6.6790163667453786E-2</v>
      </c>
      <c r="BQ891" s="126">
        <f t="shared" ref="BQ891" si="17401">I891/I901</f>
        <v>0.10078683834048641</v>
      </c>
      <c r="BR891" s="123">
        <f t="shared" ref="BR891" si="17402">J891/J901</f>
        <v>0.16163019566979275</v>
      </c>
      <c r="BS891" s="124">
        <f t="shared" ref="BS891" si="17403">K891/K901</f>
        <v>4.0212958767557767E-2</v>
      </c>
      <c r="BT891" s="125">
        <f t="shared" ref="BT891" si="17404">L891/L901</f>
        <v>0.1275779376498801</v>
      </c>
      <c r="BU891" s="123">
        <f t="shared" ref="BU891" si="17405">M891/M901</f>
        <v>3.8857634725936854E-2</v>
      </c>
      <c r="BV891" s="127">
        <f t="shared" ref="BV891" si="17406">N891/N901</f>
        <v>9.715535227090355E-2</v>
      </c>
      <c r="BW891" s="128">
        <f t="shared" ref="BW891" si="17407">O891/O901</f>
        <v>6.1523633589012493E-2</v>
      </c>
      <c r="BX891" s="123">
        <f t="shared" ref="BX891" si="17408">P891/P901</f>
        <v>9.1596803772596283E-2</v>
      </c>
      <c r="BY891" s="124">
        <f t="shared" ref="BY891" si="17409">Q891/Q901</f>
        <v>6.7840697388308904E-2</v>
      </c>
      <c r="BZ891" s="125">
        <f t="shared" ref="BZ891" si="17410">R891/R901</f>
        <v>7.2309138150257066E-2</v>
      </c>
      <c r="CA891" s="126">
        <f t="shared" ref="CA891" si="17411">S891/S901</f>
        <v>9.367270635605407E-2</v>
      </c>
      <c r="CB891" s="123">
        <f t="shared" ref="CB891" si="17412">T891/T901</f>
        <v>0.16134831460674157</v>
      </c>
      <c r="CC891" s="124">
        <f t="shared" ref="CC891" si="17413">U891/U901</f>
        <v>3.4011759384893717E-2</v>
      </c>
      <c r="CD891" s="125">
        <f t="shared" ref="CD891" si="17414">V891/V901</f>
        <v>0.11104011153388132</v>
      </c>
      <c r="CE891" s="126">
        <f t="shared" ref="CE891" si="17415">W891/W901</f>
        <v>5.9758931164681964E-2</v>
      </c>
      <c r="CF891" s="123">
        <f t="shared" ref="CF891" si="17416">X891/X901</f>
        <v>0.10852686546653841</v>
      </c>
      <c r="CG891" s="124">
        <f t="shared" ref="CG891" si="17417">Y891/Y901</f>
        <v>5.5512584042363304E-2</v>
      </c>
      <c r="CH891" s="125">
        <f t="shared" ref="CH891" si="17418">Z891/Z901</f>
        <v>7.1921882228537445E-2</v>
      </c>
      <c r="CI891" s="123">
        <f t="shared" ref="CI891" si="17419">AA891/AA901</f>
        <v>8.7090558766859338E-2</v>
      </c>
      <c r="CJ891" s="129">
        <f t="shared" ref="CJ891" si="17420">AB891/AB901</f>
        <v>8.7047143426965387E-2</v>
      </c>
      <c r="CK891" s="130">
        <f t="shared" ref="CK891" si="17421">AC891/AC901</f>
        <v>7.9081261139223244E-2</v>
      </c>
    </row>
    <row r="892" spans="1:89" x14ac:dyDescent="0.25">
      <c r="A892" s="131" t="s">
        <v>31</v>
      </c>
      <c r="B892" s="283">
        <v>2381</v>
      </c>
      <c r="C892" s="274">
        <v>4898</v>
      </c>
      <c r="D892" s="275">
        <v>1493</v>
      </c>
      <c r="E892" s="276">
        <v>1799</v>
      </c>
      <c r="F892" s="273">
        <v>1503</v>
      </c>
      <c r="G892" s="277">
        <v>2689</v>
      </c>
      <c r="H892" s="275">
        <v>3216</v>
      </c>
      <c r="I892" s="276">
        <v>5951</v>
      </c>
      <c r="J892" s="273">
        <v>956</v>
      </c>
      <c r="K892" s="274">
        <v>267</v>
      </c>
      <c r="L892" s="275">
        <v>3543</v>
      </c>
      <c r="M892" s="273">
        <v>1312</v>
      </c>
      <c r="N892" s="278">
        <v>4724</v>
      </c>
      <c r="O892" s="284">
        <v>3085</v>
      </c>
      <c r="P892" s="273">
        <v>2849</v>
      </c>
      <c r="Q892" s="274">
        <v>2344</v>
      </c>
      <c r="R892" s="275">
        <v>2517</v>
      </c>
      <c r="S892" s="276">
        <v>3557</v>
      </c>
      <c r="T892" s="273">
        <v>1596</v>
      </c>
      <c r="U892" s="277">
        <v>366</v>
      </c>
      <c r="V892" s="275">
        <v>4319</v>
      </c>
      <c r="W892" s="285">
        <v>2607</v>
      </c>
      <c r="X892" s="273">
        <v>2909</v>
      </c>
      <c r="Y892" s="277">
        <v>1011</v>
      </c>
      <c r="Z892" s="275">
        <v>4354</v>
      </c>
      <c r="AA892" s="273">
        <v>6780</v>
      </c>
      <c r="AB892" s="162">
        <f t="shared" si="17007"/>
        <v>36360</v>
      </c>
      <c r="AC892" s="165">
        <f t="shared" si="17038"/>
        <v>36666</v>
      </c>
      <c r="BI892" s="131" t="s">
        <v>31</v>
      </c>
      <c r="BJ892" s="123">
        <f>B892/B901</f>
        <v>5.4528798809114855E-2</v>
      </c>
      <c r="BK892" s="124">
        <f t="shared" ref="BK892" si="17422">C892/C901</f>
        <v>0.11562795089707271</v>
      </c>
      <c r="BL892" s="125">
        <f t="shared" ref="BL892" si="17423">D892/D901</f>
        <v>6.3882589534037915E-2</v>
      </c>
      <c r="BM892" s="126">
        <f t="shared" ref="BM892" si="17424">E892/E901</f>
        <v>8.2834515148724558E-2</v>
      </c>
      <c r="BN892" s="123">
        <f t="shared" ref="BN892" si="17425">F892/F901</f>
        <v>5.3709262435677529E-2</v>
      </c>
      <c r="BO892" s="124">
        <f t="shared" ref="BO892" si="17426">G892/G901</f>
        <v>0.10048955491610299</v>
      </c>
      <c r="BP892" s="125">
        <f t="shared" ref="BP892" si="17427">H892/H901</f>
        <v>6.5466981516163175E-2</v>
      </c>
      <c r="BQ892" s="126">
        <f t="shared" ref="BQ892" si="17428">I892/I901</f>
        <v>0.10641988555078684</v>
      </c>
      <c r="BR892" s="123">
        <f t="shared" ref="BR892" si="17429">J892/J901</f>
        <v>0.11068658098876925</v>
      </c>
      <c r="BS892" s="124">
        <f t="shared" ref="BS892" si="17430">K892/K901</f>
        <v>3.0244676030811057E-2</v>
      </c>
      <c r="BT892" s="125">
        <f t="shared" ref="BT892" si="17431">L892/L901</f>
        <v>0.12137718396711203</v>
      </c>
      <c r="BU892" s="123">
        <f t="shared" ref="BU892" si="17432">M892/M901</f>
        <v>4.0333241107934459E-2</v>
      </c>
      <c r="BV892" s="127">
        <f t="shared" ref="BV892" si="17433">N892/N901</f>
        <v>9.4768095008826839E-2</v>
      </c>
      <c r="BW892" s="128">
        <f t="shared" ref="BW892" si="17434">O892/O901</f>
        <v>6.1945303401469823E-2</v>
      </c>
      <c r="BX892" s="123">
        <f t="shared" ref="BX892" si="17435">P892/P901</f>
        <v>9.3299711815561959E-2</v>
      </c>
      <c r="BY892" s="124">
        <f t="shared" ref="BY892" si="17436">Q892/Q901</f>
        <v>8.2393054237407296E-2</v>
      </c>
      <c r="BZ892" s="125">
        <f t="shared" ref="BZ892" si="17437">R892/R901</f>
        <v>6.9572668472552376E-2</v>
      </c>
      <c r="CA892" s="126">
        <f t="shared" ref="CA892" si="17438">S892/S901</f>
        <v>0.10230083405234397</v>
      </c>
      <c r="CB892" s="123">
        <f t="shared" ref="CB892" si="17439">T892/T901</f>
        <v>0.14346067415730338</v>
      </c>
      <c r="CC892" s="124">
        <f t="shared" ref="CC892" si="17440">U892/U901</f>
        <v>3.3107191316146541E-2</v>
      </c>
      <c r="CD892" s="125">
        <f t="shared" ref="CD892" si="17441">V892/V901</f>
        <v>0.12544657120450783</v>
      </c>
      <c r="CE892" s="126">
        <f t="shared" ref="CE892" si="17442">W892/W901</f>
        <v>6.3099041533546327E-2</v>
      </c>
      <c r="CF892" s="123">
        <f t="shared" ref="CF892" si="17443">X892/X901</f>
        <v>9.9938161330218503E-2</v>
      </c>
      <c r="CG892" s="124">
        <f t="shared" ref="CG892" si="17444">Y892/Y901</f>
        <v>6.0153507467126791E-2</v>
      </c>
      <c r="CH892" s="125">
        <f t="shared" ref="CH892" si="17445">Z892/Z901</f>
        <v>7.1938404599828171E-2</v>
      </c>
      <c r="CI892" s="123">
        <f t="shared" ref="CI892" si="17446">AA892/AA901</f>
        <v>0.10886319845857419</v>
      </c>
      <c r="CJ892" s="129">
        <f t="shared" ref="CJ892" si="17447">AB892/AB901</f>
        <v>8.3833080865721818E-2</v>
      </c>
      <c r="CK892" s="130">
        <f t="shared" ref="CK892" si="17448">AC892/AC901</f>
        <v>8.4758653052638397E-2</v>
      </c>
    </row>
    <row r="893" spans="1:89" x14ac:dyDescent="0.25">
      <c r="A893" s="139" t="s">
        <v>32</v>
      </c>
      <c r="B893" s="194">
        <v>2809</v>
      </c>
      <c r="C893" s="188">
        <v>4174</v>
      </c>
      <c r="D893" s="189">
        <v>1130</v>
      </c>
      <c r="E893" s="190">
        <v>1716</v>
      </c>
      <c r="F893" s="187">
        <v>1163</v>
      </c>
      <c r="G893" s="191">
        <v>2857</v>
      </c>
      <c r="H893" s="189">
        <v>3047</v>
      </c>
      <c r="I893" s="190">
        <v>5767</v>
      </c>
      <c r="J893" s="187">
        <v>696</v>
      </c>
      <c r="K893" s="188">
        <v>270</v>
      </c>
      <c r="L893" s="189">
        <v>2793</v>
      </c>
      <c r="M893" s="187">
        <v>1411</v>
      </c>
      <c r="N893" s="192">
        <v>4304</v>
      </c>
      <c r="O893" s="195">
        <v>3037</v>
      </c>
      <c r="P893" s="187">
        <v>2241</v>
      </c>
      <c r="Q893" s="188">
        <v>2153</v>
      </c>
      <c r="R893" s="189">
        <v>2277</v>
      </c>
      <c r="S893" s="190">
        <v>3118</v>
      </c>
      <c r="T893" s="187">
        <v>1022</v>
      </c>
      <c r="U893" s="191">
        <v>390</v>
      </c>
      <c r="V893" s="189">
        <v>3626</v>
      </c>
      <c r="W893" s="196">
        <v>2313</v>
      </c>
      <c r="X893" s="187">
        <v>2273</v>
      </c>
      <c r="Y893" s="191">
        <v>865</v>
      </c>
      <c r="Z893" s="189">
        <v>3761</v>
      </c>
      <c r="AA893" s="187">
        <v>6102</v>
      </c>
      <c r="AB893" s="162">
        <f t="shared" si="17007"/>
        <v>31142</v>
      </c>
      <c r="AC893" s="165">
        <f t="shared" si="17038"/>
        <v>34173</v>
      </c>
      <c r="BI893" s="139" t="s">
        <v>32</v>
      </c>
      <c r="BJ893" s="123">
        <f>B893/B901</f>
        <v>6.4330699645024622E-2</v>
      </c>
      <c r="BK893" s="124">
        <f t="shared" ref="BK893" si="17449">C893/C901</f>
        <v>9.8536355051935795E-2</v>
      </c>
      <c r="BL893" s="125">
        <f t="shared" ref="BL893" si="17450">D893/D901</f>
        <v>4.8350519875058832E-2</v>
      </c>
      <c r="BM893" s="126">
        <f t="shared" ref="BM893" si="17451">E893/E901</f>
        <v>7.9012800442029657E-2</v>
      </c>
      <c r="BN893" s="123">
        <f t="shared" ref="BN893" si="17452">F893/F901</f>
        <v>4.1559462550028591E-2</v>
      </c>
      <c r="BO893" s="124">
        <f t="shared" ref="BO893" si="17453">G893/G901</f>
        <v>0.10676781643559176</v>
      </c>
      <c r="BP893" s="125">
        <f t="shared" ref="BP893" si="17454">H893/H901</f>
        <v>6.2026707922807588E-2</v>
      </c>
      <c r="BQ893" s="126">
        <f t="shared" ref="BQ893" si="17455">I893/I901</f>
        <v>0.10312947067238913</v>
      </c>
      <c r="BR893" s="123">
        <f t="shared" ref="BR893" si="17456">J893/J901</f>
        <v>8.0583535949982632E-2</v>
      </c>
      <c r="BS893" s="124">
        <f t="shared" ref="BS893" si="17457">K893/K901</f>
        <v>3.0584503851381967E-2</v>
      </c>
      <c r="BT893" s="125">
        <f t="shared" ref="BT893" si="17458">L893/L901</f>
        <v>9.5683453237410065E-2</v>
      </c>
      <c r="BU893" s="123">
        <f t="shared" ref="BU893" si="17459">M893/M901</f>
        <v>4.3376679270804512E-2</v>
      </c>
      <c r="BV893" s="127">
        <f t="shared" ref="BV893" si="17460">N893/N901</f>
        <v>8.6342481142673733E-2</v>
      </c>
      <c r="BW893" s="128">
        <f t="shared" ref="BW893" si="17461">O893/O901</f>
        <v>6.0981486687281636E-2</v>
      </c>
      <c r="BX893" s="123">
        <f t="shared" ref="BX893" si="17462">P893/P901</f>
        <v>7.3388787005501707E-2</v>
      </c>
      <c r="BY893" s="124">
        <f t="shared" ref="BY893" si="17463">Q893/Q901</f>
        <v>7.5679285739393296E-2</v>
      </c>
      <c r="BZ893" s="125">
        <f t="shared" ref="BZ893" si="17464">R893/R901</f>
        <v>6.2938802587207701E-2</v>
      </c>
      <c r="CA893" s="126">
        <f t="shared" ref="CA893" si="17465">S893/S901</f>
        <v>8.9675007190106418E-2</v>
      </c>
      <c r="CB893" s="123">
        <f t="shared" ref="CB893" si="17466">T893/T901</f>
        <v>9.1865168539325845E-2</v>
      </c>
      <c r="CC893" s="124">
        <f t="shared" ref="CC893" si="17467">U893/U901</f>
        <v>3.5278154681139755E-2</v>
      </c>
      <c r="CD893" s="125">
        <f t="shared" ref="CD893" si="17468">V893/V901</f>
        <v>0.10531819105986233</v>
      </c>
      <c r="CE893" s="126">
        <f t="shared" ref="CE893" si="17469">W893/W901</f>
        <v>5.5983154225965726E-2</v>
      </c>
      <c r="CF893" s="123">
        <f t="shared" ref="CF893" si="17470">X893/X901</f>
        <v>7.808849800742064E-2</v>
      </c>
      <c r="CG893" s="124">
        <f t="shared" ref="CG893" si="17471">Y893/Y901</f>
        <v>5.1466650800261797E-2</v>
      </c>
      <c r="CH893" s="125">
        <f t="shared" ref="CH893" si="17472">Z893/Z901</f>
        <v>6.2140638424426672E-2</v>
      </c>
      <c r="CI893" s="123">
        <f t="shared" ref="CI893" si="17473">AA893/AA901</f>
        <v>9.797687861271677E-2</v>
      </c>
      <c r="CJ893" s="129">
        <f t="shared" ref="CJ893" si="17474">AB893/AB901</f>
        <v>7.1802249843792867E-2</v>
      </c>
      <c r="CK893" s="130">
        <f t="shared" ref="CK893" si="17475">AC893/AC901</f>
        <v>7.8995730397856651E-2</v>
      </c>
    </row>
    <row r="894" spans="1:89" x14ac:dyDescent="0.25">
      <c r="A894" s="131" t="s">
        <v>33</v>
      </c>
      <c r="B894" s="197">
        <v>2419</v>
      </c>
      <c r="C894" s="181">
        <v>3180</v>
      </c>
      <c r="D894" s="182">
        <v>815</v>
      </c>
      <c r="E894" s="183">
        <v>1492</v>
      </c>
      <c r="F894" s="180">
        <v>913</v>
      </c>
      <c r="G894" s="184">
        <v>2130</v>
      </c>
      <c r="H894" s="182">
        <v>2621</v>
      </c>
      <c r="I894" s="183">
        <v>4512</v>
      </c>
      <c r="J894" s="180">
        <v>480</v>
      </c>
      <c r="K894" s="181">
        <v>195</v>
      </c>
      <c r="L894" s="182">
        <v>2287</v>
      </c>
      <c r="M894" s="180">
        <v>1291</v>
      </c>
      <c r="N894" s="185">
        <v>3106</v>
      </c>
      <c r="O894" s="198">
        <v>2812</v>
      </c>
      <c r="P894" s="180">
        <v>1459</v>
      </c>
      <c r="Q894" s="181">
        <v>1889</v>
      </c>
      <c r="R894" s="182">
        <v>1910</v>
      </c>
      <c r="S894" s="183">
        <v>2234</v>
      </c>
      <c r="T894" s="180">
        <v>618</v>
      </c>
      <c r="U894" s="184">
        <v>383</v>
      </c>
      <c r="V894" s="182">
        <v>3052</v>
      </c>
      <c r="W894" s="199">
        <v>2083</v>
      </c>
      <c r="X894" s="180">
        <v>1404</v>
      </c>
      <c r="Y894" s="184">
        <v>772</v>
      </c>
      <c r="Z894" s="182">
        <v>3047</v>
      </c>
      <c r="AA894" s="180">
        <v>3870</v>
      </c>
      <c r="AB894" s="162">
        <f t="shared" si="17007"/>
        <v>24131</v>
      </c>
      <c r="AC894" s="165">
        <f t="shared" si="17038"/>
        <v>26843</v>
      </c>
      <c r="BI894" s="131" t="s">
        <v>33</v>
      </c>
      <c r="BJ894" s="123">
        <f>B894/B901</f>
        <v>5.539906103286385E-2</v>
      </c>
      <c r="BK894" s="124">
        <f t="shared" ref="BK894" si="17476">C894/C901</f>
        <v>7.5070821529745049E-2</v>
      </c>
      <c r="BL894" s="125">
        <f t="shared" ref="BL894" si="17477">D894/D901</f>
        <v>3.4872277609002612E-2</v>
      </c>
      <c r="BM894" s="126">
        <f t="shared" ref="BM894" si="17478">E894/E901</f>
        <v>6.869877520950364E-2</v>
      </c>
      <c r="BN894" s="123">
        <f t="shared" ref="BN894" si="17479">F894/F901</f>
        <v>3.2625786163522012E-2</v>
      </c>
      <c r="BO894" s="124">
        <f t="shared" ref="BO894" si="17480">G894/G901</f>
        <v>7.9599387122089763E-2</v>
      </c>
      <c r="BP894" s="125">
        <f t="shared" ref="BP894" si="17481">H894/H901</f>
        <v>5.3354775669733734E-2</v>
      </c>
      <c r="BQ894" s="126">
        <f t="shared" ref="BQ894" si="17482">I894/I901</f>
        <v>8.0686695278969961E-2</v>
      </c>
      <c r="BR894" s="123">
        <f t="shared" ref="BR894" si="17483">J894/J901</f>
        <v>5.5574852379298365E-2</v>
      </c>
      <c r="BS894" s="124">
        <f t="shared" ref="BS894" si="17484">K894/K901</f>
        <v>2.20888083371092E-2</v>
      </c>
      <c r="BT894" s="125">
        <f t="shared" ref="BT894" si="17485">L894/L901</f>
        <v>7.8348749571771154E-2</v>
      </c>
      <c r="BU894" s="123">
        <f t="shared" ref="BU894" si="17486">M894/M901</f>
        <v>3.9687663315810508E-2</v>
      </c>
      <c r="BV894" s="127">
        <f t="shared" ref="BV894" si="17487">N894/N901</f>
        <v>6.2309420638741772E-2</v>
      </c>
      <c r="BW894" s="128">
        <f t="shared" ref="BW894" si="17488">O894/O901</f>
        <v>5.6463595839524518E-2</v>
      </c>
      <c r="BX894" s="123">
        <f t="shared" ref="BX894" si="17489">P894/P901</f>
        <v>4.7779669897825519E-2</v>
      </c>
      <c r="BY894" s="124">
        <f t="shared" ref="BY894" si="17490">Q894/Q901</f>
        <v>6.6399521951562443E-2</v>
      </c>
      <c r="BZ894" s="125">
        <f t="shared" ref="BZ894" si="17491">R894/R901</f>
        <v>5.2794516004201451E-2</v>
      </c>
      <c r="CA894" s="126">
        <f t="shared" ref="CA894" si="17492">S894/S901</f>
        <v>6.4250790911705491E-2</v>
      </c>
      <c r="CB894" s="123">
        <f t="shared" ref="CB894" si="17493">T894/T901</f>
        <v>5.5550561797752807E-2</v>
      </c>
      <c r="CC894" s="124">
        <f t="shared" ref="CC894" si="17494">U894/U901</f>
        <v>3.4644957033016732E-2</v>
      </c>
      <c r="CD894" s="125">
        <f t="shared" ref="CD894" si="17495">V894/V901</f>
        <v>8.8646199424903427E-2</v>
      </c>
      <c r="CE894" s="126">
        <f t="shared" ref="CE894" si="17496">W894/W901</f>
        <v>5.0416303611191787E-2</v>
      </c>
      <c r="CF894" s="123">
        <f t="shared" ref="CF894" si="17497">X894/X901</f>
        <v>4.8234162429572625E-2</v>
      </c>
      <c r="CG894" s="124">
        <f t="shared" ref="CG894" si="17498">Y894/Y901</f>
        <v>4.5933242101505324E-2</v>
      </c>
      <c r="CH894" s="125">
        <f t="shared" ref="CH894" si="17499">Z894/Z901</f>
        <v>5.0343665322847134E-2</v>
      </c>
      <c r="CI894" s="123">
        <f t="shared" ref="CI894" si="17500">AA894/AA901</f>
        <v>6.2138728323699419E-2</v>
      </c>
      <c r="CJ894" s="129">
        <f t="shared" ref="CJ894" si="17501">AB894/AB901</f>
        <v>5.5637405785773739E-2</v>
      </c>
      <c r="CK894" s="130">
        <f t="shared" ref="CK894" si="17502">AC894/AC901</f>
        <v>6.205139704063635E-2</v>
      </c>
    </row>
    <row r="895" spans="1:89" x14ac:dyDescent="0.25">
      <c r="A895" s="139" t="s">
        <v>34</v>
      </c>
      <c r="B895" s="194">
        <v>908</v>
      </c>
      <c r="C895" s="188">
        <v>2400</v>
      </c>
      <c r="D895" s="189">
        <v>384</v>
      </c>
      <c r="E895" s="190">
        <v>1226</v>
      </c>
      <c r="F895" s="187">
        <v>439</v>
      </c>
      <c r="G895" s="191">
        <v>1915</v>
      </c>
      <c r="H895" s="189">
        <v>1445</v>
      </c>
      <c r="I895" s="190">
        <v>3282</v>
      </c>
      <c r="J895" s="187">
        <v>374</v>
      </c>
      <c r="K895" s="188">
        <v>132</v>
      </c>
      <c r="L895" s="189">
        <v>1577</v>
      </c>
      <c r="M895" s="187">
        <v>730</v>
      </c>
      <c r="N895" s="192">
        <v>2664</v>
      </c>
      <c r="O895" s="195">
        <v>1959</v>
      </c>
      <c r="P895" s="187">
        <v>963</v>
      </c>
      <c r="Q895" s="188">
        <v>1404</v>
      </c>
      <c r="R895" s="189">
        <v>1182</v>
      </c>
      <c r="S895" s="190">
        <v>1826</v>
      </c>
      <c r="T895" s="187">
        <v>421</v>
      </c>
      <c r="U895" s="191">
        <v>306</v>
      </c>
      <c r="V895" s="189">
        <v>2511</v>
      </c>
      <c r="W895" s="196">
        <v>1357</v>
      </c>
      <c r="X895" s="187">
        <v>878</v>
      </c>
      <c r="Y895" s="191">
        <v>457</v>
      </c>
      <c r="Z895" s="189">
        <v>2150</v>
      </c>
      <c r="AA895" s="187">
        <v>2984</v>
      </c>
      <c r="AB895" s="162">
        <f t="shared" si="17007"/>
        <v>15896</v>
      </c>
      <c r="AC895" s="165">
        <f t="shared" si="17038"/>
        <v>19978</v>
      </c>
      <c r="BI895" s="139" t="s">
        <v>34</v>
      </c>
      <c r="BJ895" s="123">
        <f>B895/B901</f>
        <v>2.0794686820107638E-2</v>
      </c>
      <c r="BK895" s="124">
        <f t="shared" ref="BK895" si="17503">C895/C901</f>
        <v>5.6657223796033995E-2</v>
      </c>
      <c r="BL895" s="125">
        <f t="shared" ref="BL895" si="17504">D895/D901</f>
        <v>1.6430619143382823E-2</v>
      </c>
      <c r="BM895" s="126">
        <f t="shared" ref="BM895" si="17505">E895/E901</f>
        <v>5.6450870245878991E-2</v>
      </c>
      <c r="BN895" s="123">
        <f t="shared" ref="BN895" si="17506">F895/F901</f>
        <v>1.5687535734705545E-2</v>
      </c>
      <c r="BO895" s="124">
        <f t="shared" ref="BO895" si="17507">G895/G901</f>
        <v>7.1564707201315442E-2</v>
      </c>
      <c r="BP895" s="125">
        <f t="shared" ref="BP895" si="17508">H895/H901</f>
        <v>2.9415357055614363E-2</v>
      </c>
      <c r="BQ895" s="126">
        <f t="shared" ref="BQ895" si="17509">I895/I901</f>
        <v>5.8690987124463516E-2</v>
      </c>
      <c r="BR895" s="123">
        <f t="shared" ref="BR895" si="17510">J895/J901</f>
        <v>4.3302072478869975E-2</v>
      </c>
      <c r="BS895" s="124">
        <f t="shared" ref="BS895" si="17511">K895/K901</f>
        <v>1.4952424105120073E-2</v>
      </c>
      <c r="BT895" s="125">
        <f t="shared" ref="BT895" si="17512">L895/L901</f>
        <v>5.4025351147653305E-2</v>
      </c>
      <c r="BU895" s="123">
        <f t="shared" ref="BU895" si="17513">M895/M901</f>
        <v>2.2441513726213533E-2</v>
      </c>
      <c r="BV895" s="127">
        <f t="shared" ref="BV895" si="17514">N895/N901</f>
        <v>5.3442465093885415E-2</v>
      </c>
      <c r="BW895" s="128">
        <f t="shared" ref="BW895" si="17515">O895/O901</f>
        <v>3.9335769647805309E-2</v>
      </c>
      <c r="BX895" s="123">
        <f t="shared" ref="BX895" si="17516">P895/P901</f>
        <v>3.1536547026460568E-2</v>
      </c>
      <c r="BY895" s="124">
        <f t="shared" ref="BY895" si="17517">Q895/Q901</f>
        <v>4.9351471053464095E-2</v>
      </c>
      <c r="BZ895" s="125">
        <f t="shared" ref="BZ895" si="17518">R895/R901</f>
        <v>3.2671789485322573E-2</v>
      </c>
      <c r="CA895" s="126">
        <f t="shared" ref="CA895" si="17519">S895/S901</f>
        <v>5.2516537244751221E-2</v>
      </c>
      <c r="CB895" s="123">
        <f t="shared" ref="CB895" si="17520">T895/T901</f>
        <v>3.7842696629213482E-2</v>
      </c>
      <c r="CC895" s="124">
        <f t="shared" ref="CC895" si="17521">U895/U901</f>
        <v>2.7679782903663502E-2</v>
      </c>
      <c r="CD895" s="125">
        <f t="shared" ref="CD895" si="17522">V895/V901</f>
        <v>7.2932702082546694E-2</v>
      </c>
      <c r="CE895" s="126">
        <f t="shared" ref="CE895" si="17523">W895/W901</f>
        <v>3.2844418627166229E-2</v>
      </c>
      <c r="CF895" s="123">
        <f t="shared" ref="CF895" si="17524">X895/X901</f>
        <v>3.0163528926755532E-2</v>
      </c>
      <c r="CG895" s="124">
        <f t="shared" ref="CG895" si="17525">Y895/Y901</f>
        <v>2.7191051347652765E-2</v>
      </c>
      <c r="CH895" s="125">
        <f t="shared" ref="CH895" si="17526">Z895/Z901</f>
        <v>3.5523098275064439E-2</v>
      </c>
      <c r="CI895" s="123">
        <f t="shared" ref="CI895" si="17527">AA895/AA901</f>
        <v>4.7912652536929994E-2</v>
      </c>
      <c r="CJ895" s="129">
        <f t="shared" ref="CJ895" si="17528">AB895/AB901</f>
        <v>3.6650458015443178E-2</v>
      </c>
      <c r="CK895" s="130">
        <f t="shared" ref="CK895" si="17529">AC895/AC901</f>
        <v>4.6181977054644899E-2</v>
      </c>
    </row>
    <row r="896" spans="1:89" x14ac:dyDescent="0.25">
      <c r="A896" s="131" t="s">
        <v>35</v>
      </c>
      <c r="B896" s="197">
        <v>0</v>
      </c>
      <c r="C896" s="181">
        <v>1329</v>
      </c>
      <c r="D896" s="182">
        <v>17</v>
      </c>
      <c r="E896" s="183">
        <v>644</v>
      </c>
      <c r="F896" s="180">
        <v>13</v>
      </c>
      <c r="G896" s="184">
        <v>895</v>
      </c>
      <c r="H896" s="182">
        <v>152</v>
      </c>
      <c r="I896" s="183">
        <v>1170</v>
      </c>
      <c r="J896" s="180">
        <v>81</v>
      </c>
      <c r="K896" s="181">
        <v>40</v>
      </c>
      <c r="L896" s="182">
        <v>579</v>
      </c>
      <c r="M896" s="180">
        <v>168</v>
      </c>
      <c r="N896" s="185">
        <v>498</v>
      </c>
      <c r="O896" s="198">
        <v>341</v>
      </c>
      <c r="P896" s="180">
        <v>190</v>
      </c>
      <c r="Q896" s="181">
        <v>241</v>
      </c>
      <c r="R896" s="182">
        <v>192</v>
      </c>
      <c r="S896" s="183">
        <v>212</v>
      </c>
      <c r="T896" s="180">
        <v>38</v>
      </c>
      <c r="U896" s="184">
        <v>12</v>
      </c>
      <c r="V896" s="182">
        <v>518</v>
      </c>
      <c r="W896" s="199">
        <v>98</v>
      </c>
      <c r="X896" s="180">
        <v>62</v>
      </c>
      <c r="Y896" s="184">
        <v>44</v>
      </c>
      <c r="Z896" s="182">
        <v>85</v>
      </c>
      <c r="AA896" s="180">
        <v>191</v>
      </c>
      <c r="AB896" s="162">
        <f t="shared" si="17007"/>
        <v>2425</v>
      </c>
      <c r="AC896" s="165">
        <f t="shared" si="17038"/>
        <v>5385</v>
      </c>
      <c r="BI896" s="131" t="s">
        <v>35</v>
      </c>
      <c r="BJ896" s="123">
        <f>B896/B901</f>
        <v>0</v>
      </c>
      <c r="BK896" s="124">
        <f t="shared" ref="BK896" si="17530">C896/C901</f>
        <v>3.1373937677053827E-2</v>
      </c>
      <c r="BL896" s="125">
        <f t="shared" ref="BL896" si="17531">D896/D901</f>
        <v>7.2739720166017712E-4</v>
      </c>
      <c r="BM896" s="126">
        <f t="shared" ref="BM896" si="17532">E896/E901</f>
        <v>2.9652822543512293E-2</v>
      </c>
      <c r="BN896" s="123">
        <f t="shared" ref="BN896" si="17533">F896/F901</f>
        <v>4.6455117209834193E-4</v>
      </c>
      <c r="BO896" s="124">
        <f t="shared" ref="BO896" si="17534">G896/G901</f>
        <v>3.3446690832990768E-2</v>
      </c>
      <c r="BP896" s="125">
        <f t="shared" ref="BP896" si="17535">H896/H901</f>
        <v>3.0942105691718915E-3</v>
      </c>
      <c r="BQ896" s="126">
        <f t="shared" ref="BQ896" si="17536">I896/I901</f>
        <v>2.0922746781115879E-2</v>
      </c>
      <c r="BR896" s="123">
        <f t="shared" ref="BR896" si="17537">J896/J901</f>
        <v>9.3782563390066003E-3</v>
      </c>
      <c r="BS896" s="124">
        <f t="shared" ref="BS896" si="17538">K896/K901</f>
        <v>4.5310376076121428E-3</v>
      </c>
      <c r="BT896" s="125">
        <f t="shared" ref="BT896" si="17539">L896/L901</f>
        <v>1.9835560123329907E-2</v>
      </c>
      <c r="BU896" s="123">
        <f t="shared" ref="BU896" si="17540">M896/M901</f>
        <v>5.1646223369916072E-3</v>
      </c>
      <c r="BV896" s="127">
        <f t="shared" ref="BV896" si="17541">N896/N901</f>
        <v>9.9903707270101103E-3</v>
      </c>
      <c r="BW896" s="128">
        <f t="shared" ref="BW896" si="17542">O896/O901</f>
        <v>6.8471145737118988E-3</v>
      </c>
      <c r="BX896" s="123">
        <f t="shared" ref="BX896" si="17543">P896/P901</f>
        <v>6.2221640031438303E-3</v>
      </c>
      <c r="BY896" s="124">
        <f t="shared" ref="BY896" si="17544">Q896/Q901</f>
        <v>8.4712995184365002E-3</v>
      </c>
      <c r="BZ896" s="125">
        <f t="shared" ref="BZ896" si="17545">R896/R901</f>
        <v>5.3070927082757473E-3</v>
      </c>
      <c r="CA896" s="126">
        <f t="shared" ref="CA896" si="17546">S896/S901</f>
        <v>6.0972102387115328E-3</v>
      </c>
      <c r="CB896" s="123">
        <f t="shared" ref="CB896" si="17547">T896/T901</f>
        <v>3.4157303370786515E-3</v>
      </c>
      <c r="CC896" s="124">
        <f t="shared" ref="CC896" si="17548">U896/U901</f>
        <v>1.085481682496608E-3</v>
      </c>
      <c r="CD896" s="125">
        <f t="shared" ref="CD896" si="17549">V896/V901</f>
        <v>1.5045455865694618E-2</v>
      </c>
      <c r="CE896" s="126">
        <f t="shared" ref="CE896" si="17550">W896/W901</f>
        <v>2.3719624358601995E-3</v>
      </c>
      <c r="CF896" s="123">
        <f t="shared" ref="CF896" si="17551">X896/X901</f>
        <v>2.1299986258073384E-3</v>
      </c>
      <c r="CG896" s="124">
        <f t="shared" ref="CG896" si="17552">Y896/Y901</f>
        <v>2.6179568037127386E-3</v>
      </c>
      <c r="CH896" s="125">
        <f t="shared" ref="CH896" si="17553">Z896/Z901</f>
        <v>1.4044015597118498E-3</v>
      </c>
      <c r="CI896" s="123">
        <f t="shared" ref="CI896" si="17554">AA896/AA901</f>
        <v>3.0667951188182402E-3</v>
      </c>
      <c r="CJ896" s="129">
        <f t="shared" ref="CJ896" si="17555">AB896/AB901</f>
        <v>5.5911776980026237E-3</v>
      </c>
      <c r="CK896" s="130">
        <f t="shared" ref="CK896" si="17556">AC896/AC901</f>
        <v>1.2448190331327599E-2</v>
      </c>
    </row>
    <row r="897" spans="1:89" x14ac:dyDescent="0.25">
      <c r="A897" s="139" t="s">
        <v>36</v>
      </c>
      <c r="B897" s="194"/>
      <c r="C897" s="188"/>
      <c r="D897" s="189"/>
      <c r="E897" s="190"/>
      <c r="F897" s="187"/>
      <c r="G897" s="191"/>
      <c r="H897" s="189"/>
      <c r="I897" s="190"/>
      <c r="J897" s="187"/>
      <c r="K897" s="191"/>
      <c r="L897" s="189"/>
      <c r="M897" s="187"/>
      <c r="N897" s="192"/>
      <c r="O897" s="195"/>
      <c r="P897" s="187"/>
      <c r="Q897" s="191"/>
      <c r="R897" s="189"/>
      <c r="S897" s="190"/>
      <c r="T897" s="187"/>
      <c r="U897" s="191"/>
      <c r="V897" s="189"/>
      <c r="W897" s="190"/>
      <c r="X897" s="187"/>
      <c r="Y897" s="191"/>
      <c r="Z897" s="189"/>
      <c r="AA897" s="187"/>
      <c r="AB897" s="162">
        <f t="shared" si="17007"/>
        <v>0</v>
      </c>
      <c r="AC897" s="165">
        <f t="shared" si="17038"/>
        <v>0</v>
      </c>
      <c r="BI897" s="139" t="s">
        <v>36</v>
      </c>
      <c r="BJ897" s="123">
        <f>B897/B901</f>
        <v>0</v>
      </c>
      <c r="BK897" s="124">
        <f t="shared" ref="BK897" si="17557">C897/C901</f>
        <v>0</v>
      </c>
      <c r="BL897" s="125">
        <f t="shared" ref="BL897" si="17558">D897/D901</f>
        <v>0</v>
      </c>
      <c r="BM897" s="126">
        <f t="shared" ref="BM897" si="17559">E897/E901</f>
        <v>0</v>
      </c>
      <c r="BN897" s="123">
        <f t="shared" ref="BN897" si="17560">F897/F901</f>
        <v>0</v>
      </c>
      <c r="BO897" s="124">
        <f t="shared" ref="BO897" si="17561">G897/G901</f>
        <v>0</v>
      </c>
      <c r="BP897" s="125">
        <f t="shared" ref="BP897" si="17562">H897/H901</f>
        <v>0</v>
      </c>
      <c r="BQ897" s="126">
        <f t="shared" ref="BQ897" si="17563">I897/I901</f>
        <v>0</v>
      </c>
      <c r="BR897" s="123">
        <f t="shared" ref="BR897" si="17564">J897/J901</f>
        <v>0</v>
      </c>
      <c r="BS897" s="124">
        <f t="shared" ref="BS897" si="17565">K897/K901</f>
        <v>0</v>
      </c>
      <c r="BT897" s="125">
        <f t="shared" ref="BT897" si="17566">L897/L901</f>
        <v>0</v>
      </c>
      <c r="BU897" s="123">
        <f t="shared" ref="BU897" si="17567">M897/M901</f>
        <v>0</v>
      </c>
      <c r="BV897" s="127">
        <f t="shared" ref="BV897" si="17568">N897/N901</f>
        <v>0</v>
      </c>
      <c r="BW897" s="128">
        <f t="shared" ref="BW897" si="17569">O897/O901</f>
        <v>0</v>
      </c>
      <c r="BX897" s="123">
        <f t="shared" ref="BX897" si="17570">P897/P901</f>
        <v>0</v>
      </c>
      <c r="BY897" s="124">
        <f t="shared" ref="BY897" si="17571">Q897/Q901</f>
        <v>0</v>
      </c>
      <c r="BZ897" s="125">
        <f t="shared" ref="BZ897" si="17572">R897/R901</f>
        <v>0</v>
      </c>
      <c r="CA897" s="126">
        <f t="shared" ref="CA897" si="17573">S897/S901</f>
        <v>0</v>
      </c>
      <c r="CB897" s="123">
        <f t="shared" ref="CB897" si="17574">T897/T901</f>
        <v>0</v>
      </c>
      <c r="CC897" s="124">
        <f t="shared" ref="CC897" si="17575">U897/U901</f>
        <v>0</v>
      </c>
      <c r="CD897" s="125">
        <f t="shared" ref="CD897" si="17576">V897/V901</f>
        <v>0</v>
      </c>
      <c r="CE897" s="126">
        <f t="shared" ref="CE897" si="17577">W897/W901</f>
        <v>0</v>
      </c>
      <c r="CF897" s="123">
        <f t="shared" ref="CF897" si="17578">X897/X901</f>
        <v>0</v>
      </c>
      <c r="CG897" s="124">
        <f t="shared" ref="CG897" si="17579">Y897/Y901</f>
        <v>0</v>
      </c>
      <c r="CH897" s="125">
        <f t="shared" ref="CH897" si="17580">Z897/Z901</f>
        <v>0</v>
      </c>
      <c r="CI897" s="123">
        <f t="shared" ref="CI897" si="17581">AA897/AA901</f>
        <v>0</v>
      </c>
      <c r="CJ897" s="129">
        <f t="shared" ref="CJ897" si="17582">AB897/AB901</f>
        <v>0</v>
      </c>
      <c r="CK897" s="130">
        <f t="shared" ref="CK897" si="17583">AC897/AC901</f>
        <v>0</v>
      </c>
    </row>
    <row r="898" spans="1:89" x14ac:dyDescent="0.25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2">
        <f t="shared" si="17007"/>
        <v>0</v>
      </c>
      <c r="AC898" s="165">
        <f t="shared" si="17038"/>
        <v>0</v>
      </c>
      <c r="BI898" s="131" t="s">
        <v>37</v>
      </c>
      <c r="BJ898" s="123">
        <f>B898/B901</f>
        <v>0</v>
      </c>
      <c r="BK898" s="124">
        <f t="shared" ref="BK898" si="17584">C898/C901</f>
        <v>0</v>
      </c>
      <c r="BL898" s="125">
        <f t="shared" ref="BL898" si="17585">D898/D901</f>
        <v>0</v>
      </c>
      <c r="BM898" s="126">
        <f t="shared" ref="BM898" si="17586">E898/E901</f>
        <v>0</v>
      </c>
      <c r="BN898" s="123">
        <f t="shared" ref="BN898" si="17587">F898/F901</f>
        <v>0</v>
      </c>
      <c r="BO898" s="124">
        <f t="shared" ref="BO898" si="17588">G898/G901</f>
        <v>0</v>
      </c>
      <c r="BP898" s="125">
        <f t="shared" ref="BP898" si="17589">H898/H901</f>
        <v>0</v>
      </c>
      <c r="BQ898" s="126">
        <f t="shared" ref="BQ898" si="17590">I898/I901</f>
        <v>0</v>
      </c>
      <c r="BR898" s="123">
        <f t="shared" ref="BR898" si="17591">J898/J901</f>
        <v>0</v>
      </c>
      <c r="BS898" s="124">
        <f t="shared" ref="BS898" si="17592">K898/K901</f>
        <v>0</v>
      </c>
      <c r="BT898" s="125">
        <f t="shared" ref="BT898" si="17593">L898/L901</f>
        <v>0</v>
      </c>
      <c r="BU898" s="123">
        <f t="shared" ref="BU898" si="17594">M898/M901</f>
        <v>0</v>
      </c>
      <c r="BV898" s="127">
        <f t="shared" ref="BV898" si="17595">N898/N901</f>
        <v>0</v>
      </c>
      <c r="BW898" s="128">
        <f t="shared" ref="BW898" si="17596">O898/O901</f>
        <v>0</v>
      </c>
      <c r="BX898" s="123">
        <f t="shared" ref="BX898" si="17597">P898/P901</f>
        <v>0</v>
      </c>
      <c r="BY898" s="124">
        <f t="shared" ref="BY898" si="17598">Q898/Q901</f>
        <v>0</v>
      </c>
      <c r="BZ898" s="125">
        <f t="shared" ref="BZ898" si="17599">R898/R901</f>
        <v>0</v>
      </c>
      <c r="CA898" s="126">
        <f t="shared" ref="CA898" si="17600">S898/S901</f>
        <v>0</v>
      </c>
      <c r="CB898" s="123">
        <f t="shared" ref="CB898" si="17601">T898/T901</f>
        <v>0</v>
      </c>
      <c r="CC898" s="124">
        <f t="shared" ref="CC898" si="17602">U898/U901</f>
        <v>0</v>
      </c>
      <c r="CD898" s="125">
        <f t="shared" ref="CD898" si="17603">V898/V901</f>
        <v>0</v>
      </c>
      <c r="CE898" s="126">
        <f t="shared" ref="CE898" si="17604">W898/W901</f>
        <v>0</v>
      </c>
      <c r="CF898" s="123">
        <f t="shared" ref="CF898" si="17605">X898/X901</f>
        <v>0</v>
      </c>
      <c r="CG898" s="124">
        <f t="shared" ref="CG898" si="17606">Y898/Y901</f>
        <v>0</v>
      </c>
      <c r="CH898" s="125">
        <f t="shared" ref="CH898" si="17607">Z898/Z901</f>
        <v>0</v>
      </c>
      <c r="CI898" s="123">
        <f t="shared" ref="CI898" si="17608">AA898/AA901</f>
        <v>0</v>
      </c>
      <c r="CJ898" s="129">
        <f t="shared" ref="CJ898" si="17609">AB898/AB901</f>
        <v>0</v>
      </c>
      <c r="CK898" s="130">
        <f t="shared" ref="CK898" si="17610">AC898/AC901</f>
        <v>0</v>
      </c>
    </row>
    <row r="899" spans="1:89" x14ac:dyDescent="0.25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2">
        <f t="shared" si="17007"/>
        <v>0</v>
      </c>
      <c r="AC899" s="165">
        <f t="shared" si="17038"/>
        <v>0</v>
      </c>
      <c r="BI899" s="139" t="s">
        <v>38</v>
      </c>
      <c r="BJ899" s="123">
        <f>B899/B901</f>
        <v>0</v>
      </c>
      <c r="BK899" s="124">
        <f t="shared" ref="BK899" si="17611">C899/C901</f>
        <v>0</v>
      </c>
      <c r="BL899" s="125">
        <f t="shared" ref="BL899" si="17612">D899/D901</f>
        <v>0</v>
      </c>
      <c r="BM899" s="126">
        <f t="shared" ref="BM899" si="17613">E899/E901</f>
        <v>0</v>
      </c>
      <c r="BN899" s="123">
        <f t="shared" ref="BN899" si="17614">F899/F901</f>
        <v>0</v>
      </c>
      <c r="BO899" s="124">
        <f t="shared" ref="BO899" si="17615">G899/G901</f>
        <v>0</v>
      </c>
      <c r="BP899" s="125">
        <f t="shared" ref="BP899" si="17616">H899/H901</f>
        <v>0</v>
      </c>
      <c r="BQ899" s="126">
        <f t="shared" ref="BQ899" si="17617">I899/I901</f>
        <v>0</v>
      </c>
      <c r="BR899" s="123">
        <f t="shared" ref="BR899" si="17618">J899/J901</f>
        <v>0</v>
      </c>
      <c r="BS899" s="124">
        <f t="shared" ref="BS899" si="17619">K899/K901</f>
        <v>0</v>
      </c>
      <c r="BT899" s="125">
        <f t="shared" ref="BT899" si="17620">L899/L901</f>
        <v>0</v>
      </c>
      <c r="BU899" s="123">
        <f t="shared" ref="BU899" si="17621">M899/M901</f>
        <v>0</v>
      </c>
      <c r="BV899" s="127">
        <f t="shared" ref="BV899" si="17622">N899/N901</f>
        <v>0</v>
      </c>
      <c r="BW899" s="128">
        <f t="shared" ref="BW899" si="17623">O899/O901</f>
        <v>0</v>
      </c>
      <c r="BX899" s="123">
        <f t="shared" ref="BX899" si="17624">P899/P901</f>
        <v>0</v>
      </c>
      <c r="BY899" s="124">
        <f t="shared" ref="BY899" si="17625">Q899/Q901</f>
        <v>0</v>
      </c>
      <c r="BZ899" s="125">
        <f t="shared" ref="BZ899" si="17626">R899/R901</f>
        <v>0</v>
      </c>
      <c r="CA899" s="126">
        <f t="shared" ref="CA899" si="17627">S899/S901</f>
        <v>0</v>
      </c>
      <c r="CB899" s="123">
        <f t="shared" ref="CB899" si="17628">T899/T901</f>
        <v>0</v>
      </c>
      <c r="CC899" s="124">
        <f t="shared" ref="CC899" si="17629">U899/U901</f>
        <v>0</v>
      </c>
      <c r="CD899" s="125">
        <f t="shared" ref="CD899" si="17630">V899/V901</f>
        <v>0</v>
      </c>
      <c r="CE899" s="126">
        <f t="shared" ref="CE899" si="17631">W899/W901</f>
        <v>0</v>
      </c>
      <c r="CF899" s="123">
        <f t="shared" ref="CF899" si="17632">X899/X901</f>
        <v>0</v>
      </c>
      <c r="CG899" s="124">
        <f t="shared" ref="CG899" si="17633">Y899/Y901</f>
        <v>0</v>
      </c>
      <c r="CH899" s="125">
        <f t="shared" ref="CH899" si="17634">Z899/Z901</f>
        <v>0</v>
      </c>
      <c r="CI899" s="123">
        <f t="shared" ref="CI899" si="17635">AA899/AA901</f>
        <v>0</v>
      </c>
      <c r="CJ899" s="129">
        <f t="shared" ref="CJ899" si="17636">AB899/AB901</f>
        <v>0</v>
      </c>
      <c r="CK899" s="130">
        <f t="shared" ref="CK899" si="17637">AC899/AC901</f>
        <v>0</v>
      </c>
    </row>
    <row r="900" spans="1:89" ht="13.8" thickBot="1" x14ac:dyDescent="0.3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2">
        <f t="shared" si="17007"/>
        <v>0</v>
      </c>
      <c r="AC900" s="165">
        <f t="shared" si="17038"/>
        <v>0</v>
      </c>
      <c r="BI900" s="131" t="s">
        <v>39</v>
      </c>
      <c r="BJ900" s="123">
        <f>B900/B901</f>
        <v>0</v>
      </c>
      <c r="BK900" s="124">
        <f t="shared" ref="BK900" si="17638">C900/C901</f>
        <v>0</v>
      </c>
      <c r="BL900" s="125">
        <f t="shared" ref="BL900" si="17639">D900/D901</f>
        <v>0</v>
      </c>
      <c r="BM900" s="126">
        <f t="shared" ref="BM900" si="17640">E900/E901</f>
        <v>0</v>
      </c>
      <c r="BN900" s="123">
        <f t="shared" ref="BN900" si="17641">F900/F901</f>
        <v>0</v>
      </c>
      <c r="BO900" s="124">
        <f t="shared" ref="BO900" si="17642">G900/G901</f>
        <v>0</v>
      </c>
      <c r="BP900" s="125">
        <f t="shared" ref="BP900" si="17643">H900/H901</f>
        <v>0</v>
      </c>
      <c r="BQ900" s="126">
        <f t="shared" ref="BQ900" si="17644">I900/I901</f>
        <v>0</v>
      </c>
      <c r="BR900" s="123">
        <f t="shared" ref="BR900" si="17645">J900/J901</f>
        <v>0</v>
      </c>
      <c r="BS900" s="124">
        <f t="shared" ref="BS900" si="17646">K900/K901</f>
        <v>0</v>
      </c>
      <c r="BT900" s="125">
        <f t="shared" ref="BT900" si="17647">L900/L901</f>
        <v>0</v>
      </c>
      <c r="BU900" s="123">
        <f t="shared" ref="BU900" si="17648">M900/M901</f>
        <v>0</v>
      </c>
      <c r="BV900" s="127">
        <f t="shared" ref="BV900" si="17649">N900/N901</f>
        <v>0</v>
      </c>
      <c r="BW900" s="128">
        <f t="shared" ref="BW900" si="17650">O900/O901</f>
        <v>0</v>
      </c>
      <c r="BX900" s="123">
        <f t="shared" ref="BX900" si="17651">P900/P901</f>
        <v>0</v>
      </c>
      <c r="BY900" s="124">
        <f t="shared" ref="BY900" si="17652">Q900/Q901</f>
        <v>0</v>
      </c>
      <c r="BZ900" s="125">
        <f t="shared" ref="BZ900" si="17653">R900/R901</f>
        <v>0</v>
      </c>
      <c r="CA900" s="126">
        <f t="shared" ref="CA900" si="17654">S900/S901</f>
        <v>0</v>
      </c>
      <c r="CB900" s="123">
        <f t="shared" ref="CB900" si="17655">T900/T901</f>
        <v>0</v>
      </c>
      <c r="CC900" s="124">
        <f t="shared" ref="CC900" si="17656">U900/U901</f>
        <v>0</v>
      </c>
      <c r="CD900" s="125">
        <f t="shared" ref="CD900" si="17657">V900/V901</f>
        <v>0</v>
      </c>
      <c r="CE900" s="126">
        <f t="shared" ref="CE900" si="17658">W900/W901</f>
        <v>0</v>
      </c>
      <c r="CF900" s="123">
        <f t="shared" ref="CF900" si="17659">X900/X901</f>
        <v>0</v>
      </c>
      <c r="CG900" s="124">
        <f t="shared" ref="CG900" si="17660">Y900/Y901</f>
        <v>0</v>
      </c>
      <c r="CH900" s="125">
        <f t="shared" ref="CH900" si="17661">Z900/Z901</f>
        <v>0</v>
      </c>
      <c r="CI900" s="123">
        <f t="shared" ref="CI900" si="17662">AA900/AA901</f>
        <v>0</v>
      </c>
      <c r="CJ900" s="129">
        <f t="shared" ref="CJ900" si="17663">AB900/AB901</f>
        <v>0</v>
      </c>
      <c r="CK900" s="130">
        <f t="shared" ref="CK900" si="17664">AC900/AC901</f>
        <v>0</v>
      </c>
    </row>
    <row r="901" spans="1:89" ht="14.4" thickTop="1" thickBot="1" x14ac:dyDescent="0.3">
      <c r="A901" s="251" t="s">
        <v>13</v>
      </c>
      <c r="B901" s="14">
        <f t="shared" ref="B901:AA901" si="17665">SUM(B878:B900)</f>
        <v>43665</v>
      </c>
      <c r="C901" s="1">
        <f t="shared" si="17665"/>
        <v>42360</v>
      </c>
      <c r="D901" s="14">
        <f t="shared" si="17665"/>
        <v>23371</v>
      </c>
      <c r="E901" s="1">
        <f t="shared" si="17665"/>
        <v>21718</v>
      </c>
      <c r="F901" s="14">
        <f t="shared" si="17665"/>
        <v>27984</v>
      </c>
      <c r="G901" s="1">
        <f t="shared" si="17665"/>
        <v>26759</v>
      </c>
      <c r="H901" s="14">
        <f t="shared" si="17665"/>
        <v>49124</v>
      </c>
      <c r="I901" s="1">
        <f t="shared" si="17665"/>
        <v>55920</v>
      </c>
      <c r="J901" s="14">
        <f t="shared" si="17665"/>
        <v>8637</v>
      </c>
      <c r="K901" s="1">
        <f t="shared" si="17665"/>
        <v>8828</v>
      </c>
      <c r="L901" s="14">
        <f t="shared" si="17665"/>
        <v>29190</v>
      </c>
      <c r="M901" s="1">
        <f t="shared" si="17665"/>
        <v>32529</v>
      </c>
      <c r="N901" s="14">
        <f t="shared" si="17665"/>
        <v>49848</v>
      </c>
      <c r="O901" s="1">
        <f t="shared" si="17665"/>
        <v>49802</v>
      </c>
      <c r="P901" s="14">
        <f t="shared" si="17665"/>
        <v>30536</v>
      </c>
      <c r="Q901" s="1">
        <f t="shared" si="17665"/>
        <v>28449</v>
      </c>
      <c r="R901" s="14">
        <f t="shared" si="17665"/>
        <v>36178</v>
      </c>
      <c r="S901" s="1">
        <f t="shared" si="17665"/>
        <v>34770</v>
      </c>
      <c r="T901" s="14">
        <f t="shared" si="17665"/>
        <v>11125</v>
      </c>
      <c r="U901" s="1">
        <f t="shared" si="17665"/>
        <v>11055</v>
      </c>
      <c r="V901" s="14">
        <f t="shared" si="17665"/>
        <v>34429</v>
      </c>
      <c r="W901" s="1">
        <f t="shared" si="17665"/>
        <v>41316</v>
      </c>
      <c r="X901" s="14">
        <f t="shared" si="17665"/>
        <v>29108</v>
      </c>
      <c r="Y901" s="1">
        <f t="shared" si="17665"/>
        <v>16807</v>
      </c>
      <c r="Z901" s="14">
        <f t="shared" si="17665"/>
        <v>60524</v>
      </c>
      <c r="AA901" s="1">
        <f t="shared" si="17665"/>
        <v>62280</v>
      </c>
      <c r="AB901" s="166">
        <f t="shared" ref="AB901:AC901" si="17666">SUM(AB877:AB900)</f>
        <v>433719</v>
      </c>
      <c r="AC901" s="167">
        <f t="shared" si="17666"/>
        <v>432593</v>
      </c>
      <c r="BI901" s="251" t="s">
        <v>13</v>
      </c>
      <c r="BJ901" s="147">
        <f>SUM(BJ877:BJ900)</f>
        <v>0.99999999999999989</v>
      </c>
      <c r="BK901" s="148">
        <f t="shared" ref="BK901:CK901" si="17667">SUM(BK877:BK900)</f>
        <v>1</v>
      </c>
      <c r="BL901" s="147">
        <f t="shared" si="17667"/>
        <v>0.99999999999999978</v>
      </c>
      <c r="BM901" s="148">
        <f t="shared" si="17667"/>
        <v>1</v>
      </c>
      <c r="BN901" s="147">
        <f t="shared" si="17667"/>
        <v>1</v>
      </c>
      <c r="BO901" s="148">
        <f t="shared" si="17667"/>
        <v>1</v>
      </c>
      <c r="BP901" s="147">
        <f t="shared" si="17667"/>
        <v>1</v>
      </c>
      <c r="BQ901" s="148">
        <f t="shared" si="17667"/>
        <v>1</v>
      </c>
      <c r="BR901" s="147">
        <f t="shared" si="17667"/>
        <v>0.99999999999999989</v>
      </c>
      <c r="BS901" s="148">
        <f t="shared" si="17667"/>
        <v>1.0000000000000002</v>
      </c>
      <c r="BT901" s="147">
        <f t="shared" si="17667"/>
        <v>1</v>
      </c>
      <c r="BU901" s="148">
        <f t="shared" si="17667"/>
        <v>0.99999999999999989</v>
      </c>
      <c r="BV901" s="147">
        <f t="shared" si="17667"/>
        <v>1</v>
      </c>
      <c r="BW901" s="148">
        <f t="shared" si="17667"/>
        <v>1</v>
      </c>
      <c r="BX901" s="147">
        <f t="shared" si="17667"/>
        <v>0.99999999999999989</v>
      </c>
      <c r="BY901" s="148">
        <f t="shared" si="17667"/>
        <v>1</v>
      </c>
      <c r="BZ901" s="147">
        <f t="shared" si="17667"/>
        <v>1</v>
      </c>
      <c r="CA901" s="148">
        <f t="shared" si="17667"/>
        <v>1.0000000000000002</v>
      </c>
      <c r="CB901" s="147">
        <f t="shared" si="17667"/>
        <v>1</v>
      </c>
      <c r="CC901" s="148">
        <f t="shared" si="17667"/>
        <v>1</v>
      </c>
      <c r="CD901" s="147">
        <f t="shared" si="17667"/>
        <v>1</v>
      </c>
      <c r="CE901" s="148">
        <f t="shared" si="17667"/>
        <v>1</v>
      </c>
      <c r="CF901" s="147">
        <f t="shared" si="17667"/>
        <v>1</v>
      </c>
      <c r="CG901" s="148">
        <f t="shared" si="17667"/>
        <v>0.99999999999999978</v>
      </c>
      <c r="CH901" s="147">
        <f t="shared" si="17667"/>
        <v>1</v>
      </c>
      <c r="CI901" s="148">
        <f t="shared" si="17667"/>
        <v>1</v>
      </c>
      <c r="CJ901" s="147">
        <f t="shared" si="17667"/>
        <v>1</v>
      </c>
      <c r="CK901" s="148">
        <f t="shared" si="17667"/>
        <v>1</v>
      </c>
    </row>
    <row r="902" spans="1:89" ht="13.8" thickTop="1" x14ac:dyDescent="0.25">
      <c r="A902" s="178"/>
    </row>
    <row r="904" spans="1:89" x14ac:dyDescent="0.25">
      <c r="A904" s="294">
        <f>+A873+1</f>
        <v>45199</v>
      </c>
      <c r="B904" s="294"/>
      <c r="C904" s="294"/>
      <c r="D904" s="294"/>
      <c r="BI904" s="299">
        <f>+BI842+2</f>
        <v>45199</v>
      </c>
      <c r="BJ904" s="299"/>
      <c r="BK904" s="299"/>
      <c r="BL904" s="299"/>
    </row>
    <row r="905" spans="1:89" ht="13.8" thickBot="1" x14ac:dyDescent="0.3">
      <c r="AE905" t="s">
        <v>84</v>
      </c>
    </row>
    <row r="906" spans="1:89" ht="14.4" thickTop="1" thickBot="1" x14ac:dyDescent="0.3">
      <c r="A906" s="292" t="s">
        <v>0</v>
      </c>
      <c r="B906" s="290" t="s">
        <v>1</v>
      </c>
      <c r="C906" s="291"/>
      <c r="D906" s="290" t="s">
        <v>2</v>
      </c>
      <c r="E906" s="291"/>
      <c r="F906" s="290" t="s">
        <v>3</v>
      </c>
      <c r="G906" s="291"/>
      <c r="H906" s="290" t="s">
        <v>4</v>
      </c>
      <c r="I906" s="291"/>
      <c r="J906" s="290" t="s">
        <v>5</v>
      </c>
      <c r="K906" s="291"/>
      <c r="L906" s="290" t="s">
        <v>6</v>
      </c>
      <c r="M906" s="291"/>
      <c r="N906" s="290" t="s">
        <v>7</v>
      </c>
      <c r="O906" s="291"/>
      <c r="P906" s="290" t="s">
        <v>8</v>
      </c>
      <c r="Q906" s="291"/>
      <c r="R906" s="290" t="s">
        <v>9</v>
      </c>
      <c r="S906" s="291"/>
      <c r="T906" s="290" t="s">
        <v>10</v>
      </c>
      <c r="U906" s="291"/>
      <c r="V906" s="290" t="s">
        <v>11</v>
      </c>
      <c r="W906" s="291"/>
      <c r="X906" s="290" t="s">
        <v>12</v>
      </c>
      <c r="Y906" s="291"/>
      <c r="Z906" s="297" t="s">
        <v>40</v>
      </c>
      <c r="AA906" s="298"/>
      <c r="AB906" s="295" t="s">
        <v>41</v>
      </c>
      <c r="AC906" s="296"/>
      <c r="AE906" s="292" t="s">
        <v>0</v>
      </c>
      <c r="AF906" s="290" t="s">
        <v>1</v>
      </c>
      <c r="AG906" s="291"/>
      <c r="AH906" s="290" t="s">
        <v>2</v>
      </c>
      <c r="AI906" s="291"/>
      <c r="AJ906" s="290" t="s">
        <v>3</v>
      </c>
      <c r="AK906" s="291"/>
      <c r="AL906" s="290" t="s">
        <v>4</v>
      </c>
      <c r="AM906" s="291"/>
      <c r="AN906" s="290" t="s">
        <v>5</v>
      </c>
      <c r="AO906" s="291"/>
      <c r="AP906" s="290" t="s">
        <v>6</v>
      </c>
      <c r="AQ906" s="291"/>
      <c r="AR906" s="290" t="s">
        <v>7</v>
      </c>
      <c r="AS906" s="291"/>
      <c r="AT906" s="290" t="s">
        <v>8</v>
      </c>
      <c r="AU906" s="291"/>
      <c r="AV906" s="290" t="s">
        <v>9</v>
      </c>
      <c r="AW906" s="291"/>
      <c r="AX906" s="290" t="s">
        <v>10</v>
      </c>
      <c r="AY906" s="291"/>
      <c r="AZ906" s="290" t="s">
        <v>11</v>
      </c>
      <c r="BA906" s="291"/>
      <c r="BB906" s="290" t="s">
        <v>12</v>
      </c>
      <c r="BC906" s="291"/>
      <c r="BD906" s="297" t="s">
        <v>40</v>
      </c>
      <c r="BE906" s="298"/>
      <c r="BF906" s="295" t="s">
        <v>41</v>
      </c>
      <c r="BG906" s="296"/>
      <c r="BI906" s="292" t="s">
        <v>0</v>
      </c>
      <c r="BJ906" s="290" t="s">
        <v>1</v>
      </c>
      <c r="BK906" s="291"/>
      <c r="BL906" s="290" t="s">
        <v>2</v>
      </c>
      <c r="BM906" s="291"/>
      <c r="BN906" s="290" t="s">
        <v>3</v>
      </c>
      <c r="BO906" s="291"/>
      <c r="BP906" s="290" t="s">
        <v>4</v>
      </c>
      <c r="BQ906" s="291"/>
      <c r="BR906" s="290" t="s">
        <v>5</v>
      </c>
      <c r="BS906" s="291"/>
      <c r="BT906" s="290" t="s">
        <v>6</v>
      </c>
      <c r="BU906" s="291"/>
      <c r="BV906" s="290" t="s">
        <v>7</v>
      </c>
      <c r="BW906" s="291"/>
      <c r="BX906" s="290" t="s">
        <v>8</v>
      </c>
      <c r="BY906" s="291"/>
      <c r="BZ906" s="290" t="s">
        <v>9</v>
      </c>
      <c r="CA906" s="291"/>
      <c r="CB906" s="290" t="s">
        <v>10</v>
      </c>
      <c r="CC906" s="291"/>
      <c r="CD906" s="290" t="s">
        <v>11</v>
      </c>
      <c r="CE906" s="291"/>
      <c r="CF906" s="290" t="s">
        <v>12</v>
      </c>
      <c r="CG906" s="291"/>
      <c r="CH906" s="297" t="s">
        <v>40</v>
      </c>
      <c r="CI906" s="298"/>
      <c r="CJ906" s="290" t="s">
        <v>41</v>
      </c>
      <c r="CK906" s="291"/>
    </row>
    <row r="907" spans="1:89" ht="15" thickTop="1" thickBot="1" x14ac:dyDescent="0.35">
      <c r="A907" s="293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68" t="s">
        <v>14</v>
      </c>
      <c r="AC907" s="169" t="s">
        <v>15</v>
      </c>
      <c r="AE907" s="293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68" t="s">
        <v>14</v>
      </c>
      <c r="BG907" s="169" t="s">
        <v>15</v>
      </c>
      <c r="BI907" s="293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8" thickTop="1" x14ac:dyDescent="0.25">
      <c r="A908" s="119" t="s">
        <v>16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1"/>
      <c r="AA908" s="176"/>
      <c r="AB908" s="162">
        <f t="shared" ref="AB908:AB931" si="17668">B908+D908+F908+H908+J908+L908+N908+P908+R908+T908+V908+X908+Z908</f>
        <v>0</v>
      </c>
      <c r="AC908" s="163">
        <f>C908+E908+G908+I908+K908+M908+O908+Q908+S908+U908+W908+Y908+AA908</f>
        <v>0</v>
      </c>
      <c r="AE908" s="254" t="str">
        <f>$AE$9</f>
        <v>07:00 - 07:59</v>
      </c>
      <c r="AF908" s="120">
        <f t="shared" ref="AF908:AO910" si="17669">SUMIF($A$9:$A$32,$AE908,B$908:B$931)</f>
        <v>2152</v>
      </c>
      <c r="AG908" s="177">
        <f t="shared" si="17669"/>
        <v>1661</v>
      </c>
      <c r="AH908" s="121">
        <f t="shared" si="17669"/>
        <v>1117</v>
      </c>
      <c r="AI908" s="172">
        <f t="shared" si="17669"/>
        <v>1006</v>
      </c>
      <c r="AJ908" s="120">
        <f t="shared" si="17669"/>
        <v>1705</v>
      </c>
      <c r="AK908" s="122">
        <f t="shared" si="17669"/>
        <v>1196</v>
      </c>
      <c r="AL908" s="121">
        <f t="shared" si="17669"/>
        <v>2527</v>
      </c>
      <c r="AM908" s="172">
        <f t="shared" si="17669"/>
        <v>2516</v>
      </c>
      <c r="AN908" s="120">
        <f t="shared" si="17669"/>
        <v>190</v>
      </c>
      <c r="AO908" s="122">
        <f t="shared" si="17669"/>
        <v>627</v>
      </c>
      <c r="AP908" s="121">
        <f t="shared" ref="AP908:AY910" si="17670">SUMIF($A$9:$A$32,$AE908,L$908:L$931)</f>
        <v>858</v>
      </c>
      <c r="AQ908" s="120">
        <f t="shared" si="17670"/>
        <v>1666</v>
      </c>
      <c r="AR908" s="171">
        <f t="shared" si="17670"/>
        <v>2477</v>
      </c>
      <c r="AS908" s="173">
        <f t="shared" si="17670"/>
        <v>2606</v>
      </c>
      <c r="AT908" s="120">
        <f t="shared" si="17670"/>
        <v>1482</v>
      </c>
      <c r="AU908" s="122">
        <f t="shared" si="17670"/>
        <v>1350</v>
      </c>
      <c r="AV908" s="121">
        <f t="shared" si="17670"/>
        <v>2316</v>
      </c>
      <c r="AW908" s="172">
        <f t="shared" si="17670"/>
        <v>1521</v>
      </c>
      <c r="AX908" s="120">
        <f t="shared" si="17670"/>
        <v>364</v>
      </c>
      <c r="AY908" s="122">
        <f t="shared" si="17670"/>
        <v>731</v>
      </c>
      <c r="AZ908" s="121">
        <f t="shared" ref="AZ908:BG910" si="17671">SUMIF($A$9:$A$32,$AE908,V$908:V$931)</f>
        <v>1301</v>
      </c>
      <c r="BA908" s="172">
        <f t="shared" si="17671"/>
        <v>2023</v>
      </c>
      <c r="BB908" s="120">
        <f t="shared" si="17671"/>
        <v>1416</v>
      </c>
      <c r="BC908" s="122">
        <f t="shared" si="17671"/>
        <v>1084</v>
      </c>
      <c r="BD908" s="21">
        <f t="shared" si="17671"/>
        <v>2936</v>
      </c>
      <c r="BE908" s="176">
        <f t="shared" si="17671"/>
        <v>3164</v>
      </c>
      <c r="BF908" s="162">
        <f t="shared" si="17671"/>
        <v>20841</v>
      </c>
      <c r="BG908" s="163">
        <f t="shared" si="17671"/>
        <v>21151</v>
      </c>
      <c r="BI908" s="119" t="s">
        <v>16</v>
      </c>
      <c r="BJ908" s="123">
        <f>B908/B932</f>
        <v>0</v>
      </c>
      <c r="BK908" s="124">
        <f t="shared" ref="BK908" si="17672">C908/C932</f>
        <v>0</v>
      </c>
      <c r="BL908" s="125">
        <f t="shared" ref="BL908" si="17673">D908/D932</f>
        <v>0</v>
      </c>
      <c r="BM908" s="126">
        <f t="shared" ref="BM908" si="17674">E908/E932</f>
        <v>0</v>
      </c>
      <c r="BN908" s="123">
        <f t="shared" ref="BN908" si="17675">F908/F932</f>
        <v>0</v>
      </c>
      <c r="BO908" s="124">
        <f t="shared" ref="BO908" si="17676">G908/G932</f>
        <v>0</v>
      </c>
      <c r="BP908" s="125">
        <f t="shared" ref="BP908" si="17677">H908/H932</f>
        <v>0</v>
      </c>
      <c r="BQ908" s="126">
        <f t="shared" ref="BQ908" si="17678">I908/I932</f>
        <v>0</v>
      </c>
      <c r="BR908" s="123">
        <f t="shared" ref="BR908" si="17679">J908/J932</f>
        <v>0</v>
      </c>
      <c r="BS908" s="124">
        <f t="shared" ref="BS908" si="17680">K908/K932</f>
        <v>0</v>
      </c>
      <c r="BT908" s="125">
        <f t="shared" ref="BT908" si="17681">L908/L932</f>
        <v>0</v>
      </c>
      <c r="BU908" s="123">
        <f t="shared" ref="BU908" si="17682">M908/M932</f>
        <v>0</v>
      </c>
      <c r="BV908" s="127">
        <f t="shared" ref="BV908" si="17683">N908/N932</f>
        <v>0</v>
      </c>
      <c r="BW908" s="128">
        <f t="shared" ref="BW908" si="17684">O908/O932</f>
        <v>0</v>
      </c>
      <c r="BX908" s="123">
        <f t="shared" ref="BX908" si="17685">P908/P932</f>
        <v>0</v>
      </c>
      <c r="BY908" s="124">
        <f t="shared" ref="BY908" si="17686">Q908/Q932</f>
        <v>0</v>
      </c>
      <c r="BZ908" s="125">
        <f t="shared" ref="BZ908" si="17687">R908/R932</f>
        <v>0</v>
      </c>
      <c r="CA908" s="126">
        <f t="shared" ref="CA908" si="17688">S908/S932</f>
        <v>0</v>
      </c>
      <c r="CB908" s="123">
        <f t="shared" ref="CB908" si="17689">T908/T932</f>
        <v>0</v>
      </c>
      <c r="CC908" s="124">
        <f t="shared" ref="CC908" si="17690">U908/U932</f>
        <v>0</v>
      </c>
      <c r="CD908" s="125">
        <f t="shared" ref="CD908" si="17691">V908/V932</f>
        <v>0</v>
      </c>
      <c r="CE908" s="126">
        <f t="shared" ref="CE908" si="17692">W908/W932</f>
        <v>0</v>
      </c>
      <c r="CF908" s="123">
        <f t="shared" ref="CF908" si="17693">X908/X932</f>
        <v>0</v>
      </c>
      <c r="CG908" s="124">
        <f t="shared" ref="CG908" si="17694">Y908/Y932</f>
        <v>0</v>
      </c>
      <c r="CH908" s="125">
        <f t="shared" ref="CH908" si="17695">Z908/Z932</f>
        <v>0</v>
      </c>
      <c r="CI908" s="123">
        <f t="shared" ref="CI908" si="17696">AA908/AA932</f>
        <v>0</v>
      </c>
      <c r="CJ908" s="129">
        <f t="shared" ref="CJ908" si="17697">AB908/AB932</f>
        <v>0</v>
      </c>
      <c r="CK908" s="130">
        <f t="shared" ref="CK908" si="17698">AC908/AC932</f>
        <v>0</v>
      </c>
    </row>
    <row r="909" spans="1:89" x14ac:dyDescent="0.25">
      <c r="A909" s="131" t="s">
        <v>17</v>
      </c>
      <c r="B909" s="180">
        <v>274</v>
      </c>
      <c r="C909" s="181">
        <v>0</v>
      </c>
      <c r="D909" s="182">
        <v>305</v>
      </c>
      <c r="E909" s="183">
        <v>1</v>
      </c>
      <c r="F909" s="180">
        <v>399</v>
      </c>
      <c r="G909" s="184">
        <v>4</v>
      </c>
      <c r="H909" s="182">
        <v>351</v>
      </c>
      <c r="I909" s="183">
        <v>38</v>
      </c>
      <c r="J909" s="180">
        <v>17</v>
      </c>
      <c r="K909" s="184">
        <v>33</v>
      </c>
      <c r="L909" s="182">
        <v>39</v>
      </c>
      <c r="M909" s="180">
        <v>55</v>
      </c>
      <c r="N909" s="185">
        <v>181</v>
      </c>
      <c r="O909" s="186">
        <v>134</v>
      </c>
      <c r="P909" s="180">
        <v>95</v>
      </c>
      <c r="Q909" s="184">
        <v>56</v>
      </c>
      <c r="R909" s="182">
        <v>52</v>
      </c>
      <c r="S909" s="183">
        <v>77</v>
      </c>
      <c r="T909" s="180">
        <v>2</v>
      </c>
      <c r="U909" s="184">
        <v>54</v>
      </c>
      <c r="V909" s="182">
        <v>14</v>
      </c>
      <c r="W909" s="183">
        <v>57</v>
      </c>
      <c r="X909" s="180">
        <v>2</v>
      </c>
      <c r="Y909" s="184">
        <v>0</v>
      </c>
      <c r="Z909" s="182">
        <v>0</v>
      </c>
      <c r="AA909" s="180">
        <v>0</v>
      </c>
      <c r="AB909" s="162">
        <f t="shared" si="17668"/>
        <v>1731</v>
      </c>
      <c r="AC909" s="165">
        <f t="shared" ref="AC909:AC931" si="17699">SUM(C909,E909,G909,I909,K909,M909,O909,Q909,S909,U909,W909,Y909,AA909)</f>
        <v>509</v>
      </c>
      <c r="AE909" s="256" t="str">
        <f>$AE$10</f>
        <v>08:00 - 08:59</v>
      </c>
      <c r="AF909" s="120">
        <f t="shared" si="17669"/>
        <v>2139</v>
      </c>
      <c r="AG909" s="181">
        <f t="shared" si="17669"/>
        <v>1469</v>
      </c>
      <c r="AH909" s="182">
        <f t="shared" si="17669"/>
        <v>1163</v>
      </c>
      <c r="AI909" s="183">
        <f t="shared" si="17669"/>
        <v>943</v>
      </c>
      <c r="AJ909" s="180">
        <f t="shared" si="17669"/>
        <v>1466</v>
      </c>
      <c r="AK909" s="184">
        <f t="shared" si="17669"/>
        <v>906</v>
      </c>
      <c r="AL909" s="182">
        <f t="shared" si="17669"/>
        <v>2540</v>
      </c>
      <c r="AM909" s="183">
        <f t="shared" si="17669"/>
        <v>2284</v>
      </c>
      <c r="AN909" s="180">
        <f t="shared" si="17669"/>
        <v>188</v>
      </c>
      <c r="AO909" s="184">
        <f t="shared" si="17669"/>
        <v>654</v>
      </c>
      <c r="AP909" s="182">
        <f t="shared" si="17670"/>
        <v>772</v>
      </c>
      <c r="AQ909" s="180">
        <f t="shared" si="17670"/>
        <v>1598</v>
      </c>
      <c r="AR909" s="185">
        <f t="shared" si="17670"/>
        <v>2240</v>
      </c>
      <c r="AS909" s="186">
        <f t="shared" si="17670"/>
        <v>2667</v>
      </c>
      <c r="AT909" s="180">
        <f t="shared" si="17670"/>
        <v>1331</v>
      </c>
      <c r="AU909" s="184">
        <f t="shared" si="17670"/>
        <v>1320</v>
      </c>
      <c r="AV909" s="182">
        <f t="shared" si="17670"/>
        <v>2157</v>
      </c>
      <c r="AW909" s="183">
        <f t="shared" si="17670"/>
        <v>1454</v>
      </c>
      <c r="AX909" s="180">
        <f t="shared" si="17670"/>
        <v>270</v>
      </c>
      <c r="AY909" s="184">
        <f t="shared" si="17670"/>
        <v>554</v>
      </c>
      <c r="AZ909" s="182">
        <f t="shared" si="17671"/>
        <v>1065</v>
      </c>
      <c r="BA909" s="183">
        <f t="shared" si="17671"/>
        <v>2013</v>
      </c>
      <c r="BB909" s="180">
        <f t="shared" si="17671"/>
        <v>1252</v>
      </c>
      <c r="BC909" s="184">
        <f t="shared" si="17671"/>
        <v>832</v>
      </c>
      <c r="BD909" s="182">
        <f t="shared" si="17671"/>
        <v>2873</v>
      </c>
      <c r="BE909" s="180">
        <f t="shared" si="17671"/>
        <v>2882</v>
      </c>
      <c r="BF909" s="164">
        <f t="shared" si="17671"/>
        <v>19456</v>
      </c>
      <c r="BG909" s="165">
        <f t="shared" si="17671"/>
        <v>19576</v>
      </c>
      <c r="BI909" s="131" t="s">
        <v>17</v>
      </c>
      <c r="BJ909" s="123">
        <f>B909/B932</f>
        <v>8.2939823223150497E-3</v>
      </c>
      <c r="BK909" s="124">
        <f t="shared" ref="BK909" si="17700">C909/C932</f>
        <v>0</v>
      </c>
      <c r="BL909" s="125">
        <f t="shared" ref="BL909" si="17701">D909/D932</f>
        <v>1.8382352941176471E-2</v>
      </c>
      <c r="BM909" s="126">
        <f t="shared" ref="BM909" si="17702">E909/E932</f>
        <v>6.0510710395740045E-5</v>
      </c>
      <c r="BN909" s="123">
        <f t="shared" ref="BN909" si="17703">F909/F932</f>
        <v>1.9277224852642768E-2</v>
      </c>
      <c r="BO909" s="124">
        <f t="shared" ref="BO909" si="17704">G909/G932</f>
        <v>1.5514098436954582E-4</v>
      </c>
      <c r="BP909" s="125">
        <f t="shared" ref="BP909" si="17705">H909/H932</f>
        <v>8.1312113419973586E-3</v>
      </c>
      <c r="BQ909" s="126">
        <f t="shared" ref="BQ909" si="17706">I909/I932</f>
        <v>7.6744420882560844E-4</v>
      </c>
      <c r="BR909" s="123">
        <f t="shared" ref="BR909" si="17707">J909/J932</f>
        <v>2.4839275277615432E-3</v>
      </c>
      <c r="BS909" s="124">
        <f t="shared" ref="BS909" si="17708">K909/K932</f>
        <v>4.9638989169675093E-3</v>
      </c>
      <c r="BT909" s="125">
        <f t="shared" ref="BT909" si="17709">L909/L932</f>
        <v>1.9789922362612269E-3</v>
      </c>
      <c r="BU909" s="123">
        <f t="shared" ref="BU909" si="17710">M909/M932</f>
        <v>2.6255489784227613E-3</v>
      </c>
      <c r="BV909" s="127">
        <f t="shared" ref="BV909" si="17711">N909/N932</f>
        <v>4.1581474419352619E-3</v>
      </c>
      <c r="BW909" s="128">
        <f t="shared" ref="BW909" si="17712">O909/O932</f>
        <v>3.3512567212704764E-3</v>
      </c>
      <c r="BX909" s="123">
        <f t="shared" ref="BX909" si="17713">P909/P932</f>
        <v>3.94076409341685E-3</v>
      </c>
      <c r="BY909" s="124">
        <f t="shared" ref="BY909" si="17714">Q909/Q932</f>
        <v>2.9753998193507254E-3</v>
      </c>
      <c r="BZ909" s="125">
        <f t="shared" ref="BZ909" si="17715">R909/R932</f>
        <v>1.5707122575968104E-3</v>
      </c>
      <c r="CA909" s="126">
        <f t="shared" ref="CA909" si="17716">S909/S932</f>
        <v>2.6957952596015824E-3</v>
      </c>
      <c r="CB909" s="123">
        <f t="shared" ref="CB909" si="17717">T909/T932</f>
        <v>3.1230480949406619E-4</v>
      </c>
      <c r="CC909" s="124">
        <f t="shared" ref="CC909" si="17718">U909/U932</f>
        <v>9.1993185689948891E-3</v>
      </c>
      <c r="CD909" s="125">
        <f t="shared" ref="CD909" si="17719">V909/V932</f>
        <v>5.2952078369075987E-4</v>
      </c>
      <c r="CE909" s="126">
        <f t="shared" ref="CE909" si="17720">W909/W932</f>
        <v>1.8004358950061594E-3</v>
      </c>
      <c r="CF909" s="123">
        <f t="shared" ref="CF909" si="17721">X909/X932</f>
        <v>8.5444525142051525E-5</v>
      </c>
      <c r="CG909" s="124">
        <f t="shared" ref="CG909" si="17722">Y909/Y932</f>
        <v>0</v>
      </c>
      <c r="CH909" s="125">
        <f t="shared" ref="CH909" si="17723">Z909/Z932</f>
        <v>0</v>
      </c>
      <c r="CI909" s="123">
        <f t="shared" ref="CI909" si="17724">AA909/AA932</f>
        <v>0</v>
      </c>
      <c r="CJ909" s="129">
        <f t="shared" ref="CJ909" si="17725">AB909/AB932</f>
        <v>4.9653771793444898E-3</v>
      </c>
      <c r="CK909" s="130">
        <f t="shared" ref="CK909" si="17726">AC909/AC932</f>
        <v>1.4645796167347643E-3</v>
      </c>
    </row>
    <row r="910" spans="1:89" ht="13.8" thickBot="1" x14ac:dyDescent="0.3">
      <c r="A910" s="139" t="s">
        <v>18</v>
      </c>
      <c r="B910" s="187">
        <v>1402</v>
      </c>
      <c r="C910" s="188">
        <v>579</v>
      </c>
      <c r="D910" s="189">
        <v>1107</v>
      </c>
      <c r="E910" s="190">
        <v>372</v>
      </c>
      <c r="F910" s="187">
        <v>1617</v>
      </c>
      <c r="G910" s="191">
        <v>442</v>
      </c>
      <c r="H910" s="189">
        <v>1764</v>
      </c>
      <c r="I910" s="190">
        <v>909</v>
      </c>
      <c r="J910" s="187">
        <v>79</v>
      </c>
      <c r="K910" s="191">
        <v>305</v>
      </c>
      <c r="L910" s="189">
        <v>567</v>
      </c>
      <c r="M910" s="187">
        <v>799</v>
      </c>
      <c r="N910" s="192">
        <v>1665</v>
      </c>
      <c r="O910" s="193">
        <v>1582</v>
      </c>
      <c r="P910" s="187">
        <v>939</v>
      </c>
      <c r="Q910" s="191">
        <v>780</v>
      </c>
      <c r="R910" s="189">
        <v>1230</v>
      </c>
      <c r="S910" s="190">
        <v>991</v>
      </c>
      <c r="T910" s="187">
        <v>141</v>
      </c>
      <c r="U910" s="191">
        <v>385</v>
      </c>
      <c r="V910" s="189">
        <v>744</v>
      </c>
      <c r="W910" s="190">
        <v>976</v>
      </c>
      <c r="X910" s="187">
        <v>860</v>
      </c>
      <c r="Y910" s="191">
        <v>616</v>
      </c>
      <c r="Z910" s="189">
        <v>1880</v>
      </c>
      <c r="AA910" s="187">
        <v>1651</v>
      </c>
      <c r="AB910" s="162">
        <f t="shared" si="17668"/>
        <v>13995</v>
      </c>
      <c r="AC910" s="165">
        <f t="shared" si="17699"/>
        <v>10387</v>
      </c>
      <c r="AE910" s="254">
        <f>$AE$11</f>
        <v>0</v>
      </c>
      <c r="AF910" s="120">
        <f t="shared" si="17669"/>
        <v>0</v>
      </c>
      <c r="AG910" s="188">
        <f t="shared" si="17669"/>
        <v>0</v>
      </c>
      <c r="AH910" s="189">
        <f t="shared" si="17669"/>
        <v>0</v>
      </c>
      <c r="AI910" s="190">
        <f t="shared" si="17669"/>
        <v>0</v>
      </c>
      <c r="AJ910" s="187">
        <f t="shared" si="17669"/>
        <v>0</v>
      </c>
      <c r="AK910" s="191">
        <f t="shared" si="17669"/>
        <v>0</v>
      </c>
      <c r="AL910" s="189">
        <f t="shared" si="17669"/>
        <v>0</v>
      </c>
      <c r="AM910" s="190">
        <f t="shared" si="17669"/>
        <v>0</v>
      </c>
      <c r="AN910" s="187">
        <f t="shared" si="17669"/>
        <v>0</v>
      </c>
      <c r="AO910" s="191">
        <f t="shared" si="17669"/>
        <v>0</v>
      </c>
      <c r="AP910" s="189">
        <f t="shared" si="17670"/>
        <v>0</v>
      </c>
      <c r="AQ910" s="187">
        <f t="shared" si="17670"/>
        <v>0</v>
      </c>
      <c r="AR910" s="192">
        <f t="shared" si="17670"/>
        <v>0</v>
      </c>
      <c r="AS910" s="193">
        <f t="shared" si="17670"/>
        <v>0</v>
      </c>
      <c r="AT910" s="187">
        <f t="shared" si="17670"/>
        <v>0</v>
      </c>
      <c r="AU910" s="191">
        <f t="shared" si="17670"/>
        <v>0</v>
      </c>
      <c r="AV910" s="189">
        <f t="shared" si="17670"/>
        <v>0</v>
      </c>
      <c r="AW910" s="190">
        <f t="shared" si="17670"/>
        <v>0</v>
      </c>
      <c r="AX910" s="187">
        <f t="shared" si="17670"/>
        <v>0</v>
      </c>
      <c r="AY910" s="191">
        <f t="shared" si="17670"/>
        <v>0</v>
      </c>
      <c r="AZ910" s="189">
        <f t="shared" si="17671"/>
        <v>0</v>
      </c>
      <c r="BA910" s="190">
        <f t="shared" si="17671"/>
        <v>0</v>
      </c>
      <c r="BB910" s="187">
        <f t="shared" si="17671"/>
        <v>0</v>
      </c>
      <c r="BC910" s="191">
        <f t="shared" si="17671"/>
        <v>0</v>
      </c>
      <c r="BD910" s="189">
        <f t="shared" si="17671"/>
        <v>0</v>
      </c>
      <c r="BE910" s="187">
        <f t="shared" si="17671"/>
        <v>0</v>
      </c>
      <c r="BF910" s="164">
        <f t="shared" si="17671"/>
        <v>0</v>
      </c>
      <c r="BG910" s="165">
        <f t="shared" si="17671"/>
        <v>0</v>
      </c>
      <c r="BI910" s="139" t="s">
        <v>18</v>
      </c>
      <c r="BJ910" s="123">
        <f>B910/B932</f>
        <v>4.243855188279453E-2</v>
      </c>
      <c r="BK910" s="124">
        <f t="shared" ref="BK910" si="17727">C910/C932</f>
        <v>1.5509482481517197E-2</v>
      </c>
      <c r="BL910" s="125">
        <f t="shared" ref="BL910" si="17728">D910/D932</f>
        <v>6.6718900675024104E-2</v>
      </c>
      <c r="BM910" s="126">
        <f t="shared" ref="BM910" si="17729">E910/E932</f>
        <v>2.2509984267215299E-2</v>
      </c>
      <c r="BN910" s="123">
        <f t="shared" ref="BN910" si="17730">F910/F932</f>
        <v>7.8123490192289105E-2</v>
      </c>
      <c r="BO910" s="124">
        <f t="shared" ref="BO910" si="17731">G910/G932</f>
        <v>1.7143078772834813E-2</v>
      </c>
      <c r="BP910" s="125">
        <f t="shared" ref="BP910" si="17732">H910/H932</f>
        <v>4.0864549308499545E-2</v>
      </c>
      <c r="BQ910" s="126">
        <f t="shared" ref="BQ910" si="17733">I910/I932</f>
        <v>1.8358073311117842E-2</v>
      </c>
      <c r="BR910" s="123">
        <f t="shared" ref="BR910" si="17734">J910/J932</f>
        <v>1.1542957334891876E-2</v>
      </c>
      <c r="BS910" s="124">
        <f t="shared" ref="BS910" si="17735">K910/K932</f>
        <v>4.5878459687123944E-2</v>
      </c>
      <c r="BT910" s="125">
        <f t="shared" ref="BT910" si="17736">L910/L932</f>
        <v>2.8771502511797838E-2</v>
      </c>
      <c r="BU910" s="123">
        <f t="shared" ref="BU910" si="17737">M910/M932</f>
        <v>3.8142066068359751E-2</v>
      </c>
      <c r="BV910" s="127">
        <f t="shared" ref="BV910" si="17738">N910/N932</f>
        <v>3.825036182774702E-2</v>
      </c>
      <c r="BW910" s="128">
        <f t="shared" ref="BW910" si="17739">O910/O932</f>
        <v>3.9564836813805175E-2</v>
      </c>
      <c r="BX910" s="123">
        <f t="shared" ref="BX910" si="17740">P910/P932</f>
        <v>3.8951341933878128E-2</v>
      </c>
      <c r="BY910" s="124">
        <f t="shared" ref="BY910" si="17741">Q910/Q932</f>
        <v>4.1443068912385105E-2</v>
      </c>
      <c r="BZ910" s="125">
        <f t="shared" ref="BZ910" si="17742">R910/R932</f>
        <v>3.715338609315532E-2</v>
      </c>
      <c r="CA910" s="126">
        <f t="shared" ref="CA910" si="17743">S910/S932</f>
        <v>3.4695235094352836E-2</v>
      </c>
      <c r="CB910" s="123">
        <f t="shared" ref="CB910" si="17744">T910/T932</f>
        <v>2.2017489069331667E-2</v>
      </c>
      <c r="CC910" s="124">
        <f t="shared" ref="CC910" si="17745">U910/U932</f>
        <v>6.5587734241908002E-2</v>
      </c>
      <c r="CD910" s="125">
        <f t="shared" ref="CD910" si="17746">V910/V932</f>
        <v>2.8140247361851809E-2</v>
      </c>
      <c r="CE910" s="126">
        <f t="shared" ref="CE910" si="17747">W910/W932</f>
        <v>3.0828516377649325E-2</v>
      </c>
      <c r="CF910" s="123">
        <f t="shared" ref="CF910" si="17748">X910/X932</f>
        <v>3.6741145811082156E-2</v>
      </c>
      <c r="CG910" s="124">
        <f t="shared" ref="CG910" si="17749">Y910/Y932</f>
        <v>5.9887225354851255E-2</v>
      </c>
      <c r="CH910" s="125">
        <f t="shared" ref="CH910" si="17750">Z910/Z932</f>
        <v>3.6449649075187093E-2</v>
      </c>
      <c r="CI910" s="123">
        <f t="shared" ref="CI910" si="17751">AA910/AA932</f>
        <v>2.9692108481404217E-2</v>
      </c>
      <c r="CJ910" s="129">
        <f t="shared" ref="CJ910" si="17752">AB910/AB932</f>
        <v>4.0144687247213248E-2</v>
      </c>
      <c r="CK910" s="130">
        <f t="shared" ref="CK910" si="17753">AC910/AC932</f>
        <v>2.9887207227944985E-2</v>
      </c>
    </row>
    <row r="911" spans="1:89" ht="14.4" thickTop="1" thickBot="1" x14ac:dyDescent="0.3">
      <c r="A911" s="131" t="s">
        <v>19</v>
      </c>
      <c r="B911" s="180">
        <v>1910</v>
      </c>
      <c r="C911" s="181">
        <v>1733</v>
      </c>
      <c r="D911" s="182">
        <v>1309</v>
      </c>
      <c r="E911" s="183">
        <v>954</v>
      </c>
      <c r="F911" s="180">
        <v>2115</v>
      </c>
      <c r="G911" s="184">
        <v>1075</v>
      </c>
      <c r="H911" s="182">
        <v>2649</v>
      </c>
      <c r="I911" s="183">
        <v>2258</v>
      </c>
      <c r="J911" s="180">
        <v>173</v>
      </c>
      <c r="K911" s="184">
        <v>634</v>
      </c>
      <c r="L911" s="182">
        <v>1117</v>
      </c>
      <c r="M911" s="180">
        <v>1487</v>
      </c>
      <c r="N911" s="185">
        <v>2520</v>
      </c>
      <c r="O911" s="186">
        <v>2617</v>
      </c>
      <c r="P911" s="180">
        <v>1528</v>
      </c>
      <c r="Q911" s="184">
        <v>1502</v>
      </c>
      <c r="R911" s="182">
        <v>2284</v>
      </c>
      <c r="S911" s="183">
        <v>1473</v>
      </c>
      <c r="T911" s="180">
        <v>390</v>
      </c>
      <c r="U911" s="184">
        <v>839</v>
      </c>
      <c r="V911" s="182">
        <v>1283</v>
      </c>
      <c r="W911" s="183">
        <v>1932</v>
      </c>
      <c r="X911" s="180">
        <v>1465</v>
      </c>
      <c r="Y911" s="184">
        <v>923</v>
      </c>
      <c r="Z911" s="182">
        <v>2819</v>
      </c>
      <c r="AA911" s="180">
        <v>2742</v>
      </c>
      <c r="AB911" s="162">
        <f t="shared" si="17668"/>
        <v>21562</v>
      </c>
      <c r="AC911" s="165">
        <f t="shared" si="17699"/>
        <v>20169</v>
      </c>
      <c r="AE911" s="251" t="s">
        <v>13</v>
      </c>
      <c r="AF911" s="14">
        <f t="shared" ref="AF911:BG911" si="17754">SUM(AF908:AF910)</f>
        <v>4291</v>
      </c>
      <c r="AG911" s="1">
        <f t="shared" si="17754"/>
        <v>3130</v>
      </c>
      <c r="AH911" s="14">
        <f t="shared" si="17754"/>
        <v>2280</v>
      </c>
      <c r="AI911" s="1">
        <f t="shared" si="17754"/>
        <v>1949</v>
      </c>
      <c r="AJ911" s="14">
        <f t="shared" si="17754"/>
        <v>3171</v>
      </c>
      <c r="AK911" s="1">
        <f t="shared" si="17754"/>
        <v>2102</v>
      </c>
      <c r="AL911" s="14">
        <f t="shared" si="17754"/>
        <v>5067</v>
      </c>
      <c r="AM911" s="1">
        <f t="shared" si="17754"/>
        <v>4800</v>
      </c>
      <c r="AN911" s="14">
        <f t="shared" si="17754"/>
        <v>378</v>
      </c>
      <c r="AO911" s="1">
        <f t="shared" si="17754"/>
        <v>1281</v>
      </c>
      <c r="AP911" s="14">
        <f t="shared" si="17754"/>
        <v>1630</v>
      </c>
      <c r="AQ911" s="1">
        <f t="shared" si="17754"/>
        <v>3264</v>
      </c>
      <c r="AR911" s="14">
        <f t="shared" si="17754"/>
        <v>4717</v>
      </c>
      <c r="AS911" s="1">
        <f t="shared" si="17754"/>
        <v>5273</v>
      </c>
      <c r="AT911" s="14">
        <f t="shared" si="17754"/>
        <v>2813</v>
      </c>
      <c r="AU911" s="1">
        <f t="shared" si="17754"/>
        <v>2670</v>
      </c>
      <c r="AV911" s="14">
        <f t="shared" si="17754"/>
        <v>4473</v>
      </c>
      <c r="AW911" s="1">
        <f t="shared" si="17754"/>
        <v>2975</v>
      </c>
      <c r="AX911" s="14">
        <f t="shared" si="17754"/>
        <v>634</v>
      </c>
      <c r="AY911" s="1">
        <f t="shared" si="17754"/>
        <v>1285</v>
      </c>
      <c r="AZ911" s="14">
        <f t="shared" si="17754"/>
        <v>2366</v>
      </c>
      <c r="BA911" s="1">
        <f t="shared" si="17754"/>
        <v>4036</v>
      </c>
      <c r="BB911" s="14">
        <f t="shared" si="17754"/>
        <v>2668</v>
      </c>
      <c r="BC911" s="1">
        <f t="shared" si="17754"/>
        <v>1916</v>
      </c>
      <c r="BD911" s="14">
        <f t="shared" si="17754"/>
        <v>5809</v>
      </c>
      <c r="BE911" s="1">
        <f t="shared" si="17754"/>
        <v>6046</v>
      </c>
      <c r="BF911" s="166">
        <f t="shared" si="17754"/>
        <v>40297</v>
      </c>
      <c r="BG911" s="167">
        <f t="shared" si="17754"/>
        <v>40727</v>
      </c>
      <c r="BI911" s="131" t="s">
        <v>19</v>
      </c>
      <c r="BJ911" s="123">
        <f>B911/B932</f>
        <v>5.7815716188400534E-2</v>
      </c>
      <c r="BK911" s="124">
        <f t="shared" ref="BK911" si="17755">C911/C932</f>
        <v>4.6421300760741455E-2</v>
      </c>
      <c r="BL911" s="125">
        <f t="shared" ref="BL911" si="17756">D911/D932</f>
        <v>7.8893442622950824E-2</v>
      </c>
      <c r="BM911" s="126">
        <f t="shared" ref="BM911" si="17757">E911/E932</f>
        <v>5.7727217717536007E-2</v>
      </c>
      <c r="BN911" s="123">
        <f t="shared" ref="BN911" si="17758">F911/F932</f>
        <v>0.10218378587303122</v>
      </c>
      <c r="BO911" s="124">
        <f t="shared" ref="BO911" si="17759">G911/G932</f>
        <v>4.1694139549315438E-2</v>
      </c>
      <c r="BP911" s="125">
        <f t="shared" ref="BP911" si="17760">H911/H932</f>
        <v>6.1366321495586906E-2</v>
      </c>
      <c r="BQ911" s="126">
        <f t="shared" ref="BQ911" si="17761">I911/I932</f>
        <v>4.5602342724426939E-2</v>
      </c>
      <c r="BR911" s="123">
        <f t="shared" ref="BR911" si="17762">J911/J932</f>
        <v>2.5277615429573349E-2</v>
      </c>
      <c r="BS911" s="124">
        <f t="shared" ref="BS911" si="17763">K911/K932</f>
        <v>9.5367027677496996E-2</v>
      </c>
      <c r="BT911" s="125">
        <f t="shared" ref="BT911" si="17764">L911/L932</f>
        <v>5.6680367382148475E-2</v>
      </c>
      <c r="BU911" s="123">
        <f t="shared" ref="BU911" si="17765">M911/M932</f>
        <v>7.0985296925720837E-2</v>
      </c>
      <c r="BV911" s="127">
        <f t="shared" ref="BV911" si="17766">N911/N932</f>
        <v>5.7892439523076572E-2</v>
      </c>
      <c r="BW911" s="128">
        <f t="shared" ref="BW911" si="17767">O911/O932</f>
        <v>6.544954357884207E-2</v>
      </c>
      <c r="BX911" s="123">
        <f t="shared" ref="BX911" si="17768">P911/P932</f>
        <v>6.33840793130626E-2</v>
      </c>
      <c r="BY911" s="124">
        <f t="shared" ref="BY911" si="17769">Q911/Q932</f>
        <v>7.9804473726156955E-2</v>
      </c>
      <c r="BZ911" s="125">
        <f t="shared" ref="BZ911" si="17770">R911/R932</f>
        <v>6.8990515314444514E-2</v>
      </c>
      <c r="CA911" s="126">
        <f t="shared" ref="CA911" si="17771">S911/S932</f>
        <v>5.1570213212897807E-2</v>
      </c>
      <c r="CB911" s="123">
        <f t="shared" ref="CB911" si="17772">T911/T932</f>
        <v>6.0899437851342914E-2</v>
      </c>
      <c r="CC911" s="124">
        <f t="shared" ref="CC911" si="17773">U911/U932</f>
        <v>0.14293015332197614</v>
      </c>
      <c r="CD911" s="125">
        <f t="shared" ref="CD911" si="17774">V911/V932</f>
        <v>4.8526797533946064E-2</v>
      </c>
      <c r="CE911" s="126">
        <f t="shared" ref="CE911" si="17775">W911/W932</f>
        <v>6.1025300862314037E-2</v>
      </c>
      <c r="CF911" s="123">
        <f t="shared" ref="CF911" si="17776">X911/X932</f>
        <v>6.2588114666552744E-2</v>
      </c>
      <c r="CG911" s="124">
        <f t="shared" ref="CG911" si="17777">Y911/Y932</f>
        <v>8.9733618510596927E-2</v>
      </c>
      <c r="CH911" s="125">
        <f t="shared" ref="CH911" si="17778">Z911/Z932</f>
        <v>5.4655085501570437E-2</v>
      </c>
      <c r="CI911" s="123">
        <f t="shared" ref="CI911" si="17779">AA911/AA932</f>
        <v>4.9312999064815483E-2</v>
      </c>
      <c r="CJ911" s="129">
        <f t="shared" ref="CJ911" si="17780">AB911/AB932</f>
        <v>6.1850642831326338E-2</v>
      </c>
      <c r="CK911" s="130">
        <f t="shared" ref="CK911" si="17781">AC911/AC932</f>
        <v>5.8033607642285781E-2</v>
      </c>
    </row>
    <row r="912" spans="1:89" ht="13.8" thickTop="1" x14ac:dyDescent="0.25">
      <c r="A912" s="139" t="s">
        <v>20</v>
      </c>
      <c r="B912" s="266">
        <v>2152</v>
      </c>
      <c r="C912" s="267">
        <v>1661</v>
      </c>
      <c r="D912" s="268">
        <v>1117</v>
      </c>
      <c r="E912" s="269">
        <v>1006</v>
      </c>
      <c r="F912" s="266">
        <v>1705</v>
      </c>
      <c r="G912" s="270">
        <v>1196</v>
      </c>
      <c r="H912" s="268">
        <v>2527</v>
      </c>
      <c r="I912" s="269">
        <v>2516</v>
      </c>
      <c r="J912" s="266">
        <v>190</v>
      </c>
      <c r="K912" s="270">
        <v>627</v>
      </c>
      <c r="L912" s="268">
        <v>858</v>
      </c>
      <c r="M912" s="266">
        <v>1666</v>
      </c>
      <c r="N912" s="271">
        <v>2477</v>
      </c>
      <c r="O912" s="272">
        <v>2606</v>
      </c>
      <c r="P912" s="266">
        <v>1482</v>
      </c>
      <c r="Q912" s="270">
        <v>1350</v>
      </c>
      <c r="R912" s="268">
        <v>2316</v>
      </c>
      <c r="S912" s="269">
        <v>1521</v>
      </c>
      <c r="T912" s="266">
        <v>364</v>
      </c>
      <c r="U912" s="270">
        <v>731</v>
      </c>
      <c r="V912" s="268">
        <v>1301</v>
      </c>
      <c r="W912" s="269">
        <v>2023</v>
      </c>
      <c r="X912" s="266">
        <v>1416</v>
      </c>
      <c r="Y912" s="270">
        <v>1084</v>
      </c>
      <c r="Z912" s="268">
        <v>2936</v>
      </c>
      <c r="AA912" s="266">
        <v>3164</v>
      </c>
      <c r="AB912" s="162">
        <f t="shared" si="17668"/>
        <v>20841</v>
      </c>
      <c r="AC912" s="165">
        <f t="shared" si="17699"/>
        <v>21151</v>
      </c>
      <c r="BI912" s="139" t="s">
        <v>20</v>
      </c>
      <c r="BJ912" s="123">
        <f>B912/B932</f>
        <v>6.5141058239496313E-2</v>
      </c>
      <c r="BK912" s="124">
        <f t="shared" ref="BK912" si="17782">C912/C932</f>
        <v>4.4492660452159008E-2</v>
      </c>
      <c r="BL912" s="125">
        <f t="shared" ref="BL912" si="17783">D912/D932</f>
        <v>6.7321600771456117E-2</v>
      </c>
      <c r="BM912" s="126">
        <f t="shared" ref="BM912" si="17784">E912/E932</f>
        <v>6.0873774658114485E-2</v>
      </c>
      <c r="BN912" s="123">
        <f t="shared" ref="BN912" si="17785">F912/F932</f>
        <v>8.2375108706155178E-2</v>
      </c>
      <c r="BO912" s="124">
        <f t="shared" ref="BO912" si="17786">G912/G932</f>
        <v>4.63871543264942E-2</v>
      </c>
      <c r="BP912" s="125">
        <f t="shared" ref="BP912" si="17787">H912/H932</f>
        <v>5.8540088493525148E-2</v>
      </c>
      <c r="BQ912" s="126">
        <f t="shared" ref="BQ912" si="17788">I912/I932</f>
        <v>5.0812884984348175E-2</v>
      </c>
      <c r="BR912" s="123">
        <f t="shared" ref="BR912" si="17789">J912/J932</f>
        <v>2.7761542957334892E-2</v>
      </c>
      <c r="BS912" s="124">
        <f t="shared" ref="BS912" si="17790">K912/K932</f>
        <v>9.4314079422382666E-2</v>
      </c>
      <c r="BT912" s="125">
        <f t="shared" ref="BT912" si="17791">L912/L932</f>
        <v>4.3537829197746993E-2</v>
      </c>
      <c r="BU912" s="123">
        <f t="shared" ref="BU912" si="17792">M912/M932</f>
        <v>7.9530265419133092E-2</v>
      </c>
      <c r="BV912" s="127">
        <f t="shared" ref="BV912" si="17793">N912/N932</f>
        <v>5.6904592340738358E-2</v>
      </c>
      <c r="BW912" s="128">
        <f t="shared" ref="BW912" si="17794">O912/O932</f>
        <v>6.5174440415155688E-2</v>
      </c>
      <c r="BX912" s="123">
        <f t="shared" ref="BX912" si="17795">P912/P932</f>
        <v>6.1475919857302858E-2</v>
      </c>
      <c r="BY912" s="124">
        <f t="shared" ref="BY912" si="17796">Q912/Q932</f>
        <v>7.172838850220499E-2</v>
      </c>
      <c r="BZ912" s="125">
        <f t="shared" ref="BZ912" si="17797">R912/R932</f>
        <v>6.9957107472965629E-2</v>
      </c>
      <c r="CA912" s="126">
        <f t="shared" ref="CA912" si="17798">S912/S932</f>
        <v>5.3250708959142946E-2</v>
      </c>
      <c r="CB912" s="123">
        <f t="shared" ref="CB912" si="17799">T912/T932</f>
        <v>5.6839475327920053E-2</v>
      </c>
      <c r="CC912" s="124">
        <f t="shared" ref="CC912" si="17800">U912/U932</f>
        <v>0.12453151618398638</v>
      </c>
      <c r="CD912" s="125">
        <f t="shared" ref="CD912" si="17801">V912/V932</f>
        <v>4.92076099701199E-2</v>
      </c>
      <c r="CE912" s="126">
        <f t="shared" ref="CE912" si="17802">W912/W932</f>
        <v>6.3899680975394044E-2</v>
      </c>
      <c r="CF912" s="123">
        <f t="shared" ref="CF912" si="17803">X912/X932</f>
        <v>6.0494723800572477E-2</v>
      </c>
      <c r="CG912" s="124">
        <f t="shared" ref="CG912" si="17804">Y912/Y932</f>
        <v>0.10538596150106941</v>
      </c>
      <c r="CH912" s="125">
        <f t="shared" ref="CH912" si="17805">Z912/Z932</f>
        <v>5.692349451316453E-2</v>
      </c>
      <c r="CI912" s="123">
        <f t="shared" ref="CI912" si="17806">AA912/AA932</f>
        <v>5.6902381123660167E-2</v>
      </c>
      <c r="CJ912" s="129">
        <f t="shared" ref="CJ912" si="17807">AB912/AB932</f>
        <v>5.9782452798797521E-2</v>
      </c>
      <c r="CK912" s="130">
        <f t="shared" ref="CK912" si="17808">AC912/AC932</f>
        <v>6.0859181676929275E-2</v>
      </c>
    </row>
    <row r="913" spans="1:89" ht="13.8" thickBot="1" x14ac:dyDescent="0.3">
      <c r="A913" s="131" t="s">
        <v>21</v>
      </c>
      <c r="B913" s="273">
        <v>2139</v>
      </c>
      <c r="C913" s="274">
        <v>1469</v>
      </c>
      <c r="D913" s="275">
        <v>1163</v>
      </c>
      <c r="E913" s="276">
        <v>943</v>
      </c>
      <c r="F913" s="273">
        <v>1466</v>
      </c>
      <c r="G913" s="277">
        <v>906</v>
      </c>
      <c r="H913" s="275">
        <v>2540</v>
      </c>
      <c r="I913" s="276">
        <v>2284</v>
      </c>
      <c r="J913" s="273">
        <v>188</v>
      </c>
      <c r="K913" s="277">
        <v>654</v>
      </c>
      <c r="L913" s="275">
        <v>772</v>
      </c>
      <c r="M913" s="273">
        <v>1598</v>
      </c>
      <c r="N913" s="278">
        <v>2240</v>
      </c>
      <c r="O913" s="279">
        <v>2667</v>
      </c>
      <c r="P913" s="273">
        <v>1331</v>
      </c>
      <c r="Q913" s="277">
        <v>1320</v>
      </c>
      <c r="R913" s="275">
        <v>2157</v>
      </c>
      <c r="S913" s="276">
        <v>1454</v>
      </c>
      <c r="T913" s="273">
        <v>270</v>
      </c>
      <c r="U913" s="277">
        <v>554</v>
      </c>
      <c r="V913" s="275">
        <v>1065</v>
      </c>
      <c r="W913" s="276">
        <v>2013</v>
      </c>
      <c r="X913" s="273">
        <v>1252</v>
      </c>
      <c r="Y913" s="277">
        <v>832</v>
      </c>
      <c r="Z913" s="275">
        <v>2873</v>
      </c>
      <c r="AA913" s="273">
        <v>2882</v>
      </c>
      <c r="AB913" s="162">
        <f t="shared" si="17668"/>
        <v>19456</v>
      </c>
      <c r="AC913" s="165">
        <f t="shared" si="17699"/>
        <v>19576</v>
      </c>
      <c r="AE913" t="s">
        <v>85</v>
      </c>
      <c r="BI913" s="131" t="s">
        <v>21</v>
      </c>
      <c r="BJ913" s="123">
        <f>B913/B932</f>
        <v>6.4747548129313479E-2</v>
      </c>
      <c r="BK913" s="124">
        <f t="shared" ref="BK913" si="17809">C913/C932</f>
        <v>3.9349619629272477E-2</v>
      </c>
      <c r="BL913" s="125">
        <f t="shared" ref="BL913" si="17810">D913/D932</f>
        <v>7.0094021215043392E-2</v>
      </c>
      <c r="BM913" s="126">
        <f t="shared" ref="BM913" si="17811">E913/E932</f>
        <v>5.7061599903182866E-2</v>
      </c>
      <c r="BN913" s="123">
        <f t="shared" ref="BN913" si="17812">F913/F932</f>
        <v>7.0828099333268918E-2</v>
      </c>
      <c r="BO913" s="124">
        <f t="shared" ref="BO913" si="17813">G913/G932</f>
        <v>3.5139432959702128E-2</v>
      </c>
      <c r="BP913" s="125">
        <f t="shared" ref="BP913" si="17814">H913/H932</f>
        <v>5.8841244469154681E-2</v>
      </c>
      <c r="BQ913" s="126">
        <f t="shared" ref="BQ913" si="17815">I913/I932</f>
        <v>4.6127436130465514E-2</v>
      </c>
      <c r="BR913" s="123">
        <f t="shared" ref="BR913" si="17816">J913/J932</f>
        <v>2.7469316189362946E-2</v>
      </c>
      <c r="BS913" s="124">
        <f t="shared" ref="BS913" si="17817">K913/K932</f>
        <v>9.8375451263537902E-2</v>
      </c>
      <c r="BT913" s="125">
        <f t="shared" ref="BT913" si="17818">L913/L932</f>
        <v>3.9173897599837623E-2</v>
      </c>
      <c r="BU913" s="123">
        <f t="shared" ref="BU913" si="17819">M913/M932</f>
        <v>7.6284132136719501E-2</v>
      </c>
      <c r="BV913" s="127">
        <f t="shared" ref="BV913" si="17820">N913/N932</f>
        <v>5.1459946242734728E-2</v>
      </c>
      <c r="BW913" s="128">
        <f t="shared" ref="BW913" si="17821">O913/O932</f>
        <v>6.6700012504689252E-2</v>
      </c>
      <c r="BX913" s="123">
        <f t="shared" ref="BX913" si="17822">P913/P932</f>
        <v>5.521217903513502E-2</v>
      </c>
      <c r="BY913" s="124">
        <f t="shared" ref="BY913" si="17823">Q913/Q932</f>
        <v>7.0134424313267094E-2</v>
      </c>
      <c r="BZ913" s="125">
        <f t="shared" ref="BZ913" si="17824">R913/R932</f>
        <v>6.5154352685313846E-2</v>
      </c>
      <c r="CA913" s="126">
        <f t="shared" ref="CA913" si="17825">S913/S932</f>
        <v>5.0905016980009106E-2</v>
      </c>
      <c r="CB913" s="123">
        <f t="shared" ref="CB913" si="17826">T913/T932</f>
        <v>4.2161149281698937E-2</v>
      </c>
      <c r="CC913" s="124">
        <f t="shared" ref="CC913" si="17827">U913/U932</f>
        <v>9.4378194207836455E-2</v>
      </c>
      <c r="CD913" s="125">
        <f t="shared" ref="CD913" si="17828">V913/V932</f>
        <v>4.028140247361852E-2</v>
      </c>
      <c r="CE913" s="126">
        <f t="shared" ref="CE913" si="17829">W913/W932</f>
        <v>6.358381502890173E-2</v>
      </c>
      <c r="CF913" s="123">
        <f t="shared" ref="CF913" si="17830">X913/X932</f>
        <v>5.3488272738924252E-2</v>
      </c>
      <c r="CG913" s="124">
        <f t="shared" ref="CG913" si="17831">Y913/Y932</f>
        <v>8.0886642037721168E-2</v>
      </c>
      <c r="CH913" s="125">
        <f t="shared" ref="CH913" si="17832">Z913/Z932</f>
        <v>5.5702043506921553E-2</v>
      </c>
      <c r="CI913" s="123">
        <f t="shared" ref="CI913" si="17833">AA913/AA932</f>
        <v>5.183080353931372E-2</v>
      </c>
      <c r="CJ913" s="129">
        <f t="shared" ref="CJ913" si="17834">AB913/AB932</f>
        <v>5.5809577354896819E-2</v>
      </c>
      <c r="CK913" s="130">
        <f t="shared" ref="CK913" si="17835">AC913/AC932</f>
        <v>5.6327329228290271E-2</v>
      </c>
    </row>
    <row r="914" spans="1:89" ht="14.4" thickTop="1" thickBot="1" x14ac:dyDescent="0.3">
      <c r="A914" s="139" t="s">
        <v>22</v>
      </c>
      <c r="B914" s="187">
        <v>2053</v>
      </c>
      <c r="C914" s="188">
        <v>1834</v>
      </c>
      <c r="D914" s="189">
        <v>1103</v>
      </c>
      <c r="E914" s="190">
        <v>814</v>
      </c>
      <c r="F914" s="187">
        <v>1404</v>
      </c>
      <c r="G914" s="191">
        <v>868</v>
      </c>
      <c r="H914" s="189">
        <v>2663</v>
      </c>
      <c r="I914" s="190">
        <v>2194</v>
      </c>
      <c r="J914" s="187">
        <v>250</v>
      </c>
      <c r="K914" s="191">
        <v>648</v>
      </c>
      <c r="L914" s="189">
        <v>547</v>
      </c>
      <c r="M914" s="187">
        <v>1753</v>
      </c>
      <c r="N914" s="192">
        <v>1907</v>
      </c>
      <c r="O914" s="193">
        <v>2781</v>
      </c>
      <c r="P914" s="187">
        <v>1296</v>
      </c>
      <c r="Q914" s="191">
        <v>981</v>
      </c>
      <c r="R914" s="189">
        <v>2170</v>
      </c>
      <c r="S914" s="190">
        <v>1241</v>
      </c>
      <c r="T914" s="187">
        <v>221</v>
      </c>
      <c r="U914" s="191">
        <v>361</v>
      </c>
      <c r="V914" s="189">
        <v>887</v>
      </c>
      <c r="W914" s="190">
        <v>2542</v>
      </c>
      <c r="X914" s="187">
        <v>1159</v>
      </c>
      <c r="Y914" s="191">
        <v>589</v>
      </c>
      <c r="Z914" s="189">
        <v>3058</v>
      </c>
      <c r="AA914" s="187">
        <v>2376</v>
      </c>
      <c r="AB914" s="162">
        <f t="shared" si="17668"/>
        <v>18718</v>
      </c>
      <c r="AC914" s="165">
        <f t="shared" si="17699"/>
        <v>18982</v>
      </c>
      <c r="AE914" s="292" t="s">
        <v>0</v>
      </c>
      <c r="AF914" s="290" t="s">
        <v>1</v>
      </c>
      <c r="AG914" s="291"/>
      <c r="AH914" s="290" t="s">
        <v>2</v>
      </c>
      <c r="AI914" s="291"/>
      <c r="AJ914" s="290" t="s">
        <v>3</v>
      </c>
      <c r="AK914" s="291"/>
      <c r="AL914" s="290" t="s">
        <v>4</v>
      </c>
      <c r="AM914" s="291"/>
      <c r="AN914" s="290" t="s">
        <v>5</v>
      </c>
      <c r="AO914" s="291"/>
      <c r="AP914" s="290" t="s">
        <v>6</v>
      </c>
      <c r="AQ914" s="291"/>
      <c r="AR914" s="290" t="s">
        <v>7</v>
      </c>
      <c r="AS914" s="291"/>
      <c r="AT914" s="290" t="s">
        <v>8</v>
      </c>
      <c r="AU914" s="291"/>
      <c r="AV914" s="290" t="s">
        <v>9</v>
      </c>
      <c r="AW914" s="291"/>
      <c r="AX914" s="290" t="s">
        <v>10</v>
      </c>
      <c r="AY914" s="291"/>
      <c r="AZ914" s="290" t="s">
        <v>11</v>
      </c>
      <c r="BA914" s="291"/>
      <c r="BB914" s="290" t="s">
        <v>12</v>
      </c>
      <c r="BC914" s="291"/>
      <c r="BD914" s="297" t="s">
        <v>40</v>
      </c>
      <c r="BE914" s="298"/>
      <c r="BF914" s="295" t="s">
        <v>41</v>
      </c>
      <c r="BG914" s="296"/>
      <c r="BI914" s="139" t="s">
        <v>22</v>
      </c>
      <c r="BJ914" s="123">
        <f>B914/B932</f>
        <v>6.2144327400411675E-2</v>
      </c>
      <c r="BK914" s="124">
        <f t="shared" ref="BK914" si="17836">C914/C932</f>
        <v>4.912675452694739E-2</v>
      </c>
      <c r="BL914" s="125">
        <f t="shared" ref="BL914" si="17837">D914/D932</f>
        <v>6.6477820636451301E-2</v>
      </c>
      <c r="BM914" s="126">
        <f t="shared" ref="BM914" si="17838">E914/E932</f>
        <v>4.9255718262132396E-2</v>
      </c>
      <c r="BN914" s="123">
        <f t="shared" ref="BN914" si="17839">F914/F932</f>
        <v>6.7832640834863275E-2</v>
      </c>
      <c r="BO914" s="124">
        <f t="shared" ref="BO914" si="17840">G914/G932</f>
        <v>3.3665593608191442E-2</v>
      </c>
      <c r="BP914" s="125">
        <f t="shared" ref="BP914" si="17841">H914/H932</f>
        <v>6.1690643315495633E-2</v>
      </c>
      <c r="BQ914" s="126">
        <f t="shared" ref="BQ914" si="17842">I914/I932</f>
        <v>4.4309805109562755E-2</v>
      </c>
      <c r="BR914" s="123">
        <f t="shared" ref="BR914" si="17843">J914/J932</f>
        <v>3.6528345996493281E-2</v>
      </c>
      <c r="BS914" s="124">
        <f t="shared" ref="BS914" si="17844">K914/K932</f>
        <v>9.7472924187725629E-2</v>
      </c>
      <c r="BT914" s="125">
        <f t="shared" ref="BT914" si="17845">L914/L932</f>
        <v>2.7756634698330541E-2</v>
      </c>
      <c r="BU914" s="123">
        <f t="shared" ref="BU914" si="17846">M914/M932</f>
        <v>8.3683406530456361E-2</v>
      </c>
      <c r="BV914" s="127">
        <f t="shared" ref="BV914" si="17847">N914/N932</f>
        <v>4.3809873877185324E-2</v>
      </c>
      <c r="BW914" s="128">
        <f t="shared" ref="BW914" si="17848">O914/O932</f>
        <v>6.9551081655620864E-2</v>
      </c>
      <c r="BX914" s="123">
        <f t="shared" ref="BX914" si="17849">P914/P932</f>
        <v>5.3760318579665657E-2</v>
      </c>
      <c r="BY914" s="124">
        <f t="shared" ref="BY914" si="17850">Q914/Q932</f>
        <v>5.2122628978268956E-2</v>
      </c>
      <c r="BZ914" s="125">
        <f t="shared" ref="BZ914" si="17851">R914/R932</f>
        <v>6.5547030749713048E-2</v>
      </c>
      <c r="CA914" s="126">
        <f t="shared" ref="CA914" si="17852">S914/S932</f>
        <v>4.3447817106046283E-2</v>
      </c>
      <c r="CB914" s="123">
        <f t="shared" ref="CB914" si="17853">T914/T932</f>
        <v>3.4509681449094318E-2</v>
      </c>
      <c r="CC914" s="124">
        <f t="shared" ref="CC914" si="17854">U914/U932</f>
        <v>6.1499148211243609E-2</v>
      </c>
      <c r="CD914" s="125">
        <f t="shared" ref="CD914" si="17855">V914/V932</f>
        <v>3.3548923938121714E-2</v>
      </c>
      <c r="CE914" s="126">
        <f t="shared" ref="CE914" si="17856">W914/W932</f>
        <v>8.0293123598344868E-2</v>
      </c>
      <c r="CF914" s="123">
        <f t="shared" ref="CF914" si="17857">X914/X932</f>
        <v>4.9515102319818857E-2</v>
      </c>
      <c r="CG914" s="124">
        <f t="shared" ref="CG914" si="17858">Y914/Y932</f>
        <v>5.7262298269492515E-2</v>
      </c>
      <c r="CH914" s="125">
        <f t="shared" ref="CH914" si="17859">Z914/Z932</f>
        <v>5.9288844080809651E-2</v>
      </c>
      <c r="CI914" s="123">
        <f t="shared" ref="CI914" si="17860">AA914/AA932</f>
        <v>4.2730738795770086E-2</v>
      </c>
      <c r="CJ914" s="129">
        <f t="shared" ref="CJ914" si="17861">AB914/AB932</f>
        <v>5.3692622786233483E-2</v>
      </c>
      <c r="CK914" s="130">
        <f t="shared" ref="CK914" si="17862">AC914/AC932</f>
        <v>5.4618173447660699E-2</v>
      </c>
    </row>
    <row r="915" spans="1:89" ht="15" thickTop="1" thickBot="1" x14ac:dyDescent="0.35">
      <c r="A915" s="131" t="s">
        <v>23</v>
      </c>
      <c r="B915" s="180">
        <v>1945</v>
      </c>
      <c r="C915" s="181">
        <v>1924</v>
      </c>
      <c r="D915" s="182">
        <v>964</v>
      </c>
      <c r="E915" s="183">
        <v>650</v>
      </c>
      <c r="F915" s="180">
        <v>1276</v>
      </c>
      <c r="G915" s="184">
        <v>730</v>
      </c>
      <c r="H915" s="182">
        <v>2419</v>
      </c>
      <c r="I915" s="183">
        <v>2073</v>
      </c>
      <c r="J915" s="180">
        <v>230</v>
      </c>
      <c r="K915" s="184">
        <v>544</v>
      </c>
      <c r="L915" s="182">
        <v>528</v>
      </c>
      <c r="M915" s="180">
        <v>1462</v>
      </c>
      <c r="N915" s="185">
        <v>1846</v>
      </c>
      <c r="O915" s="186">
        <v>2476</v>
      </c>
      <c r="P915" s="180">
        <v>1378</v>
      </c>
      <c r="Q915" s="184">
        <v>801</v>
      </c>
      <c r="R915" s="182">
        <v>1839</v>
      </c>
      <c r="S915" s="183">
        <v>1190</v>
      </c>
      <c r="T915" s="180">
        <v>228</v>
      </c>
      <c r="U915" s="184">
        <v>264</v>
      </c>
      <c r="V915" s="182">
        <v>886</v>
      </c>
      <c r="W915" s="183">
        <v>1992</v>
      </c>
      <c r="X915" s="180">
        <v>1062</v>
      </c>
      <c r="Y915" s="184">
        <v>452</v>
      </c>
      <c r="Z915" s="182">
        <v>2727</v>
      </c>
      <c r="AA915" s="180">
        <v>2769</v>
      </c>
      <c r="AB915" s="162">
        <f t="shared" si="17668"/>
        <v>17328</v>
      </c>
      <c r="AC915" s="165">
        <f t="shared" si="17699"/>
        <v>17327</v>
      </c>
      <c r="AE915" s="293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68" t="s">
        <v>14</v>
      </c>
      <c r="BG915" s="169" t="s">
        <v>15</v>
      </c>
      <c r="BI915" s="131" t="s">
        <v>23</v>
      </c>
      <c r="BJ915" s="123">
        <f>B915/B932</f>
        <v>5.8875166485046614E-2</v>
      </c>
      <c r="BK915" s="124">
        <f t="shared" ref="BK915" si="17863">C915/C932</f>
        <v>5.1537554912675455E-2</v>
      </c>
      <c r="BL915" s="125">
        <f t="shared" ref="BL915" si="17864">D915/D932</f>
        <v>5.8100289296046284E-2</v>
      </c>
      <c r="BM915" s="126">
        <f t="shared" ref="BM915" si="17865">E915/E932</f>
        <v>3.9331961757231026E-2</v>
      </c>
      <c r="BN915" s="123">
        <f t="shared" ref="BN915" si="17866">F915/F932</f>
        <v>6.1648468451058071E-2</v>
      </c>
      <c r="BO915" s="124">
        <f t="shared" ref="BO915" si="17867">G915/G932</f>
        <v>2.8313229647442113E-2</v>
      </c>
      <c r="BP915" s="125">
        <f t="shared" ref="BP915" si="17868">H915/H932</f>
        <v>5.603817731137211E-2</v>
      </c>
      <c r="BQ915" s="126">
        <f t="shared" ref="BQ915" si="17869">I915/I932</f>
        <v>4.1866101181460162E-2</v>
      </c>
      <c r="BR915" s="123">
        <f t="shared" ref="BR915" si="17870">J915/J932</f>
        <v>3.3606078316773813E-2</v>
      </c>
      <c r="BS915" s="124">
        <f t="shared" ref="BS915" si="17871">K915/K932</f>
        <v>8.1829121540312882E-2</v>
      </c>
      <c r="BT915" s="125">
        <f t="shared" ref="BT915" si="17872">L915/L932</f>
        <v>2.6792510275536613E-2</v>
      </c>
      <c r="BU915" s="123">
        <f t="shared" ref="BU915" si="17873">M915/M932</f>
        <v>6.9791865571892306E-2</v>
      </c>
      <c r="BV915" s="127">
        <f t="shared" ref="BV915" si="17874">N915/N932</f>
        <v>4.240850926968228E-2</v>
      </c>
      <c r="BW915" s="128">
        <f t="shared" ref="BW915" si="17875">O915/O932</f>
        <v>6.1923221207952982E-2</v>
      </c>
      <c r="BX915" s="123">
        <f t="shared" ref="BX915" si="17876">P915/P932</f>
        <v>5.7161820218193889E-2</v>
      </c>
      <c r="BY915" s="124">
        <f t="shared" ref="BY915" si="17877">Q915/Q932</f>
        <v>4.2558843844641626E-2</v>
      </c>
      <c r="BZ915" s="125">
        <f t="shared" ref="BZ915" si="17878">R915/R932</f>
        <v>5.5548843110010272E-2</v>
      </c>
      <c r="CA915" s="126">
        <f t="shared" ref="CA915" si="17879">S915/S932</f>
        <v>4.166229037566082E-2</v>
      </c>
      <c r="CB915" s="123">
        <f t="shared" ref="CB915" si="17880">T915/T932</f>
        <v>3.560274828232355E-2</v>
      </c>
      <c r="CC915" s="124">
        <f t="shared" ref="CC915" si="17881">U915/U932</f>
        <v>4.4974446337308349E-2</v>
      </c>
      <c r="CD915" s="125">
        <f t="shared" ref="CD915" si="17882">V915/V932</f>
        <v>3.3511101025000947E-2</v>
      </c>
      <c r="CE915" s="126">
        <f t="shared" ref="CE915" si="17883">W915/W932</f>
        <v>6.2920496541267884E-2</v>
      </c>
      <c r="CF915" s="123">
        <f t="shared" ref="CF915" si="17884">X915/X932</f>
        <v>4.5371042850429359E-2</v>
      </c>
      <c r="CG915" s="124">
        <f t="shared" ref="CG915" si="17885">Y915/Y932</f>
        <v>4.3943223799338904E-2</v>
      </c>
      <c r="CH915" s="125">
        <f t="shared" ref="CH915" si="17886">Z915/Z932</f>
        <v>5.2871379270231493E-2</v>
      </c>
      <c r="CI915" s="123">
        <f t="shared" ref="CI915" si="17887">AA915/AA932</f>
        <v>4.9798575642040141E-2</v>
      </c>
      <c r="CJ915" s="129">
        <f t="shared" ref="CJ915" si="17888">AB915/AB932</f>
        <v>4.9705404831704977E-2</v>
      </c>
      <c r="CK915" s="130">
        <f t="shared" ref="CK915" si="17889">AC915/AC932</f>
        <v>4.9856131668297173E-2</v>
      </c>
    </row>
    <row r="916" spans="1:89" ht="13.8" thickTop="1" x14ac:dyDescent="0.25">
      <c r="A916" s="139" t="s">
        <v>24</v>
      </c>
      <c r="B916" s="194">
        <v>2000</v>
      </c>
      <c r="C916" s="188">
        <v>1988</v>
      </c>
      <c r="D916" s="189">
        <v>995</v>
      </c>
      <c r="E916" s="190">
        <v>723</v>
      </c>
      <c r="F916" s="187">
        <v>1120</v>
      </c>
      <c r="G916" s="191">
        <v>815</v>
      </c>
      <c r="H916" s="189">
        <v>2673</v>
      </c>
      <c r="I916" s="190">
        <v>2306</v>
      </c>
      <c r="J916" s="187">
        <v>329</v>
      </c>
      <c r="K916" s="191">
        <v>429</v>
      </c>
      <c r="L916" s="189">
        <v>570</v>
      </c>
      <c r="M916" s="187">
        <v>1602</v>
      </c>
      <c r="N916" s="192">
        <v>1875</v>
      </c>
      <c r="O916" s="195">
        <v>2483</v>
      </c>
      <c r="P916" s="187">
        <v>1375</v>
      </c>
      <c r="Q916" s="191">
        <v>799</v>
      </c>
      <c r="R916" s="189">
        <v>2088</v>
      </c>
      <c r="S916" s="190">
        <v>1196</v>
      </c>
      <c r="T916" s="187">
        <v>241</v>
      </c>
      <c r="U916" s="191">
        <v>239</v>
      </c>
      <c r="V916" s="189">
        <v>996</v>
      </c>
      <c r="W916" s="196">
        <v>2186</v>
      </c>
      <c r="X916" s="187">
        <v>1105</v>
      </c>
      <c r="Y916" s="191">
        <v>437</v>
      </c>
      <c r="Z916" s="189">
        <v>2914</v>
      </c>
      <c r="AA916" s="187">
        <v>3004</v>
      </c>
      <c r="AB916" s="162">
        <f t="shared" si="17668"/>
        <v>18281</v>
      </c>
      <c r="AC916" s="165">
        <f t="shared" si="17699"/>
        <v>18207</v>
      </c>
      <c r="AE916" s="254" t="str">
        <f>$AE$17</f>
        <v>17:00 - 17:59</v>
      </c>
      <c r="AF916" s="120">
        <f t="shared" ref="AF916:AO918" si="17890">SUMIF($A$9:$A$32,$AE916,B$908:B$931)</f>
        <v>2267</v>
      </c>
      <c r="AG916" s="177">
        <f t="shared" si="17890"/>
        <v>3315</v>
      </c>
      <c r="AH916" s="121">
        <f t="shared" si="17890"/>
        <v>1142</v>
      </c>
      <c r="AI916" s="172">
        <f t="shared" si="17890"/>
        <v>1433</v>
      </c>
      <c r="AJ916" s="120">
        <f t="shared" si="17890"/>
        <v>1275</v>
      </c>
      <c r="AK916" s="122">
        <f t="shared" si="17890"/>
        <v>2944</v>
      </c>
      <c r="AL916" s="121">
        <f t="shared" si="17890"/>
        <v>3026</v>
      </c>
      <c r="AM916" s="172">
        <f t="shared" si="17890"/>
        <v>4546</v>
      </c>
      <c r="AN916" s="120">
        <f t="shared" si="17890"/>
        <v>916</v>
      </c>
      <c r="AO916" s="122">
        <f t="shared" si="17890"/>
        <v>270</v>
      </c>
      <c r="AP916" s="121">
        <f t="shared" ref="AP916:AY918" si="17891">SUMIF($A$9:$A$32,$AE916,L$908:L$931)</f>
        <v>2115</v>
      </c>
      <c r="AQ916" s="120">
        <f t="shared" si="17891"/>
        <v>1157</v>
      </c>
      <c r="AR916" s="171">
        <f t="shared" si="17891"/>
        <v>3853</v>
      </c>
      <c r="AS916" s="173">
        <f t="shared" si="17891"/>
        <v>2580</v>
      </c>
      <c r="AT916" s="120">
        <f t="shared" si="17891"/>
        <v>2034</v>
      </c>
      <c r="AU916" s="122">
        <f t="shared" si="17891"/>
        <v>1235</v>
      </c>
      <c r="AV916" s="121">
        <f t="shared" si="17891"/>
        <v>2534</v>
      </c>
      <c r="AW916" s="172">
        <f t="shared" si="17891"/>
        <v>2457</v>
      </c>
      <c r="AX916" s="120">
        <f t="shared" si="17891"/>
        <v>831</v>
      </c>
      <c r="AY916" s="122">
        <f t="shared" si="17891"/>
        <v>281</v>
      </c>
      <c r="AZ916" s="121">
        <f t="shared" ref="AZ916:BE918" si="17892">SUMIF($A$9:$A$32,$AE916,V$908:V$931)</f>
        <v>2325</v>
      </c>
      <c r="BA916" s="172">
        <f t="shared" si="17892"/>
        <v>2006</v>
      </c>
      <c r="BB916" s="120">
        <f t="shared" si="17892"/>
        <v>2308</v>
      </c>
      <c r="BC916" s="122">
        <f t="shared" si="17892"/>
        <v>674</v>
      </c>
      <c r="BD916" s="21">
        <f t="shared" si="17892"/>
        <v>3765</v>
      </c>
      <c r="BE916" s="176">
        <f t="shared" si="17892"/>
        <v>5157</v>
      </c>
      <c r="BF916" s="162">
        <f>AF916+AH916+AJ916+AL916+AN916+AP916+AR916+AT916+AV916+AX916+AZ916+BB916+BD916</f>
        <v>28391</v>
      </c>
      <c r="BG916" s="163">
        <f>AG916+AI916+AK916+AM916+AO916+AQ916+AS916+AU916+AW916+AY916+BA916+BC916+BE916</f>
        <v>28055</v>
      </c>
      <c r="BI916" s="139" t="s">
        <v>24</v>
      </c>
      <c r="BJ916" s="123">
        <f>B916/B932</f>
        <v>6.0540016951204749E-2</v>
      </c>
      <c r="BK916" s="124">
        <f t="shared" ref="BK916" si="17893">C916/C932</f>
        <v>5.325190185363763E-2</v>
      </c>
      <c r="BL916" s="125">
        <f t="shared" ref="BL916" si="17894">D916/D932</f>
        <v>5.9968659594985534E-2</v>
      </c>
      <c r="BM916" s="126">
        <f t="shared" ref="BM916" si="17895">E916/E932</f>
        <v>4.3749243616120051E-2</v>
      </c>
      <c r="BN916" s="123">
        <f t="shared" ref="BN916" si="17896">F916/F932</f>
        <v>5.4111508358295486E-2</v>
      </c>
      <c r="BO916" s="124">
        <f t="shared" ref="BO916" si="17897">G916/G932</f>
        <v>3.1609975565294962E-2</v>
      </c>
      <c r="BP916" s="125">
        <f t="shared" ref="BP916" si="17898">H916/H932</f>
        <v>6.1922301758287578E-2</v>
      </c>
      <c r="BQ916" s="126">
        <f t="shared" ref="BQ916" si="17899">I916/I932</f>
        <v>4.657174593557508E-2</v>
      </c>
      <c r="BR916" s="123">
        <f t="shared" ref="BR916" si="17900">J916/J932</f>
        <v>4.8071303331385158E-2</v>
      </c>
      <c r="BS916" s="124">
        <f t="shared" ref="BS916" si="17901">K916/K932</f>
        <v>6.4530685920577618E-2</v>
      </c>
      <c r="BT916" s="125">
        <f t="shared" ref="BT916" si="17902">L916/L932</f>
        <v>2.8923732683817933E-2</v>
      </c>
      <c r="BU916" s="123">
        <f t="shared" ref="BU916" si="17903">M916/M932</f>
        <v>7.6475081153332056E-2</v>
      </c>
      <c r="BV916" s="127">
        <f t="shared" ref="BV916" si="17904">N916/N932</f>
        <v>4.3074731788003397E-2</v>
      </c>
      <c r="BW916" s="128">
        <f t="shared" ref="BW916" si="17905">O916/O932</f>
        <v>6.2098286857571593E-2</v>
      </c>
      <c r="BX916" s="123">
        <f t="shared" ref="BX916" si="17906">P916/P932</f>
        <v>5.7037375036296509E-2</v>
      </c>
      <c r="BY916" s="124">
        <f t="shared" ref="BY916" si="17907">Q916/Q932</f>
        <v>4.2452579565379095E-2</v>
      </c>
      <c r="BZ916" s="125">
        <f t="shared" ref="BZ916" si="17908">R916/R932</f>
        <v>6.3070138343502682E-2</v>
      </c>
      <c r="CA916" s="126">
        <f t="shared" ref="CA916" si="17909">S916/S932</f>
        <v>4.187235234394146E-2</v>
      </c>
      <c r="CB916" s="123">
        <f t="shared" ref="CB916" si="17910">T916/T932</f>
        <v>3.763272954403498E-2</v>
      </c>
      <c r="CC916" s="124">
        <f t="shared" ref="CC916" si="17911">U916/U932</f>
        <v>4.0715502555366268E-2</v>
      </c>
      <c r="CD916" s="125">
        <f t="shared" ref="CD916" si="17912">V916/V932</f>
        <v>3.7671621468285489E-2</v>
      </c>
      <c r="CE916" s="126">
        <f t="shared" ref="CE916" si="17913">W916/W932</f>
        <v>6.9048295903218676E-2</v>
      </c>
      <c r="CF916" s="123">
        <f t="shared" ref="CF916" si="17914">X916/X932</f>
        <v>4.7208100140983464E-2</v>
      </c>
      <c r="CG916" s="124">
        <f t="shared" ref="CG916" si="17915">Y916/Y932</f>
        <v>4.2484930974139606E-2</v>
      </c>
      <c r="CH916" s="125">
        <f t="shared" ref="CH916" si="17916">Z916/Z932</f>
        <v>5.6496956066539997E-2</v>
      </c>
      <c r="CI916" s="123">
        <f t="shared" ref="CI916" si="17917">AA916/AA932</f>
        <v>5.4024890295662181E-2</v>
      </c>
      <c r="CJ916" s="129">
        <f t="shared" ref="CJ916" si="17918">AB916/AB932</f>
        <v>5.2439087357363731E-2</v>
      </c>
      <c r="CK916" s="130">
        <f t="shared" ref="CK916" si="17919">AC916/AC932</f>
        <v>5.2388214306266903E-2</v>
      </c>
    </row>
    <row r="917" spans="1:89" x14ac:dyDescent="0.25">
      <c r="A917" s="131" t="s">
        <v>25</v>
      </c>
      <c r="B917" s="197">
        <v>2017</v>
      </c>
      <c r="C917" s="181">
        <v>2344</v>
      </c>
      <c r="D917" s="182">
        <v>1013</v>
      </c>
      <c r="E917" s="183">
        <v>719</v>
      </c>
      <c r="F917" s="180">
        <v>1252</v>
      </c>
      <c r="G917" s="184">
        <v>992</v>
      </c>
      <c r="H917" s="182">
        <v>2710</v>
      </c>
      <c r="I917" s="183">
        <v>2691</v>
      </c>
      <c r="J917" s="180">
        <v>435</v>
      </c>
      <c r="K917" s="181">
        <v>386</v>
      </c>
      <c r="L917" s="182">
        <v>777</v>
      </c>
      <c r="M917" s="180">
        <v>1582</v>
      </c>
      <c r="N917" s="185">
        <v>2171</v>
      </c>
      <c r="O917" s="198">
        <v>2446</v>
      </c>
      <c r="P917" s="180">
        <v>1439</v>
      </c>
      <c r="Q917" s="181">
        <v>830</v>
      </c>
      <c r="R917" s="182">
        <v>2086</v>
      </c>
      <c r="S917" s="183">
        <v>1312</v>
      </c>
      <c r="T917" s="189">
        <v>267</v>
      </c>
      <c r="U917" s="180">
        <v>265</v>
      </c>
      <c r="V917" s="182">
        <v>1122</v>
      </c>
      <c r="W917" s="199">
        <v>2479</v>
      </c>
      <c r="X917" s="180">
        <v>1357</v>
      </c>
      <c r="Y917" s="184">
        <v>439</v>
      </c>
      <c r="Z917" s="182">
        <v>3080</v>
      </c>
      <c r="AA917" s="180">
        <v>3111</v>
      </c>
      <c r="AB917" s="162">
        <f t="shared" si="17668"/>
        <v>19726</v>
      </c>
      <c r="AC917" s="165">
        <f t="shared" si="17699"/>
        <v>19596</v>
      </c>
      <c r="AE917" s="256" t="str">
        <f>$AE$18</f>
        <v>18:00 - 18:59</v>
      </c>
      <c r="AF917" s="120">
        <f t="shared" si="17890"/>
        <v>2248</v>
      </c>
      <c r="AG917" s="181">
        <f t="shared" si="17890"/>
        <v>2832</v>
      </c>
      <c r="AH917" s="182">
        <f t="shared" si="17890"/>
        <v>896</v>
      </c>
      <c r="AI917" s="183">
        <f t="shared" si="17890"/>
        <v>1164</v>
      </c>
      <c r="AJ917" s="180">
        <f t="shared" si="17890"/>
        <v>980</v>
      </c>
      <c r="AK917" s="184">
        <f t="shared" si="17890"/>
        <v>2924</v>
      </c>
      <c r="AL917" s="182">
        <f t="shared" si="17890"/>
        <v>2971</v>
      </c>
      <c r="AM917" s="183">
        <f t="shared" si="17890"/>
        <v>4078</v>
      </c>
      <c r="AN917" s="180">
        <f t="shared" si="17890"/>
        <v>622</v>
      </c>
      <c r="AO917" s="184">
        <f t="shared" si="17890"/>
        <v>239</v>
      </c>
      <c r="AP917" s="182">
        <f t="shared" si="17891"/>
        <v>1952</v>
      </c>
      <c r="AQ917" s="180">
        <f t="shared" si="17891"/>
        <v>1028</v>
      </c>
      <c r="AR917" s="185">
        <f t="shared" si="17891"/>
        <v>3460</v>
      </c>
      <c r="AS917" s="186">
        <f t="shared" si="17891"/>
        <v>2492</v>
      </c>
      <c r="AT917" s="180">
        <f t="shared" si="17891"/>
        <v>1821</v>
      </c>
      <c r="AU917" s="184">
        <f t="shared" si="17891"/>
        <v>1305</v>
      </c>
      <c r="AV917" s="182">
        <f t="shared" si="17891"/>
        <v>2158</v>
      </c>
      <c r="AW917" s="183">
        <f t="shared" si="17891"/>
        <v>2565</v>
      </c>
      <c r="AX917" s="180">
        <f t="shared" si="17891"/>
        <v>613</v>
      </c>
      <c r="AY917" s="184">
        <f t="shared" si="17891"/>
        <v>258</v>
      </c>
      <c r="AZ917" s="182">
        <f t="shared" si="17892"/>
        <v>2482</v>
      </c>
      <c r="BA917" s="183">
        <f t="shared" si="17892"/>
        <v>1990</v>
      </c>
      <c r="BB917" s="180">
        <f t="shared" si="17892"/>
        <v>2121</v>
      </c>
      <c r="BC917" s="184">
        <f t="shared" si="17892"/>
        <v>663</v>
      </c>
      <c r="BD917" s="182">
        <f t="shared" si="17892"/>
        <v>3908</v>
      </c>
      <c r="BE917" s="180">
        <f t="shared" si="17892"/>
        <v>4492</v>
      </c>
      <c r="BF917" s="164">
        <f>SUM(AF917,AH917,AJ917,AL917,AN917,AP917,AR917,AT917,AV917,AX917,AZ917,BB917,BD917)</f>
        <v>26232</v>
      </c>
      <c r="BG917" s="165">
        <f>SUM(AG917,AI917,AK917,AM917,AO917,AQ917,AS917,AU917,AW917,AY917,BA917,BC917,BE917)</f>
        <v>26030</v>
      </c>
      <c r="BI917" s="131" t="s">
        <v>25</v>
      </c>
      <c r="BJ917" s="123">
        <f>B917/B932</f>
        <v>6.1054607095289988E-2</v>
      </c>
      <c r="BK917" s="124">
        <f t="shared" ref="BK917" si="17920">C917/C932</f>
        <v>6.2787956712739734E-2</v>
      </c>
      <c r="BL917" s="125">
        <f t="shared" ref="BL917" si="17921">D917/D932</f>
        <v>6.1053519768563165E-2</v>
      </c>
      <c r="BM917" s="126">
        <f t="shared" ref="BM917" si="17922">E917/E932</f>
        <v>4.350720077453709E-2</v>
      </c>
      <c r="BN917" s="123">
        <f t="shared" ref="BN917" si="17923">F917/F932</f>
        <v>6.0488936129094596E-2</v>
      </c>
      <c r="BO917" s="124">
        <f t="shared" ref="BO917" si="17924">G917/G932</f>
        <v>3.8474964123647364E-2</v>
      </c>
      <c r="BP917" s="125">
        <f t="shared" ref="BP917" si="17925">H917/H932</f>
        <v>6.2779437996617782E-2</v>
      </c>
      <c r="BQ917" s="126">
        <f t="shared" ref="BQ917" si="17926">I917/I932</f>
        <v>5.4347167524992426E-2</v>
      </c>
      <c r="BR917" s="123">
        <f t="shared" ref="BR917" si="17927">J917/J932</f>
        <v>6.3559322033898302E-2</v>
      </c>
      <c r="BS917" s="124">
        <f t="shared" ref="BS917" si="17928">K917/K932</f>
        <v>5.8062575210589648E-2</v>
      </c>
      <c r="BT917" s="125">
        <f t="shared" ref="BT917" si="17929">L917/L932</f>
        <v>3.9427614553204447E-2</v>
      </c>
      <c r="BU917" s="123">
        <f t="shared" ref="BU917" si="17930">M917/M932</f>
        <v>7.5520336070269242E-2</v>
      </c>
      <c r="BV917" s="127">
        <f t="shared" ref="BV917" si="17931">N917/N932</f>
        <v>4.9874796112936201E-2</v>
      </c>
      <c r="BW917" s="128">
        <f t="shared" ref="BW917" si="17932">O917/O932</f>
        <v>6.1172939852444666E-2</v>
      </c>
      <c r="BX917" s="123">
        <f t="shared" ref="BX917" si="17933">P917/P932</f>
        <v>5.9692205583440495E-2</v>
      </c>
      <c r="BY917" s="124">
        <f t="shared" ref="BY917" si="17934">Q917/Q932</f>
        <v>4.4099675893948247E-2</v>
      </c>
      <c r="BZ917" s="125">
        <f t="shared" ref="BZ917" si="17935">R917/R932</f>
        <v>6.3009726333595112E-2</v>
      </c>
      <c r="CA917" s="126">
        <f t="shared" ref="CA917" si="17936">S917/S932</f>
        <v>4.5933550397367226E-2</v>
      </c>
      <c r="CB917" s="123">
        <f t="shared" ref="CB917" si="17937">T917/T932</f>
        <v>4.1692692067457841E-2</v>
      </c>
      <c r="CC917" s="124">
        <f t="shared" ref="CC917" si="17938">U917/U932</f>
        <v>4.5144804088586031E-2</v>
      </c>
      <c r="CD917" s="125">
        <f t="shared" ref="CD917" si="17939">V917/V932</f>
        <v>4.2437308521502327E-2</v>
      </c>
      <c r="CE917" s="126">
        <f t="shared" ref="CE917" si="17940">W917/W932</f>
        <v>7.8303168135443316E-2</v>
      </c>
      <c r="CF917" s="123">
        <f t="shared" ref="CF917" si="17941">X917/X932</f>
        <v>5.7974110308881957E-2</v>
      </c>
      <c r="CG917" s="124">
        <f t="shared" ref="CG917" si="17942">Y917/Y932</f>
        <v>4.2679370017499517E-2</v>
      </c>
      <c r="CH917" s="125">
        <f t="shared" ref="CH917" si="17943">Z917/Z932</f>
        <v>5.9715382527434177E-2</v>
      </c>
      <c r="CI917" s="123">
        <f t="shared" ref="CI917" si="17944">AA917/AA932</f>
        <v>5.5949212286885833E-2</v>
      </c>
      <c r="CJ917" s="129">
        <f t="shared" ref="CJ917" si="17945">AB917/AB932</f>
        <v>5.6584072928798038E-2</v>
      </c>
      <c r="CK917" s="130">
        <f t="shared" ref="CK917" si="17946">AC917/AC932</f>
        <v>5.6384876560971402E-2</v>
      </c>
    </row>
    <row r="918" spans="1:89" ht="13.8" thickBot="1" x14ac:dyDescent="0.3">
      <c r="A918" s="139" t="s">
        <v>26</v>
      </c>
      <c r="B918" s="194">
        <v>1865</v>
      </c>
      <c r="C918" s="188">
        <v>2264</v>
      </c>
      <c r="D918" s="189">
        <v>935</v>
      </c>
      <c r="E918" s="190">
        <v>845</v>
      </c>
      <c r="F918" s="187">
        <v>1080</v>
      </c>
      <c r="G918" s="191">
        <v>997</v>
      </c>
      <c r="H918" s="189">
        <v>2534</v>
      </c>
      <c r="I918" s="190">
        <v>2438</v>
      </c>
      <c r="J918" s="187">
        <v>337</v>
      </c>
      <c r="K918" s="188">
        <v>359</v>
      </c>
      <c r="L918" s="189">
        <v>791</v>
      </c>
      <c r="M918" s="187">
        <v>1546</v>
      </c>
      <c r="N918" s="192">
        <v>2148</v>
      </c>
      <c r="O918" s="195">
        <v>2423</v>
      </c>
      <c r="P918" s="187">
        <v>1411</v>
      </c>
      <c r="Q918" s="188">
        <v>935</v>
      </c>
      <c r="R918" s="189">
        <v>2024</v>
      </c>
      <c r="S918" s="190">
        <v>1293</v>
      </c>
      <c r="T918" s="187">
        <v>269</v>
      </c>
      <c r="U918" s="191">
        <v>304</v>
      </c>
      <c r="V918" s="189">
        <v>1226</v>
      </c>
      <c r="W918" s="196">
        <v>2073</v>
      </c>
      <c r="X918" s="187">
        <v>1474</v>
      </c>
      <c r="Y918" s="191">
        <v>481</v>
      </c>
      <c r="Z918" s="189">
        <v>3283</v>
      </c>
      <c r="AA918" s="187">
        <v>3140</v>
      </c>
      <c r="AB918" s="162">
        <f t="shared" si="17668"/>
        <v>19377</v>
      </c>
      <c r="AC918" s="165">
        <f t="shared" si="17699"/>
        <v>19098</v>
      </c>
      <c r="AE918" s="254">
        <f>$AE$19</f>
        <v>0</v>
      </c>
      <c r="AF918" s="120">
        <f t="shared" si="17890"/>
        <v>0</v>
      </c>
      <c r="AG918" s="188">
        <f t="shared" si="17890"/>
        <v>0</v>
      </c>
      <c r="AH918" s="189">
        <f t="shared" si="17890"/>
        <v>0</v>
      </c>
      <c r="AI918" s="190">
        <f t="shared" si="17890"/>
        <v>0</v>
      </c>
      <c r="AJ918" s="187">
        <f t="shared" si="17890"/>
        <v>0</v>
      </c>
      <c r="AK918" s="191">
        <f t="shared" si="17890"/>
        <v>0</v>
      </c>
      <c r="AL918" s="189">
        <f t="shared" si="17890"/>
        <v>0</v>
      </c>
      <c r="AM918" s="190">
        <f t="shared" si="17890"/>
        <v>0</v>
      </c>
      <c r="AN918" s="187">
        <f t="shared" si="17890"/>
        <v>0</v>
      </c>
      <c r="AO918" s="191">
        <f t="shared" si="17890"/>
        <v>0</v>
      </c>
      <c r="AP918" s="189">
        <f t="shared" si="17891"/>
        <v>0</v>
      </c>
      <c r="AQ918" s="187">
        <f t="shared" si="17891"/>
        <v>0</v>
      </c>
      <c r="AR918" s="192">
        <f t="shared" si="17891"/>
        <v>0</v>
      </c>
      <c r="AS918" s="193">
        <f t="shared" si="17891"/>
        <v>0</v>
      </c>
      <c r="AT918" s="187">
        <f t="shared" si="17891"/>
        <v>0</v>
      </c>
      <c r="AU918" s="191">
        <f t="shared" si="17891"/>
        <v>0</v>
      </c>
      <c r="AV918" s="189">
        <f t="shared" si="17891"/>
        <v>0</v>
      </c>
      <c r="AW918" s="190">
        <f t="shared" si="17891"/>
        <v>0</v>
      </c>
      <c r="AX918" s="187">
        <f t="shared" si="17891"/>
        <v>0</v>
      </c>
      <c r="AY918" s="191">
        <f t="shared" si="17891"/>
        <v>0</v>
      </c>
      <c r="AZ918" s="189">
        <f t="shared" si="17892"/>
        <v>0</v>
      </c>
      <c r="BA918" s="190">
        <f t="shared" si="17892"/>
        <v>0</v>
      </c>
      <c r="BB918" s="187">
        <f t="shared" si="17892"/>
        <v>0</v>
      </c>
      <c r="BC918" s="191">
        <f t="shared" si="17892"/>
        <v>0</v>
      </c>
      <c r="BD918" s="189">
        <f t="shared" si="17892"/>
        <v>0</v>
      </c>
      <c r="BE918" s="187">
        <f t="shared" si="17892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26</v>
      </c>
      <c r="BJ918" s="123">
        <f>B918/B932</f>
        <v>5.6453565806998424E-2</v>
      </c>
      <c r="BK918" s="124">
        <f t="shared" ref="BK918" si="17947">C918/C932</f>
        <v>6.0645023036537016E-2</v>
      </c>
      <c r="BL918" s="125">
        <f t="shared" ref="BL918" si="17948">D918/D932</f>
        <v>5.6352459016393443E-2</v>
      </c>
      <c r="BM918" s="126">
        <f t="shared" ref="BM918" si="17949">E918/E932</f>
        <v>5.1131550284400341E-2</v>
      </c>
      <c r="BN918" s="123">
        <f t="shared" ref="BN918" si="17950">F918/F932</f>
        <v>5.2178954488356362E-2</v>
      </c>
      <c r="BO918" s="124">
        <f t="shared" ref="BO918" si="17951">G918/G932</f>
        <v>3.8668890354109295E-2</v>
      </c>
      <c r="BP918" s="125">
        <f t="shared" ref="BP918" si="17952">H918/H932</f>
        <v>5.8702249403479512E-2</v>
      </c>
      <c r="BQ918" s="126">
        <f t="shared" ref="BQ918" si="17953">I918/I932</f>
        <v>4.9237604766232457E-2</v>
      </c>
      <c r="BR918" s="123">
        <f t="shared" ref="BR918" si="17954">J918/J932</f>
        <v>4.9240210403272942E-2</v>
      </c>
      <c r="BS918" s="124">
        <f t="shared" ref="BS918" si="17955">K918/K932</f>
        <v>5.4001203369434418E-2</v>
      </c>
      <c r="BT918" s="125">
        <f t="shared" ref="BT918" si="17956">L918/L932</f>
        <v>4.0138022022631552E-2</v>
      </c>
      <c r="BU918" s="123">
        <f t="shared" ref="BU918" si="17957">M918/M932</f>
        <v>7.3801794920756156E-2</v>
      </c>
      <c r="BV918" s="127">
        <f t="shared" ref="BV918" si="17958">N918/N932</f>
        <v>4.9346412736336692E-2</v>
      </c>
      <c r="BW918" s="128">
        <f t="shared" ref="BW918" si="17959">O918/O932</f>
        <v>6.0597724146554961E-2</v>
      </c>
      <c r="BX918" s="123">
        <f t="shared" ref="BX918" si="17960">P918/P932</f>
        <v>5.8530717219065005E-2</v>
      </c>
      <c r="BY918" s="124">
        <f t="shared" ref="BY918" si="17961">Q918/Q932</f>
        <v>4.9678550555230856E-2</v>
      </c>
      <c r="BZ918" s="125">
        <f t="shared" ref="BZ918" si="17962">R918/R932</f>
        <v>6.1136954026460459E-2</v>
      </c>
      <c r="CA918" s="126">
        <f t="shared" ref="CA918" si="17963">S918/S932</f>
        <v>4.5268354164478518E-2</v>
      </c>
      <c r="CB918" s="123">
        <f t="shared" ref="CB918" si="17964">T918/T932</f>
        <v>4.2004996876951903E-2</v>
      </c>
      <c r="CC918" s="124">
        <f t="shared" ref="CC918" si="17965">U918/U932</f>
        <v>5.1788756388415673E-2</v>
      </c>
      <c r="CD918" s="125">
        <f t="shared" ref="CD918" si="17966">V918/V932</f>
        <v>4.6370891486062257E-2</v>
      </c>
      <c r="CE918" s="126">
        <f t="shared" ref="CE918" si="17967">W918/W932</f>
        <v>6.5479010707855584E-2</v>
      </c>
      <c r="CF918" s="123">
        <f t="shared" ref="CF918" si="17968">X918/X932</f>
        <v>6.2972615029691967E-2</v>
      </c>
      <c r="CG918" s="124">
        <f t="shared" ref="CG918" si="17969">Y918/Y932</f>
        <v>4.6762589928057555E-2</v>
      </c>
      <c r="CH918" s="125">
        <f t="shared" ref="CH918" si="17970">Z918/Z932</f>
        <v>6.3651169103105976E-2</v>
      </c>
      <c r="CI918" s="123">
        <f t="shared" ref="CI918" si="17971">AA918/AA932</f>
        <v>5.6470757499460469E-2</v>
      </c>
      <c r="CJ918" s="129">
        <f t="shared" ref="CJ918" si="17972">AB918/AB932</f>
        <v>5.5582965686977577E-2</v>
      </c>
      <c r="CK918" s="130">
        <f t="shared" ref="CK918" si="17973">AC918/AC932</f>
        <v>5.4951947977211257E-2</v>
      </c>
    </row>
    <row r="919" spans="1:89" ht="14.4" thickTop="1" thickBot="1" x14ac:dyDescent="0.3">
      <c r="A919" s="131" t="s">
        <v>27</v>
      </c>
      <c r="B919" s="197">
        <v>1806</v>
      </c>
      <c r="C919" s="181">
        <v>2454</v>
      </c>
      <c r="D919" s="182">
        <v>859</v>
      </c>
      <c r="E919" s="183">
        <v>864</v>
      </c>
      <c r="F919" s="180">
        <v>1035</v>
      </c>
      <c r="G919" s="184">
        <v>1222</v>
      </c>
      <c r="H919" s="182">
        <v>2635</v>
      </c>
      <c r="I919" s="183">
        <v>2683</v>
      </c>
      <c r="J919" s="180">
        <v>435</v>
      </c>
      <c r="K919" s="181">
        <v>347</v>
      </c>
      <c r="L919" s="182">
        <v>975</v>
      </c>
      <c r="M919" s="180">
        <v>1276</v>
      </c>
      <c r="N919" s="185">
        <v>2365</v>
      </c>
      <c r="O919" s="198">
        <v>2131</v>
      </c>
      <c r="P919" s="180">
        <v>1421</v>
      </c>
      <c r="Q919" s="181">
        <v>933</v>
      </c>
      <c r="R919" s="182">
        <v>1799</v>
      </c>
      <c r="S919" s="183">
        <v>1398</v>
      </c>
      <c r="T919" s="180">
        <v>317</v>
      </c>
      <c r="U919" s="184">
        <v>210</v>
      </c>
      <c r="V919" s="182">
        <v>1359</v>
      </c>
      <c r="W919" s="199">
        <v>1733</v>
      </c>
      <c r="X919" s="180">
        <v>1243</v>
      </c>
      <c r="Y919" s="184">
        <v>508</v>
      </c>
      <c r="Z919" s="182">
        <v>2953</v>
      </c>
      <c r="AA919" s="180">
        <v>2846</v>
      </c>
      <c r="AB919" s="162">
        <f t="shared" si="17668"/>
        <v>19202</v>
      </c>
      <c r="AC919" s="165">
        <f t="shared" si="17699"/>
        <v>18605</v>
      </c>
      <c r="AE919" s="251" t="s">
        <v>13</v>
      </c>
      <c r="AF919" s="14">
        <f t="shared" ref="AF919:BG919" si="17974">SUM(AF916:AF918)</f>
        <v>4515</v>
      </c>
      <c r="AG919" s="1">
        <f t="shared" si="17974"/>
        <v>6147</v>
      </c>
      <c r="AH919" s="14">
        <f t="shared" si="17974"/>
        <v>2038</v>
      </c>
      <c r="AI919" s="1">
        <f t="shared" si="17974"/>
        <v>2597</v>
      </c>
      <c r="AJ919" s="14">
        <f t="shared" si="17974"/>
        <v>2255</v>
      </c>
      <c r="AK919" s="1">
        <f t="shared" si="17974"/>
        <v>5868</v>
      </c>
      <c r="AL919" s="14">
        <f t="shared" si="17974"/>
        <v>5997</v>
      </c>
      <c r="AM919" s="1">
        <f t="shared" si="17974"/>
        <v>8624</v>
      </c>
      <c r="AN919" s="14">
        <f t="shared" si="17974"/>
        <v>1538</v>
      </c>
      <c r="AO919" s="1">
        <f t="shared" si="17974"/>
        <v>509</v>
      </c>
      <c r="AP919" s="14">
        <f t="shared" si="17974"/>
        <v>4067</v>
      </c>
      <c r="AQ919" s="1">
        <f t="shared" si="17974"/>
        <v>2185</v>
      </c>
      <c r="AR919" s="14">
        <f t="shared" si="17974"/>
        <v>7313</v>
      </c>
      <c r="AS919" s="1">
        <f t="shared" si="17974"/>
        <v>5072</v>
      </c>
      <c r="AT919" s="14">
        <f t="shared" si="17974"/>
        <v>3855</v>
      </c>
      <c r="AU919" s="1">
        <f t="shared" si="17974"/>
        <v>2540</v>
      </c>
      <c r="AV919" s="14">
        <f t="shared" si="17974"/>
        <v>4692</v>
      </c>
      <c r="AW919" s="1">
        <f t="shared" si="17974"/>
        <v>5022</v>
      </c>
      <c r="AX919" s="14">
        <f t="shared" si="17974"/>
        <v>1444</v>
      </c>
      <c r="AY919" s="1">
        <f t="shared" si="17974"/>
        <v>539</v>
      </c>
      <c r="AZ919" s="14">
        <f t="shared" si="17974"/>
        <v>4807</v>
      </c>
      <c r="BA919" s="1">
        <f t="shared" si="17974"/>
        <v>3996</v>
      </c>
      <c r="BB919" s="14">
        <f t="shared" si="17974"/>
        <v>4429</v>
      </c>
      <c r="BC919" s="1">
        <f t="shared" si="17974"/>
        <v>1337</v>
      </c>
      <c r="BD919" s="14">
        <f t="shared" si="17974"/>
        <v>7673</v>
      </c>
      <c r="BE919" s="1">
        <f t="shared" si="17974"/>
        <v>9649</v>
      </c>
      <c r="BF919" s="166">
        <f t="shared" si="17974"/>
        <v>54623</v>
      </c>
      <c r="BG919" s="167">
        <f t="shared" si="17974"/>
        <v>54085</v>
      </c>
      <c r="BI919" s="131" t="s">
        <v>27</v>
      </c>
      <c r="BJ919" s="123">
        <f>B919/B932</f>
        <v>5.4667635306937884E-2</v>
      </c>
      <c r="BK919" s="124">
        <f t="shared" ref="BK919" si="17975">C919/C932</f>
        <v>6.5734490517518479E-2</v>
      </c>
      <c r="BL919" s="125">
        <f t="shared" ref="BL919" si="17976">D919/D932</f>
        <v>5.1771938283510129E-2</v>
      </c>
      <c r="BM919" s="126">
        <f t="shared" ref="BM919" si="17977">E919/E932</f>
        <v>5.2281253781919397E-2</v>
      </c>
      <c r="BN919" s="123">
        <f t="shared" ref="BN919" si="17978">F919/F932</f>
        <v>5.0004831384674847E-2</v>
      </c>
      <c r="BO919" s="124">
        <f t="shared" ref="BO919" si="17979">G919/G932</f>
        <v>4.7395570724896252E-2</v>
      </c>
      <c r="BP919" s="125">
        <f t="shared" ref="BP919" si="17980">H919/H932</f>
        <v>6.104199967567818E-2</v>
      </c>
      <c r="BQ919" s="126">
        <f t="shared" ref="BQ919" si="17981">I919/I932</f>
        <v>5.4185600323134402E-2</v>
      </c>
      <c r="BR919" s="123">
        <f t="shared" ref="BR919" si="17982">J919/J932</f>
        <v>6.3559322033898302E-2</v>
      </c>
      <c r="BS919" s="124">
        <f t="shared" ref="BS919" si="17983">K919/K932</f>
        <v>5.2196149217809865E-2</v>
      </c>
      <c r="BT919" s="125">
        <f t="shared" ref="BT919" si="17984">L919/L932</f>
        <v>4.9474805906530674E-2</v>
      </c>
      <c r="BU919" s="123">
        <f t="shared" ref="BU919" si="17985">M919/M932</f>
        <v>6.0912736299408056E-2</v>
      </c>
      <c r="BV919" s="127">
        <f t="shared" ref="BV919" si="17986">N919/N932</f>
        <v>5.4331595028601624E-2</v>
      </c>
      <c r="BW919" s="128">
        <f t="shared" ref="BW919" si="17987">O919/O932</f>
        <v>5.3294985619607355E-2</v>
      </c>
      <c r="BX919" s="123">
        <f t="shared" ref="BX919" si="17988">P919/P932</f>
        <v>5.8945534492056251E-2</v>
      </c>
      <c r="BY919" s="124">
        <f t="shared" ref="BY919" si="17989">Q919/Q932</f>
        <v>4.9572286275968332E-2</v>
      </c>
      <c r="BZ919" s="125">
        <f t="shared" ref="BZ919" si="17990">R919/R932</f>
        <v>5.4340602911858875E-2</v>
      </c>
      <c r="CA919" s="126">
        <f t="shared" ref="CA919" si="17991">S919/S932</f>
        <v>4.8944438609389768E-2</v>
      </c>
      <c r="CB919" s="123">
        <f t="shared" ref="CB919" si="17992">T919/T932</f>
        <v>4.9500312304809495E-2</v>
      </c>
      <c r="CC919" s="124">
        <f t="shared" ref="CC919" si="17993">U919/U932</f>
        <v>3.5775127768313458E-2</v>
      </c>
      <c r="CD919" s="125">
        <f t="shared" ref="CD919" si="17994">V919/V932</f>
        <v>5.1401338931124474E-2</v>
      </c>
      <c r="CE919" s="126">
        <f t="shared" ref="CE919" si="17995">W919/W932</f>
        <v>5.4739568527117088E-2</v>
      </c>
      <c r="CF919" s="123">
        <f t="shared" ref="CF919" si="17996">X919/X932</f>
        <v>5.3103772375785022E-2</v>
      </c>
      <c r="CG919" s="124">
        <f t="shared" ref="CG919" si="17997">Y919/Y932</f>
        <v>4.9387517013416295E-2</v>
      </c>
      <c r="CH919" s="125">
        <f t="shared" ref="CH919" si="17998">Z919/Z932</f>
        <v>5.7253092403738028E-2</v>
      </c>
      <c r="CI919" s="123">
        <f t="shared" ref="CI919" si="17999">AA919/AA932</f>
        <v>5.1183368103014174E-2</v>
      </c>
      <c r="CJ919" s="129">
        <f t="shared" ref="CJ919" si="18000">AB919/AB932</f>
        <v>5.508097781500456E-2</v>
      </c>
      <c r="CK919" s="130">
        <f t="shared" ref="CK919" si="18001">AC919/AC932</f>
        <v>5.3533406226621394E-2</v>
      </c>
    </row>
    <row r="920" spans="1:89" ht="13.8" thickTop="1" x14ac:dyDescent="0.25">
      <c r="A920" s="139" t="s">
        <v>28</v>
      </c>
      <c r="B920" s="194">
        <v>1890</v>
      </c>
      <c r="C920" s="188">
        <v>2613</v>
      </c>
      <c r="D920" s="189">
        <v>928</v>
      </c>
      <c r="E920" s="190">
        <v>978</v>
      </c>
      <c r="F920" s="187">
        <v>1016</v>
      </c>
      <c r="G920" s="191">
        <v>1556</v>
      </c>
      <c r="H920" s="189">
        <v>2528</v>
      </c>
      <c r="I920" s="190">
        <v>3289</v>
      </c>
      <c r="J920" s="187">
        <v>521</v>
      </c>
      <c r="K920" s="188">
        <v>306</v>
      </c>
      <c r="L920" s="189">
        <v>1469</v>
      </c>
      <c r="M920" s="187">
        <v>1130</v>
      </c>
      <c r="N920" s="192">
        <v>2690</v>
      </c>
      <c r="O920" s="195">
        <v>2012</v>
      </c>
      <c r="P920" s="187">
        <v>1654</v>
      </c>
      <c r="Q920" s="188">
        <v>977</v>
      </c>
      <c r="R920" s="189">
        <v>1897</v>
      </c>
      <c r="S920" s="190">
        <v>1628</v>
      </c>
      <c r="T920" s="187">
        <v>460</v>
      </c>
      <c r="U920" s="191">
        <v>171</v>
      </c>
      <c r="V920" s="189">
        <v>1721</v>
      </c>
      <c r="W920" s="196">
        <v>1823</v>
      </c>
      <c r="X920" s="187">
        <v>1450</v>
      </c>
      <c r="Y920" s="191">
        <v>500</v>
      </c>
      <c r="Z920" s="189">
        <v>3136</v>
      </c>
      <c r="AA920" s="187">
        <v>3843</v>
      </c>
      <c r="AB920" s="162">
        <f t="shared" si="17668"/>
        <v>21360</v>
      </c>
      <c r="AC920" s="165">
        <f t="shared" si="17699"/>
        <v>20826</v>
      </c>
      <c r="BI920" s="139" t="s">
        <v>28</v>
      </c>
      <c r="BJ920" s="123">
        <f>B920/B932</f>
        <v>5.7210316018888485E-2</v>
      </c>
      <c r="BK920" s="124">
        <f t="shared" ref="BK920" si="18002">C920/C932</f>
        <v>6.9993571198971385E-2</v>
      </c>
      <c r="BL920" s="125">
        <f t="shared" ref="BL920" si="18003">D920/D932</f>
        <v>5.5930568948891035E-2</v>
      </c>
      <c r="BM920" s="126">
        <f t="shared" ref="BM920" si="18004">E920/E932</f>
        <v>5.9179474767033766E-2</v>
      </c>
      <c r="BN920" s="123">
        <f t="shared" ref="BN920" si="18005">F920/F932</f>
        <v>4.9086868296453763E-2</v>
      </c>
      <c r="BO920" s="124">
        <f t="shared" ref="BO920" si="18006">G920/G932</f>
        <v>6.0349842919753323E-2</v>
      </c>
      <c r="BP920" s="125">
        <f t="shared" ref="BP920" si="18007">H920/H932</f>
        <v>5.8563254337804342E-2</v>
      </c>
      <c r="BQ920" s="126">
        <f t="shared" ref="BQ920" si="18008">I920/I932</f>
        <v>6.6424315863879632E-2</v>
      </c>
      <c r="BR920" s="123">
        <f t="shared" ref="BR920" si="18009">J920/J932</f>
        <v>7.6125073056692E-2</v>
      </c>
      <c r="BS920" s="124">
        <f t="shared" ref="BS920" si="18010">K920/K932</f>
        <v>4.6028880866425995E-2</v>
      </c>
      <c r="BT920" s="125">
        <f t="shared" ref="BT920" si="18011">L920/L932</f>
        <v>7.4542040899172879E-2</v>
      </c>
      <c r="BU920" s="123">
        <f t="shared" ref="BU920" si="18012">M920/M932</f>
        <v>5.3943097193049454E-2</v>
      </c>
      <c r="BV920" s="127">
        <f t="shared" ref="BV920" si="18013">N920/N932</f>
        <v>6.1797881871855545E-2</v>
      </c>
      <c r="BW920" s="128">
        <f t="shared" ref="BW920" si="18014">O920/O932</f>
        <v>5.0318869576091031E-2</v>
      </c>
      <c r="BX920" s="123">
        <f t="shared" ref="BX920" si="18015">P920/P932</f>
        <v>6.8610776952752306E-2</v>
      </c>
      <c r="BY920" s="124">
        <f t="shared" ref="BY920" si="18016">Q920/Q932</f>
        <v>5.19101004197439E-2</v>
      </c>
      <c r="BZ920" s="125">
        <f t="shared" ref="BZ920" si="18017">R920/R932</f>
        <v>5.7300791397329791E-2</v>
      </c>
      <c r="CA920" s="126">
        <f t="shared" ref="CA920" si="18018">S920/S932</f>
        <v>5.6996814060147741E-2</v>
      </c>
      <c r="CB920" s="123">
        <f t="shared" ref="CB920" si="18019">T920/T932</f>
        <v>7.1830106183635223E-2</v>
      </c>
      <c r="CC920" s="124">
        <f t="shared" ref="CC920" si="18020">U920/U932</f>
        <v>2.9131175468483816E-2</v>
      </c>
      <c r="CD920" s="125">
        <f t="shared" ref="CD920" si="18021">V920/V932</f>
        <v>6.5093233480842699E-2</v>
      </c>
      <c r="CE920" s="126">
        <f t="shared" ref="CE920" si="18022">W920/W932</f>
        <v>5.7582362045547869E-2</v>
      </c>
      <c r="CF920" s="123">
        <f t="shared" ref="CF920" si="18023">X920/X932</f>
        <v>6.1947280727987351E-2</v>
      </c>
      <c r="CG920" s="124">
        <f t="shared" ref="CG920" si="18024">Y920/Y932</f>
        <v>4.8609760839976666E-2</v>
      </c>
      <c r="CH920" s="125">
        <f t="shared" ref="CH920" si="18025">Z920/Z932</f>
        <v>6.0801116755205706E-2</v>
      </c>
      <c r="CI920" s="123">
        <f t="shared" ref="CI920" si="18026">AA920/AA932</f>
        <v>6.9113732824976626E-2</v>
      </c>
      <c r="CJ920" s="129">
        <f t="shared" ref="CJ920" si="18027">AB920/AB932</f>
        <v>6.1271205401963201E-2</v>
      </c>
      <c r="CK920" s="130">
        <f t="shared" ref="CK920" si="18028">AC920/AC932</f>
        <v>5.9924037520860909E-2</v>
      </c>
    </row>
    <row r="921" spans="1:89" x14ac:dyDescent="0.25">
      <c r="A921" s="131" t="s">
        <v>29</v>
      </c>
      <c r="B921" s="197">
        <v>2184</v>
      </c>
      <c r="C921" s="181">
        <v>2621</v>
      </c>
      <c r="D921" s="182">
        <v>1112</v>
      </c>
      <c r="E921" s="183">
        <v>1129</v>
      </c>
      <c r="F921" s="180">
        <v>1180</v>
      </c>
      <c r="G921" s="184">
        <v>2428</v>
      </c>
      <c r="H921" s="182">
        <v>2775</v>
      </c>
      <c r="I921" s="183">
        <v>3823</v>
      </c>
      <c r="J921" s="180">
        <v>802</v>
      </c>
      <c r="K921" s="181">
        <v>333</v>
      </c>
      <c r="L921" s="182">
        <v>1925</v>
      </c>
      <c r="M921" s="180">
        <v>992</v>
      </c>
      <c r="N921" s="185">
        <v>3735</v>
      </c>
      <c r="O921" s="198">
        <v>2419</v>
      </c>
      <c r="P921" s="180">
        <v>2217</v>
      </c>
      <c r="Q921" s="181">
        <v>1154</v>
      </c>
      <c r="R921" s="182">
        <v>2465</v>
      </c>
      <c r="S921" s="183">
        <v>2484</v>
      </c>
      <c r="T921" s="180">
        <v>870</v>
      </c>
      <c r="U921" s="184">
        <v>197</v>
      </c>
      <c r="V921" s="182">
        <v>2389</v>
      </c>
      <c r="W921" s="199">
        <v>1906</v>
      </c>
      <c r="X921" s="180">
        <v>1977</v>
      </c>
      <c r="Y921" s="184">
        <v>605</v>
      </c>
      <c r="Z921" s="182">
        <v>3439</v>
      </c>
      <c r="AA921" s="180">
        <v>4211</v>
      </c>
      <c r="AB921" s="162">
        <f t="shared" si="17668"/>
        <v>27070</v>
      </c>
      <c r="AC921" s="165">
        <f t="shared" si="17699"/>
        <v>24302</v>
      </c>
      <c r="BI921" s="131" t="s">
        <v>29</v>
      </c>
      <c r="BJ921" s="123">
        <f>B921/B932</f>
        <v>6.6109698510715589E-2</v>
      </c>
      <c r="BK921" s="124">
        <f t="shared" ref="BK921" si="18029">C921/C932</f>
        <v>7.0207864566591657E-2</v>
      </c>
      <c r="BL921" s="125">
        <f t="shared" ref="BL921" si="18030">D921/D932</f>
        <v>6.702025072324011E-2</v>
      </c>
      <c r="BM921" s="126">
        <f t="shared" ref="BM921" si="18031">E921/E932</f>
        <v>6.8316592036790511E-2</v>
      </c>
      <c r="BN921" s="123">
        <f t="shared" ref="BN921" si="18032">F921/F932</f>
        <v>5.7010339163204173E-2</v>
      </c>
      <c r="BO921" s="124">
        <f t="shared" ref="BO921" si="18033">G921/G932</f>
        <v>9.4170577512314321E-2</v>
      </c>
      <c r="BP921" s="125">
        <f t="shared" ref="BP921" si="18034">H921/H932</f>
        <v>6.4285217874765446E-2</v>
      </c>
      <c r="BQ921" s="126">
        <f t="shared" ref="BQ921" si="18035">I921/I932</f>
        <v>7.7208926587902654E-2</v>
      </c>
      <c r="BR921" s="123">
        <f t="shared" ref="BR921" si="18036">J921/J932</f>
        <v>0.11718293395675043</v>
      </c>
      <c r="BS921" s="124">
        <f t="shared" ref="BS921" si="18037">K921/K932</f>
        <v>5.0090252707581225E-2</v>
      </c>
      <c r="BT921" s="125">
        <f t="shared" ref="BT921" si="18038">L921/L932</f>
        <v>9.7681027046227234E-2</v>
      </c>
      <c r="BU921" s="123">
        <f t="shared" ref="BU921" si="18039">M921/M932</f>
        <v>4.7355356119915981E-2</v>
      </c>
      <c r="BV921" s="127">
        <f t="shared" ref="BV921" si="18040">N921/N932</f>
        <v>8.5804865721702775E-2</v>
      </c>
      <c r="BW921" s="128">
        <f t="shared" ref="BW921" si="18041">O921/O932</f>
        <v>6.0497686632487183E-2</v>
      </c>
      <c r="BX921" s="123">
        <f t="shared" ref="BX921" si="18042">P921/P932</f>
        <v>9.196498942215954E-2</v>
      </c>
      <c r="BY921" s="124">
        <f t="shared" ref="BY921" si="18043">Q921/Q932</f>
        <v>6.1314489134477443E-2</v>
      </c>
      <c r="BZ921" s="125">
        <f t="shared" ref="BZ921" si="18044">R921/R932</f>
        <v>7.445780221107956E-2</v>
      </c>
      <c r="CA921" s="126">
        <f t="shared" ref="CA921" si="18045">S921/S932</f>
        <v>8.696565486818611E-2</v>
      </c>
      <c r="CB921" s="123">
        <f t="shared" ref="CB921" si="18046">T921/T932</f>
        <v>0.13585259212991879</v>
      </c>
      <c r="CC921" s="124">
        <f t="shared" ref="CC921" si="18047">U921/U932</f>
        <v>3.356047700170358E-2</v>
      </c>
      <c r="CD921" s="125">
        <f t="shared" ref="CD921" si="18048">V921/V932</f>
        <v>9.0358939445516095E-2</v>
      </c>
      <c r="CE921" s="126">
        <f t="shared" ref="CE921" si="18049">W921/W932</f>
        <v>6.0204049401434034E-2</v>
      </c>
      <c r="CF921" s="123">
        <f t="shared" ref="CF921" si="18050">X921/X932</f>
        <v>8.4461913102917924E-2</v>
      </c>
      <c r="CG921" s="124">
        <f t="shared" ref="CG921" si="18051">Y921/Y932</f>
        <v>5.8817810616371764E-2</v>
      </c>
      <c r="CH921" s="125">
        <f t="shared" ref="CH921" si="18052">Z921/Z932</f>
        <v>6.6675714451898099E-2</v>
      </c>
      <c r="CI921" s="123">
        <f t="shared" ref="CI921" si="18053">AA921/AA932</f>
        <v>7.5731961729371994E-2</v>
      </c>
      <c r="CJ921" s="129">
        <f t="shared" ref="CJ921" si="18054">AB921/AB932</f>
        <v>7.7650352538911227E-2</v>
      </c>
      <c r="CK921" s="130">
        <f t="shared" ref="CK921" si="18055">AC921/AC932</f>
        <v>6.9925763940841337E-2</v>
      </c>
    </row>
    <row r="922" spans="1:89" x14ac:dyDescent="0.25">
      <c r="A922" s="139" t="s">
        <v>30</v>
      </c>
      <c r="B922" s="280">
        <v>2267</v>
      </c>
      <c r="C922" s="267">
        <v>3315</v>
      </c>
      <c r="D922" s="268">
        <v>1142</v>
      </c>
      <c r="E922" s="269">
        <v>1433</v>
      </c>
      <c r="F922" s="266">
        <v>1275</v>
      </c>
      <c r="G922" s="270">
        <v>2944</v>
      </c>
      <c r="H922" s="268">
        <v>3026</v>
      </c>
      <c r="I922" s="269">
        <v>4546</v>
      </c>
      <c r="J922" s="266">
        <v>916</v>
      </c>
      <c r="K922" s="267">
        <v>270</v>
      </c>
      <c r="L922" s="268">
        <v>2115</v>
      </c>
      <c r="M922" s="266">
        <v>1157</v>
      </c>
      <c r="N922" s="271">
        <v>3853</v>
      </c>
      <c r="O922" s="281">
        <v>2580</v>
      </c>
      <c r="P922" s="266">
        <v>2034</v>
      </c>
      <c r="Q922" s="267">
        <v>1235</v>
      </c>
      <c r="R922" s="268">
        <v>2534</v>
      </c>
      <c r="S922" s="269">
        <v>2457</v>
      </c>
      <c r="T922" s="266">
        <v>831</v>
      </c>
      <c r="U922" s="270">
        <v>281</v>
      </c>
      <c r="V922" s="268">
        <v>2325</v>
      </c>
      <c r="W922" s="282">
        <v>2006</v>
      </c>
      <c r="X922" s="266">
        <v>2308</v>
      </c>
      <c r="Y922" s="270">
        <v>674</v>
      </c>
      <c r="Z922" s="268">
        <v>3765</v>
      </c>
      <c r="AA922" s="266">
        <v>5157</v>
      </c>
      <c r="AB922" s="162">
        <f t="shared" si="17668"/>
        <v>28391</v>
      </c>
      <c r="AC922" s="165">
        <f t="shared" si="17699"/>
        <v>28055</v>
      </c>
      <c r="BI922" s="139" t="s">
        <v>30</v>
      </c>
      <c r="BJ922" s="123">
        <f>B922/B932</f>
        <v>6.8622109214190583E-2</v>
      </c>
      <c r="BK922" s="124">
        <f t="shared" ref="BK922" si="18056">C922/C932</f>
        <v>8.8797814207650275E-2</v>
      </c>
      <c r="BL922" s="125">
        <f t="shared" ref="BL922" si="18057">D922/D932</f>
        <v>6.8828351012536163E-2</v>
      </c>
      <c r="BM922" s="126">
        <f t="shared" ref="BM922" si="18058">E922/E932</f>
        <v>8.6711847997095484E-2</v>
      </c>
      <c r="BN922" s="123">
        <f t="shared" ref="BN922" si="18059">F922/F932</f>
        <v>6.1600154604309593E-2</v>
      </c>
      <c r="BO922" s="124">
        <f t="shared" ref="BO922" si="18060">G922/G932</f>
        <v>0.11418376449598573</v>
      </c>
      <c r="BP922" s="125">
        <f t="shared" ref="BP922" si="18061">H922/H932</f>
        <v>7.0099844788843332E-2</v>
      </c>
      <c r="BQ922" s="126">
        <f t="shared" ref="BQ922" si="18062">I922/I932</f>
        <v>9.1810562455821462E-2</v>
      </c>
      <c r="BR922" s="123">
        <f t="shared" ref="BR922" si="18063">J922/J932</f>
        <v>0.13383985973115137</v>
      </c>
      <c r="BS922" s="124">
        <f t="shared" ref="BS922" si="18064">K922/K932</f>
        <v>4.0613718411552348E-2</v>
      </c>
      <c r="BT922" s="125">
        <f t="shared" ref="BT922" si="18065">L922/L932</f>
        <v>0.10732227127416653</v>
      </c>
      <c r="BU922" s="123">
        <f t="shared" ref="BU922" si="18066">M922/M932</f>
        <v>5.5232003055184269E-2</v>
      </c>
      <c r="BV922" s="127">
        <f t="shared" ref="BV922" si="18067">N922/N932</f>
        <v>8.8515702175561123E-2</v>
      </c>
      <c r="BW922" s="128">
        <f t="shared" ref="BW922" si="18068">O922/O932</f>
        <v>6.4524196573715137E-2</v>
      </c>
      <c r="BX922" s="123">
        <f t="shared" ref="BX922" si="18069">P922/P932</f>
        <v>8.4373833326419706E-2</v>
      </c>
      <c r="BY922" s="124">
        <f t="shared" ref="BY922" si="18070">Q922/Q932</f>
        <v>6.5618192444609744E-2</v>
      </c>
      <c r="BZ922" s="125">
        <f t="shared" ref="BZ922" si="18071">R922/R932</f>
        <v>7.654201655289071E-2</v>
      </c>
      <c r="CA922" s="126">
        <f t="shared" ref="CA922" si="18072">S922/S932</f>
        <v>8.6020376010923216E-2</v>
      </c>
      <c r="CB922" s="123">
        <f t="shared" ref="CB922" si="18073">T922/T932</f>
        <v>0.12976264834478451</v>
      </c>
      <c r="CC922" s="124">
        <f t="shared" ref="CC922" si="18074">U922/U932</f>
        <v>4.7870528109028962E-2</v>
      </c>
      <c r="CD922" s="125">
        <f t="shared" ref="CD922" si="18075">V922/V932</f>
        <v>8.793827300578691E-2</v>
      </c>
      <c r="CE922" s="126">
        <f t="shared" ref="CE922" si="18076">W922/W932</f>
        <v>6.3362708866357115E-2</v>
      </c>
      <c r="CF922" s="123">
        <f t="shared" ref="CF922" si="18077">X922/X932</f>
        <v>9.8602982013927462E-2</v>
      </c>
      <c r="CG922" s="124">
        <f t="shared" ref="CG922" si="18078">Y922/Y932</f>
        <v>6.5525957612288549E-2</v>
      </c>
      <c r="CH922" s="125">
        <f t="shared" ref="CH922" si="18079">Z922/Z932</f>
        <v>7.2996238706425215E-2</v>
      </c>
      <c r="CI922" s="123">
        <f t="shared" ref="CI922" si="18080">AA922/AA932</f>
        <v>9.2745126249910076E-2</v>
      </c>
      <c r="CJ922" s="129">
        <f t="shared" ref="CJ922" si="18081">AB922/AB932</f>
        <v>8.1439643846776086E-2</v>
      </c>
      <c r="CK922" s="130">
        <f t="shared" ref="CK922" si="18082">AC922/AC932</f>
        <v>8.0724520918455431E-2</v>
      </c>
    </row>
    <row r="923" spans="1:89" x14ac:dyDescent="0.25">
      <c r="A923" s="131" t="s">
        <v>31</v>
      </c>
      <c r="B923" s="283">
        <v>2248</v>
      </c>
      <c r="C923" s="274">
        <v>2832</v>
      </c>
      <c r="D923" s="275">
        <v>896</v>
      </c>
      <c r="E923" s="276">
        <v>1164</v>
      </c>
      <c r="F923" s="273">
        <v>980</v>
      </c>
      <c r="G923" s="277">
        <v>2924</v>
      </c>
      <c r="H923" s="275">
        <v>2971</v>
      </c>
      <c r="I923" s="276">
        <v>4078</v>
      </c>
      <c r="J923" s="273">
        <v>622</v>
      </c>
      <c r="K923" s="274">
        <v>239</v>
      </c>
      <c r="L923" s="275">
        <v>1952</v>
      </c>
      <c r="M923" s="273">
        <v>1028</v>
      </c>
      <c r="N923" s="278">
        <v>3460</v>
      </c>
      <c r="O923" s="284">
        <v>2492</v>
      </c>
      <c r="P923" s="273">
        <v>1821</v>
      </c>
      <c r="Q923" s="274">
        <v>1305</v>
      </c>
      <c r="R923" s="275">
        <v>2158</v>
      </c>
      <c r="S923" s="276">
        <v>2565</v>
      </c>
      <c r="T923" s="273">
        <v>613</v>
      </c>
      <c r="U923" s="277">
        <v>258</v>
      </c>
      <c r="V923" s="275">
        <v>2482</v>
      </c>
      <c r="W923" s="285">
        <v>1990</v>
      </c>
      <c r="X923" s="273">
        <v>2121</v>
      </c>
      <c r="Y923" s="277">
        <v>663</v>
      </c>
      <c r="Z923" s="275">
        <v>3908</v>
      </c>
      <c r="AA923" s="273">
        <v>4492</v>
      </c>
      <c r="AB923" s="162">
        <f t="shared" si="17668"/>
        <v>26232</v>
      </c>
      <c r="AC923" s="165">
        <f t="shared" si="17699"/>
        <v>26030</v>
      </c>
      <c r="BI923" s="131" t="s">
        <v>31</v>
      </c>
      <c r="BJ923" s="123">
        <f>B923/B932</f>
        <v>6.8046979053154141E-2</v>
      </c>
      <c r="BK923" s="124">
        <f t="shared" ref="BK923" si="18083">C923/C932</f>
        <v>7.5859852137576345E-2</v>
      </c>
      <c r="BL923" s="125">
        <f t="shared" ref="BL923" si="18084">D923/D932</f>
        <v>5.4001928640308582E-2</v>
      </c>
      <c r="BM923" s="126">
        <f t="shared" ref="BM923" si="18085">E923/E932</f>
        <v>7.043446690064141E-2</v>
      </c>
      <c r="BN923" s="123">
        <f t="shared" ref="BN923" si="18086">F923/F932</f>
        <v>4.7347569813508551E-2</v>
      </c>
      <c r="BO923" s="124">
        <f t="shared" ref="BO923" si="18087">G923/G932</f>
        <v>0.11340805957413799</v>
      </c>
      <c r="BP923" s="125">
        <f t="shared" ref="BP923" si="18088">H923/H932</f>
        <v>6.8825723353487619E-2</v>
      </c>
      <c r="BQ923" s="126">
        <f t="shared" ref="BQ923" si="18089">I923/I932</f>
        <v>8.2358881147127139E-2</v>
      </c>
      <c r="BR923" s="123">
        <f t="shared" ref="BR923" si="18090">J923/J932</f>
        <v>9.088252483927528E-2</v>
      </c>
      <c r="BS923" s="124">
        <f t="shared" ref="BS923" si="18091">K923/K932</f>
        <v>3.5950661853188931E-2</v>
      </c>
      <c r="BT923" s="125">
        <f t="shared" ref="BT923" si="18092">L923/L932</f>
        <v>9.9051098594408082E-2</v>
      </c>
      <c r="BU923" s="123">
        <f t="shared" ref="BU923" si="18093">M923/M932</f>
        <v>4.9073897269429061E-2</v>
      </c>
      <c r="BV923" s="127">
        <f t="shared" ref="BV923" si="18094">N923/N932</f>
        <v>7.9487238392795603E-2</v>
      </c>
      <c r="BW923" s="128">
        <f t="shared" ref="BW923" si="18095">O923/O932</f>
        <v>6.2323371264224083E-2</v>
      </c>
      <c r="BX923" s="123">
        <f t="shared" ref="BX923" si="18096">P923/P932</f>
        <v>7.5538225411706142E-2</v>
      </c>
      <c r="BY923" s="124">
        <f t="shared" ref="BY923" si="18097">Q923/Q932</f>
        <v>6.9337442218798145E-2</v>
      </c>
      <c r="BZ923" s="125">
        <f t="shared" ref="BZ923" si="18098">R923/R932</f>
        <v>6.5184558690267624E-2</v>
      </c>
      <c r="CA923" s="126">
        <f t="shared" ref="CA923" si="18099">S923/S932</f>
        <v>8.980149143997479E-2</v>
      </c>
      <c r="CB923" s="123">
        <f t="shared" ref="CB923" si="18100">T923/T932</f>
        <v>9.57214241099313E-2</v>
      </c>
      <c r="CC923" s="124">
        <f t="shared" ref="CC923" si="18101">U923/U932</f>
        <v>4.3952299829642251E-2</v>
      </c>
      <c r="CD923" s="125">
        <f t="shared" ref="CD923" si="18102">V923/V932</f>
        <v>9.3876470365747575E-2</v>
      </c>
      <c r="CE923" s="126">
        <f t="shared" ref="CE923" si="18103">W923/W932</f>
        <v>6.2857323351969419E-2</v>
      </c>
      <c r="CF923" s="123">
        <f t="shared" ref="CF923" si="18104">X923/X932</f>
        <v>9.0613918913145644E-2</v>
      </c>
      <c r="CG923" s="124">
        <f t="shared" ref="CG923" si="18105">Y923/Y932</f>
        <v>6.4456542873809058E-2</v>
      </c>
      <c r="CH923" s="125">
        <f t="shared" ref="CH923" si="18106">Z923/Z932</f>
        <v>7.5768738609484659E-2</v>
      </c>
      <c r="CI923" s="123">
        <f t="shared" ref="CI923" si="18107">AA923/AA932</f>
        <v>8.0785554996043452E-2</v>
      </c>
      <c r="CJ923" s="129">
        <f t="shared" ref="CJ923" si="18108">AB923/AB932</f>
        <v>7.5246547757691892E-2</v>
      </c>
      <c r="CK923" s="130">
        <f t="shared" ref="CK923" si="18109">AC923/AC932</f>
        <v>7.4897853484490989E-2</v>
      </c>
    </row>
    <row r="924" spans="1:89" x14ac:dyDescent="0.25">
      <c r="A924" s="139" t="s">
        <v>32</v>
      </c>
      <c r="B924" s="194">
        <v>2053</v>
      </c>
      <c r="C924" s="188">
        <v>2824</v>
      </c>
      <c r="D924" s="189">
        <v>734</v>
      </c>
      <c r="E924" s="190">
        <v>1361</v>
      </c>
      <c r="F924" s="187">
        <v>828</v>
      </c>
      <c r="G924" s="191">
        <v>2538</v>
      </c>
      <c r="H924" s="189">
        <v>2636</v>
      </c>
      <c r="I924" s="190">
        <v>3866</v>
      </c>
      <c r="J924" s="187">
        <v>505</v>
      </c>
      <c r="K924" s="188">
        <v>188</v>
      </c>
      <c r="L924" s="189">
        <v>1661</v>
      </c>
      <c r="M924" s="187">
        <v>567</v>
      </c>
      <c r="N924" s="192">
        <v>2856</v>
      </c>
      <c r="O924" s="195">
        <v>2091</v>
      </c>
      <c r="P924" s="187">
        <v>1219</v>
      </c>
      <c r="Q924" s="188">
        <v>1204</v>
      </c>
      <c r="R924" s="189">
        <v>1643</v>
      </c>
      <c r="S924" s="190">
        <v>2217</v>
      </c>
      <c r="T924" s="187">
        <v>410</v>
      </c>
      <c r="U924" s="191">
        <v>250</v>
      </c>
      <c r="V924" s="189">
        <v>2512</v>
      </c>
      <c r="W924" s="196">
        <v>1484</v>
      </c>
      <c r="X924" s="187">
        <v>1587</v>
      </c>
      <c r="Y924" s="191">
        <v>522</v>
      </c>
      <c r="Z924" s="189">
        <v>3289</v>
      </c>
      <c r="AA924" s="187">
        <v>3703</v>
      </c>
      <c r="AB924" s="162">
        <f t="shared" si="17668"/>
        <v>21933</v>
      </c>
      <c r="AC924" s="165">
        <f t="shared" si="17699"/>
        <v>22815</v>
      </c>
      <c r="BI924" s="139" t="s">
        <v>32</v>
      </c>
      <c r="BJ924" s="123">
        <f>B924/B932</f>
        <v>6.2144327400411675E-2</v>
      </c>
      <c r="BK924" s="124">
        <f t="shared" ref="BK924" si="18110">C924/C932</f>
        <v>7.5645558769956073E-2</v>
      </c>
      <c r="BL924" s="125">
        <f t="shared" ref="BL924" si="18111">D924/D932</f>
        <v>4.4238187078109933E-2</v>
      </c>
      <c r="BM924" s="126">
        <f t="shared" ref="BM924" si="18112">E924/E932</f>
        <v>8.2355076848602202E-2</v>
      </c>
      <c r="BN924" s="123">
        <f t="shared" ref="BN924" si="18113">F924/F932</f>
        <v>4.0003865107739879E-2</v>
      </c>
      <c r="BO924" s="124">
        <f t="shared" ref="BO924" si="18114">G924/G932</f>
        <v>9.8436954582476824E-2</v>
      </c>
      <c r="BP924" s="125">
        <f t="shared" ref="BP924" si="18115">H924/H932</f>
        <v>6.1065165519957373E-2</v>
      </c>
      <c r="BQ924" s="126">
        <f t="shared" ref="BQ924" si="18116">I924/I932</f>
        <v>7.8077350297889522E-2</v>
      </c>
      <c r="BR924" s="123">
        <f t="shared" ref="BR924" si="18117">J924/J932</f>
        <v>7.3787258912916417E-2</v>
      </c>
      <c r="BS924" s="124">
        <f t="shared" ref="BS924" si="18118">K924/K932</f>
        <v>2.8279181708784597E-2</v>
      </c>
      <c r="BT924" s="125">
        <f t="shared" ref="BT924" si="18119">L924/L932</f>
        <v>8.4284771908458928E-2</v>
      </c>
      <c r="BU924" s="123">
        <f t="shared" ref="BU924" si="18120">M924/M932</f>
        <v>2.7067023104831011E-2</v>
      </c>
      <c r="BV924" s="127">
        <f t="shared" ref="BV924" si="18121">N924/N932</f>
        <v>6.561143145948678E-2</v>
      </c>
      <c r="BW924" s="128">
        <f t="shared" ref="BW924" si="18122">O924/O932</f>
        <v>5.2294610478929596E-2</v>
      </c>
      <c r="BX924" s="123">
        <f t="shared" ref="BX924" si="18123">P924/P932</f>
        <v>5.0566225577633052E-2</v>
      </c>
      <c r="BY924" s="124">
        <f t="shared" ref="BY924" si="18124">Q924/Q932</f>
        <v>6.3971096116040599E-2</v>
      </c>
      <c r="BZ924" s="125">
        <f t="shared" ref="BZ924" si="18125">R924/R932</f>
        <v>4.9628466139068447E-2</v>
      </c>
      <c r="CA924" s="126">
        <f t="shared" ref="CA924" si="18126">S924/S932</f>
        <v>7.7617897279697506E-2</v>
      </c>
      <c r="CB924" s="123">
        <f t="shared" ref="CB924" si="18127">T924/T932</f>
        <v>6.4022485946283569E-2</v>
      </c>
      <c r="CC924" s="124">
        <f t="shared" ref="CC924" si="18128">U924/U932</f>
        <v>4.2589437819420782E-2</v>
      </c>
      <c r="CD924" s="125">
        <f t="shared" ref="CD924" si="18129">V924/V932</f>
        <v>9.5011157759370621E-2</v>
      </c>
      <c r="CE924" s="126">
        <f t="shared" ref="CE924" si="18130">W924/W932</f>
        <v>4.6874506459458606E-2</v>
      </c>
      <c r="CF924" s="123">
        <f t="shared" ref="CF924" si="18131">X924/X932</f>
        <v>6.7800230700217887E-2</v>
      </c>
      <c r="CG924" s="124">
        <f t="shared" ref="CG924" si="18132">Y924/Y932</f>
        <v>5.0748590316935641E-2</v>
      </c>
      <c r="CH924" s="125">
        <f t="shared" ref="CH924" si="18133">Z924/Z932</f>
        <v>6.3767497770367207E-2</v>
      </c>
      <c r="CI924" s="123">
        <f t="shared" ref="CI924" si="18134">AA924/AA932</f>
        <v>6.6595928350478381E-2</v>
      </c>
      <c r="CJ924" s="129">
        <f t="shared" ref="CJ924" si="18135">AB924/AB932</f>
        <v>6.2914857119909129E-2</v>
      </c>
      <c r="CK924" s="130">
        <f t="shared" ref="CK924" si="18136">AC924/AC932</f>
        <v>6.5647119755999309E-2</v>
      </c>
    </row>
    <row r="925" spans="1:89" x14ac:dyDescent="0.25">
      <c r="A925" s="131" t="s">
        <v>33</v>
      </c>
      <c r="B925" s="197">
        <v>1997</v>
      </c>
      <c r="C925" s="181">
        <v>2185</v>
      </c>
      <c r="D925" s="182">
        <v>624</v>
      </c>
      <c r="E925" s="183">
        <v>1109</v>
      </c>
      <c r="F925" s="180">
        <v>641</v>
      </c>
      <c r="G925" s="184">
        <v>1926</v>
      </c>
      <c r="H925" s="182">
        <v>2223</v>
      </c>
      <c r="I925" s="183">
        <v>3610</v>
      </c>
      <c r="J925" s="180">
        <v>434</v>
      </c>
      <c r="K925" s="181">
        <v>168</v>
      </c>
      <c r="L925" s="182">
        <v>1415</v>
      </c>
      <c r="M925" s="180">
        <v>734</v>
      </c>
      <c r="N925" s="185">
        <v>2793</v>
      </c>
      <c r="O925" s="198">
        <v>2190</v>
      </c>
      <c r="P925" s="180">
        <v>794</v>
      </c>
      <c r="Q925" s="181">
        <v>1258</v>
      </c>
      <c r="R925" s="182">
        <v>1299</v>
      </c>
      <c r="S925" s="183">
        <v>2058</v>
      </c>
      <c r="T925" s="180">
        <v>269</v>
      </c>
      <c r="U925" s="184">
        <v>273</v>
      </c>
      <c r="V925" s="182">
        <v>1901</v>
      </c>
      <c r="W925" s="199">
        <v>1434</v>
      </c>
      <c r="X925" s="180">
        <v>910</v>
      </c>
      <c r="Y925" s="184">
        <v>535</v>
      </c>
      <c r="Z925" s="182">
        <v>3062</v>
      </c>
      <c r="AA925" s="180">
        <v>3630</v>
      </c>
      <c r="AB925" s="162">
        <f t="shared" si="17668"/>
        <v>18362</v>
      </c>
      <c r="AC925" s="165">
        <f t="shared" si="17699"/>
        <v>21110</v>
      </c>
      <c r="BI925" s="131" t="s">
        <v>33</v>
      </c>
      <c r="BJ925" s="123">
        <f>B925/B932</f>
        <v>6.0449206925777939E-2</v>
      </c>
      <c r="BK925" s="124">
        <f t="shared" ref="BK925" si="18137">C925/C932</f>
        <v>5.8528876031286835E-2</v>
      </c>
      <c r="BL925" s="125">
        <f t="shared" ref="BL925" si="18138">D925/D932</f>
        <v>3.7608486017357765E-2</v>
      </c>
      <c r="BM925" s="126">
        <f t="shared" ref="BM925" si="18139">E925/E932</f>
        <v>6.7106377828875713E-2</v>
      </c>
      <c r="BN925" s="123">
        <f t="shared" ref="BN925" si="18140">F925/F932</f>
        <v>3.096917576577447E-2</v>
      </c>
      <c r="BO925" s="124">
        <f t="shared" ref="BO925" si="18141">G925/G932</f>
        <v>7.4700383973936316E-2</v>
      </c>
      <c r="BP925" s="125">
        <f t="shared" ref="BP925" si="18142">H925/H932</f>
        <v>5.1497671832649944E-2</v>
      </c>
      <c r="BQ925" s="126">
        <f t="shared" ref="BQ925" si="18143">I925/I932</f>
        <v>7.2907199838432801E-2</v>
      </c>
      <c r="BR925" s="123">
        <f t="shared" ref="BR925" si="18144">J925/J932</f>
        <v>6.3413208649912331E-2</v>
      </c>
      <c r="BS925" s="124">
        <f t="shared" ref="BS925" si="18145">K925/K932</f>
        <v>2.5270758122743681E-2</v>
      </c>
      <c r="BT925" s="125">
        <f t="shared" ref="BT925" si="18146">L925/L932</f>
        <v>7.1801897802811182E-2</v>
      </c>
      <c r="BU925" s="123">
        <f t="shared" ref="BU925" si="18147">M925/M932</f>
        <v>3.5039144548405579E-2</v>
      </c>
      <c r="BV925" s="127">
        <f t="shared" ref="BV925" si="18148">N925/N932</f>
        <v>6.4164120471409861E-2</v>
      </c>
      <c r="BW925" s="128">
        <f t="shared" ref="BW925" si="18149">O925/O932</f>
        <v>5.477053895210704E-2</v>
      </c>
      <c r="BX925" s="123">
        <f t="shared" ref="BX925" si="18150">P925/P932</f>
        <v>3.2936491475505043E-2</v>
      </c>
      <c r="BY925" s="124">
        <f t="shared" ref="BY925" si="18151">Q925/Q932</f>
        <v>6.684023165612879E-2</v>
      </c>
      <c r="BZ925" s="125">
        <f t="shared" ref="BZ925" si="18152">R925/R932</f>
        <v>3.923760043496647E-2</v>
      </c>
      <c r="CA925" s="126">
        <f t="shared" ref="CA925" si="18153">S925/S932</f>
        <v>7.2051255120260477E-2</v>
      </c>
      <c r="CB925" s="123">
        <f t="shared" ref="CB925" si="18154">T925/T932</f>
        <v>4.2004996876951903E-2</v>
      </c>
      <c r="CC925" s="124">
        <f t="shared" ref="CC925" si="18155">U925/U932</f>
        <v>4.6507666098807493E-2</v>
      </c>
      <c r="CD925" s="125">
        <f t="shared" ref="CD925" si="18156">V925/V932</f>
        <v>7.1901357842581032E-2</v>
      </c>
      <c r="CE925" s="126">
        <f t="shared" ref="CE925" si="18157">W925/W932</f>
        <v>4.5295176726997059E-2</v>
      </c>
      <c r="CF925" s="123">
        <f t="shared" ref="CF925" si="18158">X925/X932</f>
        <v>3.8877258939633445E-2</v>
      </c>
      <c r="CG925" s="124">
        <f t="shared" ref="CG925" si="18159">Y925/Y932</f>
        <v>5.2012444098775035E-2</v>
      </c>
      <c r="CH925" s="125">
        <f t="shared" ref="CH925" si="18160">Z925/Z932</f>
        <v>5.9366396525650469E-2</v>
      </c>
      <c r="CI925" s="123">
        <f t="shared" ref="CI925" si="18161">AA925/AA932</f>
        <v>6.5283073160204305E-2</v>
      </c>
      <c r="CJ925" s="129">
        <f t="shared" ref="CJ925" si="18162">AB925/AB932</f>
        <v>5.2671436029534099E-2</v>
      </c>
      <c r="CK925" s="130">
        <f t="shared" ref="CK925" si="18163">AC925/AC932</f>
        <v>6.0741209644932959E-2</v>
      </c>
    </row>
    <row r="926" spans="1:89" x14ac:dyDescent="0.25">
      <c r="A926" s="139" t="s">
        <v>34</v>
      </c>
      <c r="B926" s="194">
        <v>834</v>
      </c>
      <c r="C926" s="188">
        <v>1858</v>
      </c>
      <c r="D926" s="189">
        <v>278</v>
      </c>
      <c r="E926" s="190">
        <v>932</v>
      </c>
      <c r="F926" s="187">
        <v>294</v>
      </c>
      <c r="G926" s="191">
        <v>1419</v>
      </c>
      <c r="H926" s="189">
        <v>1404</v>
      </c>
      <c r="I926" s="190">
        <v>2841</v>
      </c>
      <c r="J926" s="187">
        <v>293</v>
      </c>
      <c r="K926" s="188">
        <v>138</v>
      </c>
      <c r="L926" s="189">
        <v>1114</v>
      </c>
      <c r="M926" s="187">
        <v>417</v>
      </c>
      <c r="N926" s="192">
        <v>2340</v>
      </c>
      <c r="O926" s="195">
        <v>1563</v>
      </c>
      <c r="P926" s="187">
        <v>576</v>
      </c>
      <c r="Q926" s="188">
        <v>1182</v>
      </c>
      <c r="R926" s="189">
        <v>923</v>
      </c>
      <c r="S926" s="190">
        <v>1823</v>
      </c>
      <c r="T926" s="187">
        <v>212</v>
      </c>
      <c r="U926" s="191">
        <v>223</v>
      </c>
      <c r="V926" s="189">
        <v>1780</v>
      </c>
      <c r="W926" s="196">
        <v>984</v>
      </c>
      <c r="X926" s="187">
        <v>616</v>
      </c>
      <c r="Y926" s="191">
        <v>417</v>
      </c>
      <c r="Z926" s="189">
        <v>2357</v>
      </c>
      <c r="AA926" s="187">
        <v>2778</v>
      </c>
      <c r="AB926" s="162">
        <f t="shared" si="17668"/>
        <v>13021</v>
      </c>
      <c r="AC926" s="165">
        <f t="shared" si="17699"/>
        <v>16575</v>
      </c>
      <c r="BI926" s="139" t="s">
        <v>34</v>
      </c>
      <c r="BJ926" s="123">
        <f>B926/B932</f>
        <v>2.5245187068652378E-2</v>
      </c>
      <c r="BK926" s="124">
        <f t="shared" ref="BK926" si="18164">C926/C932</f>
        <v>4.9769634629808206E-2</v>
      </c>
      <c r="BL926" s="125">
        <f t="shared" ref="BL926" si="18165">D926/D932</f>
        <v>1.6755062680810028E-2</v>
      </c>
      <c r="BM926" s="126">
        <f t="shared" ref="BM926" si="18166">E926/E932</f>
        <v>5.6395982088829726E-2</v>
      </c>
      <c r="BN926" s="123">
        <f t="shared" ref="BN926" si="18167">F926/F932</f>
        <v>1.4204270944052565E-2</v>
      </c>
      <c r="BO926" s="124">
        <f t="shared" ref="BO926" si="18168">G926/G932</f>
        <v>5.5036264205096379E-2</v>
      </c>
      <c r="BP926" s="125">
        <f t="shared" ref="BP926" si="18169">H926/H932</f>
        <v>3.2524845367989434E-2</v>
      </c>
      <c r="BQ926" s="126">
        <f t="shared" ref="BQ926" si="18170">I926/I932</f>
        <v>5.7376552559830353E-2</v>
      </c>
      <c r="BR926" s="123">
        <f t="shared" ref="BR926" si="18171">J926/J932</f>
        <v>4.2811221507890122E-2</v>
      </c>
      <c r="BS926" s="124">
        <f t="shared" ref="BS926" si="18172">K926/K932</f>
        <v>2.0758122743682311E-2</v>
      </c>
      <c r="BT926" s="125">
        <f t="shared" ref="BT926" si="18173">L926/L932</f>
        <v>5.6528137210128379E-2</v>
      </c>
      <c r="BU926" s="123">
        <f t="shared" ref="BU926" si="18174">M926/M932</f>
        <v>1.9906434981859844E-2</v>
      </c>
      <c r="BV926" s="127">
        <f t="shared" ref="BV926" si="18175">N926/N932</f>
        <v>5.3757265271428246E-2</v>
      </c>
      <c r="BW926" s="128">
        <f t="shared" ref="BW926" si="18176">O926/O932</f>
        <v>3.9089658621983242E-2</v>
      </c>
      <c r="BX926" s="123">
        <f t="shared" ref="BX926" si="18177">P926/P932</f>
        <v>2.3893474924295846E-2</v>
      </c>
      <c r="BY926" s="124">
        <f t="shared" ref="BY926" si="18178">Q926/Q932</f>
        <v>6.2802189044152815E-2</v>
      </c>
      <c r="BZ926" s="125">
        <f t="shared" ref="BZ926" si="18179">R926/R932</f>
        <v>2.7880142572343381E-2</v>
      </c>
      <c r="CA926" s="126">
        <f t="shared" ref="CA926" si="18180">S926/S932</f>
        <v>6.3823828029268628E-2</v>
      </c>
      <c r="CB926" s="123">
        <f t="shared" ref="CB926" si="18181">T926/T932</f>
        <v>3.3104309806371017E-2</v>
      </c>
      <c r="CC926" s="124">
        <f t="shared" ref="CC926" si="18182">U926/U932</f>
        <v>3.7989778534923337E-2</v>
      </c>
      <c r="CD926" s="125">
        <f t="shared" ref="CD926" si="18183">V926/V932</f>
        <v>6.7324785354968039E-2</v>
      </c>
      <c r="CE926" s="126">
        <f t="shared" ref="CE926" si="18184">W926/W932</f>
        <v>3.1081209134843173E-2</v>
      </c>
      <c r="CF926" s="123">
        <f t="shared" ref="CF926" si="18185">X926/X932</f>
        <v>2.631691374375187E-2</v>
      </c>
      <c r="CG926" s="124">
        <f t="shared" ref="CG926" si="18186">Y926/Y932</f>
        <v>4.0540540540540543E-2</v>
      </c>
      <c r="CH926" s="125">
        <f t="shared" ref="CH926" si="18187">Z926/Z932</f>
        <v>4.5697778122455311E-2</v>
      </c>
      <c r="CI926" s="123">
        <f t="shared" ref="CI926" si="18188">AA926/AA932</f>
        <v>4.9960434501115029E-2</v>
      </c>
      <c r="CJ926" s="129">
        <f t="shared" ref="CJ926" si="18189">AB926/AB932</f>
        <v>3.7350766176917738E-2</v>
      </c>
      <c r="CK926" s="130">
        <f t="shared" ref="CK926" si="18190">AC926/AC932</f>
        <v>4.7692351959486678E-2</v>
      </c>
    </row>
    <row r="927" spans="1:89" x14ac:dyDescent="0.25">
      <c r="A927" s="131" t="s">
        <v>35</v>
      </c>
      <c r="B927" s="197">
        <v>0</v>
      </c>
      <c r="C927" s="181">
        <v>834</v>
      </c>
      <c r="D927" s="182">
        <v>8</v>
      </c>
      <c r="E927" s="183">
        <v>529</v>
      </c>
      <c r="F927" s="180">
        <v>15</v>
      </c>
      <c r="G927" s="184">
        <v>801</v>
      </c>
      <c r="H927" s="182">
        <v>139</v>
      </c>
      <c r="I927" s="183">
        <v>1072</v>
      </c>
      <c r="J927" s="180">
        <v>88</v>
      </c>
      <c r="K927" s="181">
        <v>40</v>
      </c>
      <c r="L927" s="182">
        <v>515</v>
      </c>
      <c r="M927" s="180">
        <v>97</v>
      </c>
      <c r="N927" s="185">
        <v>407</v>
      </c>
      <c r="O927" s="198">
        <v>292</v>
      </c>
      <c r="P927" s="180">
        <v>97</v>
      </c>
      <c r="Q927" s="181">
        <v>219</v>
      </c>
      <c r="R927" s="182">
        <v>142</v>
      </c>
      <c r="S927" s="183">
        <v>185</v>
      </c>
      <c r="T927" s="180">
        <v>29</v>
      </c>
      <c r="U927" s="184">
        <v>11</v>
      </c>
      <c r="V927" s="182">
        <v>446</v>
      </c>
      <c r="W927" s="199">
        <v>26</v>
      </c>
      <c r="X927" s="180">
        <v>43</v>
      </c>
      <c r="Y927" s="184">
        <v>9</v>
      </c>
      <c r="Z927" s="182">
        <v>99</v>
      </c>
      <c r="AA927" s="180">
        <v>104</v>
      </c>
      <c r="AB927" s="162">
        <f t="shared" si="17668"/>
        <v>2028</v>
      </c>
      <c r="AC927" s="165">
        <f t="shared" si="17699"/>
        <v>4219</v>
      </c>
      <c r="BI927" s="131" t="s">
        <v>35</v>
      </c>
      <c r="BJ927" s="123">
        <f>B927/B932</f>
        <v>0</v>
      </c>
      <c r="BK927" s="124">
        <f t="shared" ref="BK927" si="18191">C927/C932</f>
        <v>2.2340083574413371E-2</v>
      </c>
      <c r="BL927" s="125">
        <f t="shared" ref="BL927" si="18192">D927/D932</f>
        <v>4.8216007714561236E-4</v>
      </c>
      <c r="BM927" s="126">
        <f t="shared" ref="BM927" si="18193">E927/E932</f>
        <v>3.2010165799346485E-2</v>
      </c>
      <c r="BN927" s="123">
        <f t="shared" ref="BN927" si="18194">F927/F932</f>
        <v>7.2470770122717171E-4</v>
      </c>
      <c r="BO927" s="124">
        <f t="shared" ref="BO927" si="18195">G927/G932</f>
        <v>3.106698212000155E-2</v>
      </c>
      <c r="BP927" s="125">
        <f t="shared" ref="BP927" si="18196">H927/H932</f>
        <v>3.2200523548080711E-3</v>
      </c>
      <c r="BQ927" s="126">
        <f t="shared" ref="BQ927" si="18197">I927/I932</f>
        <v>2.1650005048975057E-2</v>
      </c>
      <c r="BR927" s="123">
        <f t="shared" ref="BR927" si="18198">J927/J932</f>
        <v>1.2857977790765635E-2</v>
      </c>
      <c r="BS927" s="124">
        <f t="shared" ref="BS927" si="18199">K927/K932</f>
        <v>6.0168471720818293E-3</v>
      </c>
      <c r="BT927" s="125">
        <f t="shared" ref="BT927" si="18200">L927/L932</f>
        <v>2.6132846196782869E-2</v>
      </c>
      <c r="BU927" s="123">
        <f t="shared" ref="BU927" si="18201">M927/M932</f>
        <v>4.630513652854688E-3</v>
      </c>
      <c r="BV927" s="127">
        <f t="shared" ref="BV927" si="18202">N927/N932</f>
        <v>9.3500884467826052E-3</v>
      </c>
      <c r="BW927" s="128">
        <f t="shared" ref="BW927" si="18203">O927/O932</f>
        <v>7.3027385269476049E-3</v>
      </c>
      <c r="BX927" s="123">
        <f t="shared" ref="BX927" si="18204">P927/P932</f>
        <v>4.023727548015099E-3</v>
      </c>
      <c r="BY927" s="124">
        <f t="shared" ref="BY927" si="18205">Q927/Q932</f>
        <v>1.1635938579246587E-2</v>
      </c>
      <c r="BZ927" s="125">
        <f t="shared" ref="BZ927" si="18206">R927/R932</f>
        <v>4.2892527034374432E-3</v>
      </c>
      <c r="CA927" s="126">
        <f t="shared" ref="CA927" si="18207">S927/S932</f>
        <v>6.4769106886531525E-3</v>
      </c>
      <c r="CB927" s="123">
        <f t="shared" ref="CB927" si="18208">T927/T932</f>
        <v>4.52841973766396E-3</v>
      </c>
      <c r="CC927" s="124">
        <f t="shared" ref="CC927" si="18209">U927/U932</f>
        <v>1.8739352640545145E-3</v>
      </c>
      <c r="CD927" s="125">
        <f t="shared" ref="CD927" si="18210">V927/V932</f>
        <v>1.686901925186278E-2</v>
      </c>
      <c r="CE927" s="126">
        <f t="shared" ref="CE927" si="18211">W927/W932</f>
        <v>8.2125146088000251E-4</v>
      </c>
      <c r="CF927" s="123">
        <f t="shared" ref="CF927" si="18212">X927/X932</f>
        <v>1.8370572905541077E-3</v>
      </c>
      <c r="CG927" s="124">
        <f t="shared" ref="CG927" si="18213">Y927/Y932</f>
        <v>8.7497569511958001E-4</v>
      </c>
      <c r="CH927" s="125">
        <f t="shared" ref="CH927" si="18214">Z927/Z932</f>
        <v>1.9194230098103842E-3</v>
      </c>
      <c r="CI927" s="123">
        <f t="shared" ref="CI927" si="18215">AA927/AA932</f>
        <v>1.8703690381986907E-3</v>
      </c>
      <c r="CJ927" s="129">
        <f t="shared" ref="CJ927" si="18216">AB927/AB932</f>
        <v>5.8173223106358319E-3</v>
      </c>
      <c r="CK927" s="130">
        <f t="shared" ref="CK927" si="18217">AC927/AC932</f>
        <v>1.2139609829084422E-2</v>
      </c>
    </row>
    <row r="928" spans="1:89" x14ac:dyDescent="0.25">
      <c r="A928" s="139" t="s">
        <v>36</v>
      </c>
      <c r="B928" s="194">
        <v>0</v>
      </c>
      <c r="C928" s="188">
        <v>0</v>
      </c>
      <c r="D928" s="189">
        <v>0</v>
      </c>
      <c r="E928" s="190">
        <v>0</v>
      </c>
      <c r="F928" s="187">
        <v>0</v>
      </c>
      <c r="G928" s="191">
        <v>0</v>
      </c>
      <c r="H928" s="189">
        <v>0</v>
      </c>
      <c r="I928" s="190">
        <v>0</v>
      </c>
      <c r="J928" s="187">
        <v>0</v>
      </c>
      <c r="K928" s="191">
        <v>0</v>
      </c>
      <c r="L928" s="189">
        <v>0</v>
      </c>
      <c r="M928" s="187">
        <v>0</v>
      </c>
      <c r="N928" s="192">
        <v>0</v>
      </c>
      <c r="O928" s="195">
        <v>0</v>
      </c>
      <c r="P928" s="187">
        <v>0</v>
      </c>
      <c r="Q928" s="191">
        <v>0</v>
      </c>
      <c r="R928" s="189">
        <v>0</v>
      </c>
      <c r="S928" s="190">
        <v>0</v>
      </c>
      <c r="T928" s="187">
        <v>0</v>
      </c>
      <c r="U928" s="191">
        <v>0</v>
      </c>
      <c r="V928" s="189">
        <v>0</v>
      </c>
      <c r="W928" s="190">
        <v>0</v>
      </c>
      <c r="X928" s="187">
        <v>0</v>
      </c>
      <c r="Y928" s="191">
        <v>0</v>
      </c>
      <c r="Z928" s="189">
        <v>0</v>
      </c>
      <c r="AA928" s="187">
        <v>1</v>
      </c>
      <c r="AB928" s="162">
        <f t="shared" si="17668"/>
        <v>0</v>
      </c>
      <c r="AC928" s="165">
        <f t="shared" si="17699"/>
        <v>1</v>
      </c>
      <c r="BI928" s="139" t="s">
        <v>36</v>
      </c>
      <c r="BJ928" s="123">
        <f>B928/B932</f>
        <v>0</v>
      </c>
      <c r="BK928" s="124">
        <f t="shared" ref="BK928" si="18218">C928/C932</f>
        <v>0</v>
      </c>
      <c r="BL928" s="125">
        <f t="shared" ref="BL928" si="18219">D928/D932</f>
        <v>0</v>
      </c>
      <c r="BM928" s="126">
        <f t="shared" ref="BM928" si="18220">E928/E932</f>
        <v>0</v>
      </c>
      <c r="BN928" s="123">
        <f t="shared" ref="BN928" si="18221">F928/F932</f>
        <v>0</v>
      </c>
      <c r="BO928" s="124">
        <f t="shared" ref="BO928" si="18222">G928/G932</f>
        <v>0</v>
      </c>
      <c r="BP928" s="125">
        <f t="shared" ref="BP928" si="18223">H928/H932</f>
        <v>0</v>
      </c>
      <c r="BQ928" s="126">
        <f t="shared" ref="BQ928" si="18224">I928/I932</f>
        <v>0</v>
      </c>
      <c r="BR928" s="123">
        <f t="shared" ref="BR928" si="18225">J928/J932</f>
        <v>0</v>
      </c>
      <c r="BS928" s="124">
        <f t="shared" ref="BS928" si="18226">K928/K932</f>
        <v>0</v>
      </c>
      <c r="BT928" s="125">
        <f t="shared" ref="BT928" si="18227">L928/L932</f>
        <v>0</v>
      </c>
      <c r="BU928" s="123">
        <f t="shared" ref="BU928" si="18228">M928/M932</f>
        <v>0</v>
      </c>
      <c r="BV928" s="127">
        <f t="shared" ref="BV928" si="18229">N928/N932</f>
        <v>0</v>
      </c>
      <c r="BW928" s="128">
        <f t="shared" ref="BW928" si="18230">O928/O932</f>
        <v>0</v>
      </c>
      <c r="BX928" s="123">
        <f t="shared" ref="BX928" si="18231">P928/P932</f>
        <v>0</v>
      </c>
      <c r="BY928" s="124">
        <f t="shared" ref="BY928" si="18232">Q928/Q932</f>
        <v>0</v>
      </c>
      <c r="BZ928" s="125">
        <f t="shared" ref="BZ928" si="18233">R928/R932</f>
        <v>0</v>
      </c>
      <c r="CA928" s="126">
        <f t="shared" ref="CA928" si="18234">S928/S932</f>
        <v>0</v>
      </c>
      <c r="CB928" s="123">
        <f t="shared" ref="CB928" si="18235">T928/T932</f>
        <v>0</v>
      </c>
      <c r="CC928" s="124">
        <f t="shared" ref="CC928" si="18236">U928/U932</f>
        <v>0</v>
      </c>
      <c r="CD928" s="125">
        <f t="shared" ref="CD928" si="18237">V928/V932</f>
        <v>0</v>
      </c>
      <c r="CE928" s="126">
        <f t="shared" ref="CE928" si="18238">W928/W932</f>
        <v>0</v>
      </c>
      <c r="CF928" s="123">
        <f t="shared" ref="CF928" si="18239">X928/X932</f>
        <v>0</v>
      </c>
      <c r="CG928" s="124">
        <f t="shared" ref="CG928" si="18240">Y928/Y932</f>
        <v>0</v>
      </c>
      <c r="CH928" s="125">
        <f t="shared" ref="CH928" si="18241">Z928/Z932</f>
        <v>0</v>
      </c>
      <c r="CI928" s="123">
        <f t="shared" ref="CI928" si="18242">AA928/AA932</f>
        <v>1.7984317674987409E-5</v>
      </c>
      <c r="CJ928" s="129">
        <f t="shared" ref="CJ928" si="18243">AB928/AB932</f>
        <v>0</v>
      </c>
      <c r="CK928" s="130">
        <f t="shared" ref="CK928" si="18244">AC928/AC932</f>
        <v>2.8773666340565116E-6</v>
      </c>
    </row>
    <row r="929" spans="1:89" x14ac:dyDescent="0.25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2">
        <f t="shared" si="17668"/>
        <v>0</v>
      </c>
      <c r="AC929" s="165">
        <f t="shared" si="17699"/>
        <v>0</v>
      </c>
      <c r="BI929" s="131" t="s">
        <v>37</v>
      </c>
      <c r="BJ929" s="123">
        <f>B929/B932</f>
        <v>0</v>
      </c>
      <c r="BK929" s="124">
        <f t="shared" ref="BK929" si="18245">C929/C932</f>
        <v>0</v>
      </c>
      <c r="BL929" s="125">
        <f t="shared" ref="BL929" si="18246">D929/D932</f>
        <v>0</v>
      </c>
      <c r="BM929" s="126">
        <f t="shared" ref="BM929" si="18247">E929/E932</f>
        <v>0</v>
      </c>
      <c r="BN929" s="123">
        <f t="shared" ref="BN929" si="18248">F929/F932</f>
        <v>0</v>
      </c>
      <c r="BO929" s="124">
        <f t="shared" ref="BO929" si="18249">G929/G932</f>
        <v>0</v>
      </c>
      <c r="BP929" s="125">
        <f t="shared" ref="BP929" si="18250">H929/H932</f>
        <v>0</v>
      </c>
      <c r="BQ929" s="126">
        <f t="shared" ref="BQ929" si="18251">I929/I932</f>
        <v>0</v>
      </c>
      <c r="BR929" s="123">
        <f t="shared" ref="BR929" si="18252">J929/J932</f>
        <v>0</v>
      </c>
      <c r="BS929" s="124">
        <f t="shared" ref="BS929" si="18253">K929/K932</f>
        <v>0</v>
      </c>
      <c r="BT929" s="125">
        <f t="shared" ref="BT929" si="18254">L929/L932</f>
        <v>0</v>
      </c>
      <c r="BU929" s="123">
        <f t="shared" ref="BU929" si="18255">M929/M932</f>
        <v>0</v>
      </c>
      <c r="BV929" s="127">
        <f t="shared" ref="BV929" si="18256">N929/N932</f>
        <v>0</v>
      </c>
      <c r="BW929" s="128">
        <f t="shared" ref="BW929" si="18257">O929/O932</f>
        <v>0</v>
      </c>
      <c r="BX929" s="123">
        <f t="shared" ref="BX929" si="18258">P929/P932</f>
        <v>0</v>
      </c>
      <c r="BY929" s="124">
        <f t="shared" ref="BY929" si="18259">Q929/Q932</f>
        <v>0</v>
      </c>
      <c r="BZ929" s="125">
        <f t="shared" ref="BZ929" si="18260">R929/R932</f>
        <v>0</v>
      </c>
      <c r="CA929" s="126">
        <f t="shared" ref="CA929" si="18261">S929/S932</f>
        <v>0</v>
      </c>
      <c r="CB929" s="123">
        <f t="shared" ref="CB929" si="18262">T929/T932</f>
        <v>0</v>
      </c>
      <c r="CC929" s="124">
        <f t="shared" ref="CC929" si="18263">U929/U932</f>
        <v>0</v>
      </c>
      <c r="CD929" s="125">
        <f t="shared" ref="CD929" si="18264">V929/V932</f>
        <v>0</v>
      </c>
      <c r="CE929" s="126">
        <f t="shared" ref="CE929" si="18265">W929/W932</f>
        <v>0</v>
      </c>
      <c r="CF929" s="123">
        <f t="shared" ref="CF929" si="18266">X929/X932</f>
        <v>0</v>
      </c>
      <c r="CG929" s="124">
        <f t="shared" ref="CG929" si="18267">Y929/Y932</f>
        <v>0</v>
      </c>
      <c r="CH929" s="125">
        <f t="shared" ref="CH929" si="18268">Z929/Z932</f>
        <v>0</v>
      </c>
      <c r="CI929" s="123">
        <f t="shared" ref="CI929" si="18269">AA929/AA932</f>
        <v>0</v>
      </c>
      <c r="CJ929" s="129">
        <f t="shared" ref="CJ929" si="18270">AB929/AB932</f>
        <v>0</v>
      </c>
      <c r="CK929" s="130">
        <f t="shared" ref="CK929" si="18271">AC929/AC932</f>
        <v>0</v>
      </c>
    </row>
    <row r="930" spans="1:89" x14ac:dyDescent="0.25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2">
        <f t="shared" si="17668"/>
        <v>0</v>
      </c>
      <c r="AC930" s="165">
        <f t="shared" si="17699"/>
        <v>0</v>
      </c>
      <c r="BI930" s="139" t="s">
        <v>38</v>
      </c>
      <c r="BJ930" s="123">
        <f>B930/B932</f>
        <v>0</v>
      </c>
      <c r="BK930" s="124">
        <f t="shared" ref="BK930" si="18272">C930/C932</f>
        <v>0</v>
      </c>
      <c r="BL930" s="125">
        <f t="shared" ref="BL930" si="18273">D930/D932</f>
        <v>0</v>
      </c>
      <c r="BM930" s="126">
        <f t="shared" ref="BM930" si="18274">E930/E932</f>
        <v>0</v>
      </c>
      <c r="BN930" s="123">
        <f t="shared" ref="BN930" si="18275">F930/F932</f>
        <v>0</v>
      </c>
      <c r="BO930" s="124">
        <f t="shared" ref="BO930" si="18276">G930/G932</f>
        <v>0</v>
      </c>
      <c r="BP930" s="125">
        <f t="shared" ref="BP930" si="18277">H930/H932</f>
        <v>0</v>
      </c>
      <c r="BQ930" s="126">
        <f t="shared" ref="BQ930" si="18278">I930/I932</f>
        <v>0</v>
      </c>
      <c r="BR930" s="123">
        <f t="shared" ref="BR930" si="18279">J930/J932</f>
        <v>0</v>
      </c>
      <c r="BS930" s="124">
        <f t="shared" ref="BS930" si="18280">K930/K932</f>
        <v>0</v>
      </c>
      <c r="BT930" s="125">
        <f t="shared" ref="BT930" si="18281">L930/L932</f>
        <v>0</v>
      </c>
      <c r="BU930" s="123">
        <f t="shared" ref="BU930" si="18282">M930/M932</f>
        <v>0</v>
      </c>
      <c r="BV930" s="127">
        <f t="shared" ref="BV930" si="18283">N930/N932</f>
        <v>0</v>
      </c>
      <c r="BW930" s="128">
        <f t="shared" ref="BW930" si="18284">O930/O932</f>
        <v>0</v>
      </c>
      <c r="BX930" s="123">
        <f t="shared" ref="BX930" si="18285">P930/P932</f>
        <v>0</v>
      </c>
      <c r="BY930" s="124">
        <f t="shared" ref="BY930" si="18286">Q930/Q932</f>
        <v>0</v>
      </c>
      <c r="BZ930" s="125">
        <f t="shared" ref="BZ930" si="18287">R930/R932</f>
        <v>0</v>
      </c>
      <c r="CA930" s="126">
        <f t="shared" ref="CA930" si="18288">S930/S932</f>
        <v>0</v>
      </c>
      <c r="CB930" s="123">
        <f t="shared" ref="CB930" si="18289">T930/T932</f>
        <v>0</v>
      </c>
      <c r="CC930" s="124">
        <f t="shared" ref="CC930" si="18290">U930/U932</f>
        <v>0</v>
      </c>
      <c r="CD930" s="125">
        <f t="shared" ref="CD930" si="18291">V930/V932</f>
        <v>0</v>
      </c>
      <c r="CE930" s="126">
        <f t="shared" ref="CE930" si="18292">W930/W932</f>
        <v>0</v>
      </c>
      <c r="CF930" s="123">
        <f t="shared" ref="CF930" si="18293">X930/X932</f>
        <v>0</v>
      </c>
      <c r="CG930" s="124">
        <f t="shared" ref="CG930" si="18294">Y930/Y932</f>
        <v>0</v>
      </c>
      <c r="CH930" s="125">
        <f t="shared" ref="CH930" si="18295">Z930/Z932</f>
        <v>0</v>
      </c>
      <c r="CI930" s="123">
        <f t="shared" ref="CI930" si="18296">AA930/AA932</f>
        <v>0</v>
      </c>
      <c r="CJ930" s="129">
        <f t="shared" ref="CJ930" si="18297">AB930/AB932</f>
        <v>0</v>
      </c>
      <c r="CK930" s="130">
        <f t="shared" ref="CK930" si="18298">AC930/AC932</f>
        <v>0</v>
      </c>
    </row>
    <row r="931" spans="1:89" ht="13.8" thickBot="1" x14ac:dyDescent="0.3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2">
        <f t="shared" si="17668"/>
        <v>0</v>
      </c>
      <c r="AC931" s="165">
        <f t="shared" si="17699"/>
        <v>0</v>
      </c>
      <c r="BI931" s="131" t="s">
        <v>39</v>
      </c>
      <c r="BJ931" s="123">
        <f>B931/B932</f>
        <v>0</v>
      </c>
      <c r="BK931" s="124">
        <f t="shared" ref="BK931" si="18299">C931/C932</f>
        <v>0</v>
      </c>
      <c r="BL931" s="125">
        <f t="shared" ref="BL931" si="18300">D931/D932</f>
        <v>0</v>
      </c>
      <c r="BM931" s="126">
        <f t="shared" ref="BM931" si="18301">E931/E932</f>
        <v>0</v>
      </c>
      <c r="BN931" s="123">
        <f t="shared" ref="BN931" si="18302">F931/F932</f>
        <v>0</v>
      </c>
      <c r="BO931" s="124">
        <f t="shared" ref="BO931" si="18303">G931/G932</f>
        <v>0</v>
      </c>
      <c r="BP931" s="125">
        <f t="shared" ref="BP931" si="18304">H931/H932</f>
        <v>0</v>
      </c>
      <c r="BQ931" s="126">
        <f t="shared" ref="BQ931" si="18305">I931/I932</f>
        <v>0</v>
      </c>
      <c r="BR931" s="123">
        <f t="shared" ref="BR931" si="18306">J931/J932</f>
        <v>0</v>
      </c>
      <c r="BS931" s="124">
        <f t="shared" ref="BS931" si="18307">K931/K932</f>
        <v>0</v>
      </c>
      <c r="BT931" s="125">
        <f t="shared" ref="BT931" si="18308">L931/L932</f>
        <v>0</v>
      </c>
      <c r="BU931" s="123">
        <f t="shared" ref="BU931" si="18309">M931/M932</f>
        <v>0</v>
      </c>
      <c r="BV931" s="127">
        <f t="shared" ref="BV931" si="18310">N931/N932</f>
        <v>0</v>
      </c>
      <c r="BW931" s="128">
        <f t="shared" ref="BW931" si="18311">O931/O932</f>
        <v>0</v>
      </c>
      <c r="BX931" s="123">
        <f t="shared" ref="BX931" si="18312">P931/P932</f>
        <v>0</v>
      </c>
      <c r="BY931" s="124">
        <f t="shared" ref="BY931" si="18313">Q931/Q932</f>
        <v>0</v>
      </c>
      <c r="BZ931" s="125">
        <f t="shared" ref="BZ931" si="18314">R931/R932</f>
        <v>0</v>
      </c>
      <c r="CA931" s="126">
        <f t="shared" ref="CA931" si="18315">S931/S932</f>
        <v>0</v>
      </c>
      <c r="CB931" s="123">
        <f t="shared" ref="CB931" si="18316">T931/T932</f>
        <v>0</v>
      </c>
      <c r="CC931" s="124">
        <f t="shared" ref="CC931" si="18317">U931/U932</f>
        <v>0</v>
      </c>
      <c r="CD931" s="125">
        <f t="shared" ref="CD931" si="18318">V931/V932</f>
        <v>0</v>
      </c>
      <c r="CE931" s="126">
        <f t="shared" ref="CE931" si="18319">W931/W932</f>
        <v>0</v>
      </c>
      <c r="CF931" s="123">
        <f t="shared" ref="CF931" si="18320">X931/X932</f>
        <v>0</v>
      </c>
      <c r="CG931" s="124">
        <f t="shared" ref="CG931" si="18321">Y931/Y932</f>
        <v>0</v>
      </c>
      <c r="CH931" s="125">
        <f t="shared" ref="CH931" si="18322">Z931/Z932</f>
        <v>0</v>
      </c>
      <c r="CI931" s="123">
        <f t="shared" ref="CI931" si="18323">AA931/AA932</f>
        <v>0</v>
      </c>
      <c r="CJ931" s="129">
        <f t="shared" ref="CJ931" si="18324">AB931/AB932</f>
        <v>0</v>
      </c>
      <c r="CK931" s="130">
        <f t="shared" ref="CK931" si="18325">AC931/AC932</f>
        <v>0</v>
      </c>
    </row>
    <row r="932" spans="1:89" ht="14.4" thickTop="1" thickBot="1" x14ac:dyDescent="0.3">
      <c r="A932" s="251" t="s">
        <v>13</v>
      </c>
      <c r="B932" s="14">
        <f t="shared" ref="B932:AA932" si="18326">SUM(B909:B931)</f>
        <v>33036</v>
      </c>
      <c r="C932" s="1">
        <f t="shared" si="18326"/>
        <v>37332</v>
      </c>
      <c r="D932" s="14">
        <f t="shared" si="18326"/>
        <v>16592</v>
      </c>
      <c r="E932" s="1">
        <f t="shared" si="18326"/>
        <v>16526</v>
      </c>
      <c r="F932" s="14">
        <f t="shared" si="18326"/>
        <v>20698</v>
      </c>
      <c r="G932" s="1">
        <f t="shared" si="18326"/>
        <v>25783</v>
      </c>
      <c r="H932" s="14">
        <f t="shared" si="18326"/>
        <v>43167</v>
      </c>
      <c r="I932" s="1">
        <f t="shared" si="18326"/>
        <v>49515</v>
      </c>
      <c r="J932" s="14">
        <f t="shared" si="18326"/>
        <v>6844</v>
      </c>
      <c r="K932" s="1">
        <f t="shared" si="18326"/>
        <v>6648</v>
      </c>
      <c r="L932" s="14">
        <f t="shared" si="18326"/>
        <v>19707</v>
      </c>
      <c r="M932" s="1">
        <f t="shared" si="18326"/>
        <v>20948</v>
      </c>
      <c r="N932" s="14">
        <f t="shared" si="18326"/>
        <v>43529</v>
      </c>
      <c r="O932" s="1">
        <f t="shared" si="18326"/>
        <v>39985</v>
      </c>
      <c r="P932" s="14">
        <f t="shared" si="18326"/>
        <v>24107</v>
      </c>
      <c r="Q932" s="1">
        <f t="shared" si="18326"/>
        <v>18821</v>
      </c>
      <c r="R932" s="14">
        <f t="shared" si="18326"/>
        <v>33106</v>
      </c>
      <c r="S932" s="1">
        <f t="shared" si="18326"/>
        <v>28563</v>
      </c>
      <c r="T932" s="14">
        <f t="shared" si="18326"/>
        <v>6404</v>
      </c>
      <c r="U932" s="1">
        <f t="shared" si="18326"/>
        <v>5870</v>
      </c>
      <c r="V932" s="14">
        <f t="shared" si="18326"/>
        <v>26439</v>
      </c>
      <c r="W932" s="1">
        <f t="shared" si="18326"/>
        <v>31659</v>
      </c>
      <c r="X932" s="14">
        <f t="shared" si="18326"/>
        <v>23407</v>
      </c>
      <c r="Y932" s="1">
        <f t="shared" si="18326"/>
        <v>10286</v>
      </c>
      <c r="Z932" s="14">
        <f t="shared" si="18326"/>
        <v>51578</v>
      </c>
      <c r="AA932" s="1">
        <f t="shared" si="18326"/>
        <v>55604</v>
      </c>
      <c r="AB932" s="166">
        <f t="shared" ref="AB932:AC932" si="18327">SUM(AB908:AB931)</f>
        <v>348614</v>
      </c>
      <c r="AC932" s="167">
        <f t="shared" si="18327"/>
        <v>347540</v>
      </c>
      <c r="BI932" s="251" t="s">
        <v>13</v>
      </c>
      <c r="BJ932" s="147">
        <f>SUM(BJ908:BJ931)</f>
        <v>1</v>
      </c>
      <c r="BK932" s="148">
        <f t="shared" ref="BK932:CK932" si="18328">SUM(BK908:BK931)</f>
        <v>1</v>
      </c>
      <c r="BL932" s="147">
        <f t="shared" si="18328"/>
        <v>1</v>
      </c>
      <c r="BM932" s="148">
        <f t="shared" si="18328"/>
        <v>1</v>
      </c>
      <c r="BN932" s="147">
        <f t="shared" si="18328"/>
        <v>1</v>
      </c>
      <c r="BO932" s="148">
        <f t="shared" si="18328"/>
        <v>1</v>
      </c>
      <c r="BP932" s="147">
        <f t="shared" si="18328"/>
        <v>0.99999999999999978</v>
      </c>
      <c r="BQ932" s="148">
        <f t="shared" si="18328"/>
        <v>0.99999999999999978</v>
      </c>
      <c r="BR932" s="147">
        <f t="shared" si="18328"/>
        <v>0.99999999999999967</v>
      </c>
      <c r="BS932" s="148">
        <f t="shared" si="18328"/>
        <v>1</v>
      </c>
      <c r="BT932" s="147">
        <f t="shared" si="18328"/>
        <v>1</v>
      </c>
      <c r="BU932" s="148">
        <f t="shared" si="18328"/>
        <v>1</v>
      </c>
      <c r="BV932" s="147">
        <f t="shared" si="18328"/>
        <v>1</v>
      </c>
      <c r="BW932" s="148">
        <f t="shared" si="18328"/>
        <v>0.99999999999999989</v>
      </c>
      <c r="BX932" s="147">
        <f t="shared" si="18328"/>
        <v>1</v>
      </c>
      <c r="BY932" s="148">
        <f t="shared" si="18328"/>
        <v>1</v>
      </c>
      <c r="BZ932" s="147">
        <f t="shared" si="18328"/>
        <v>1</v>
      </c>
      <c r="CA932" s="148">
        <f t="shared" si="18328"/>
        <v>1</v>
      </c>
      <c r="CB932" s="147">
        <f t="shared" si="18328"/>
        <v>1.0000000000000002</v>
      </c>
      <c r="CC932" s="148">
        <f t="shared" si="18328"/>
        <v>1</v>
      </c>
      <c r="CD932" s="147">
        <f t="shared" si="18328"/>
        <v>1</v>
      </c>
      <c r="CE932" s="148">
        <f t="shared" si="18328"/>
        <v>0.99999999999999989</v>
      </c>
      <c r="CF932" s="147">
        <f t="shared" si="18328"/>
        <v>1.0000000000000002</v>
      </c>
      <c r="CG932" s="148">
        <f t="shared" si="18328"/>
        <v>1.0000000000000002</v>
      </c>
      <c r="CH932" s="147">
        <f t="shared" si="18328"/>
        <v>1</v>
      </c>
      <c r="CI932" s="148">
        <f t="shared" si="18328"/>
        <v>0.99999999999999989</v>
      </c>
      <c r="CJ932" s="147">
        <f t="shared" si="18328"/>
        <v>1.0000000000000002</v>
      </c>
      <c r="CK932" s="148">
        <f t="shared" si="18328"/>
        <v>1.0000000000000002</v>
      </c>
    </row>
    <row r="933" spans="1:89" ht="13.8" thickTop="1" x14ac:dyDescent="0.25">
      <c r="A933" s="178"/>
    </row>
    <row r="935" spans="1:89" x14ac:dyDescent="0.25">
      <c r="A935" s="294">
        <f>+A904+1</f>
        <v>45200</v>
      </c>
      <c r="B935" s="294"/>
      <c r="C935" s="294"/>
      <c r="D935" s="294"/>
      <c r="AE935"/>
      <c r="BI935" s="299">
        <f>+BI873+2</f>
        <v>45200</v>
      </c>
      <c r="BJ935" s="299"/>
      <c r="BK935" s="299"/>
      <c r="BL935" s="299"/>
    </row>
    <row r="936" spans="1:89" ht="13.8" thickBot="1" x14ac:dyDescent="0.3">
      <c r="AE936" t="s">
        <v>84</v>
      </c>
    </row>
    <row r="937" spans="1:89" ht="14.4" thickTop="1" thickBot="1" x14ac:dyDescent="0.3">
      <c r="A937" s="292" t="s">
        <v>0</v>
      </c>
      <c r="B937" s="290" t="s">
        <v>1</v>
      </c>
      <c r="C937" s="291"/>
      <c r="D937" s="290" t="s">
        <v>2</v>
      </c>
      <c r="E937" s="291"/>
      <c r="F937" s="290" t="s">
        <v>3</v>
      </c>
      <c r="G937" s="291"/>
      <c r="H937" s="290" t="s">
        <v>4</v>
      </c>
      <c r="I937" s="291"/>
      <c r="J937" s="290" t="s">
        <v>5</v>
      </c>
      <c r="K937" s="291"/>
      <c r="L937" s="290" t="s">
        <v>6</v>
      </c>
      <c r="M937" s="291"/>
      <c r="N937" s="290" t="s">
        <v>7</v>
      </c>
      <c r="O937" s="291"/>
      <c r="P937" s="290" t="s">
        <v>8</v>
      </c>
      <c r="Q937" s="291"/>
      <c r="R937" s="290" t="s">
        <v>9</v>
      </c>
      <c r="S937" s="291"/>
      <c r="T937" s="290" t="s">
        <v>10</v>
      </c>
      <c r="U937" s="291"/>
      <c r="V937" s="290" t="s">
        <v>11</v>
      </c>
      <c r="W937" s="291"/>
      <c r="X937" s="290" t="s">
        <v>12</v>
      </c>
      <c r="Y937" s="291"/>
      <c r="Z937" s="297" t="s">
        <v>40</v>
      </c>
      <c r="AA937" s="298"/>
      <c r="AB937" s="295" t="s">
        <v>41</v>
      </c>
      <c r="AC937" s="296"/>
      <c r="AE937" s="292" t="s">
        <v>0</v>
      </c>
      <c r="AF937" s="290" t="s">
        <v>1</v>
      </c>
      <c r="AG937" s="291"/>
      <c r="AH937" s="290" t="s">
        <v>2</v>
      </c>
      <c r="AI937" s="291"/>
      <c r="AJ937" s="290" t="s">
        <v>3</v>
      </c>
      <c r="AK937" s="291"/>
      <c r="AL937" s="290" t="s">
        <v>4</v>
      </c>
      <c r="AM937" s="291"/>
      <c r="AN937" s="290" t="s">
        <v>5</v>
      </c>
      <c r="AO937" s="291"/>
      <c r="AP937" s="290" t="s">
        <v>6</v>
      </c>
      <c r="AQ937" s="291"/>
      <c r="AR937" s="290" t="s">
        <v>7</v>
      </c>
      <c r="AS937" s="291"/>
      <c r="AT937" s="290" t="s">
        <v>8</v>
      </c>
      <c r="AU937" s="291"/>
      <c r="AV937" s="290" t="s">
        <v>9</v>
      </c>
      <c r="AW937" s="291"/>
      <c r="AX937" s="290" t="s">
        <v>10</v>
      </c>
      <c r="AY937" s="291"/>
      <c r="AZ937" s="290" t="s">
        <v>11</v>
      </c>
      <c r="BA937" s="291"/>
      <c r="BB937" s="290" t="s">
        <v>12</v>
      </c>
      <c r="BC937" s="291"/>
      <c r="BD937" s="297" t="s">
        <v>40</v>
      </c>
      <c r="BE937" s="298"/>
      <c r="BF937" s="295" t="s">
        <v>41</v>
      </c>
      <c r="BG937" s="296"/>
      <c r="BI937" s="292" t="s">
        <v>0</v>
      </c>
      <c r="BJ937" s="290" t="s">
        <v>1</v>
      </c>
      <c r="BK937" s="291"/>
      <c r="BL937" s="290" t="s">
        <v>2</v>
      </c>
      <c r="BM937" s="291"/>
      <c r="BN937" s="290" t="s">
        <v>3</v>
      </c>
      <c r="BO937" s="291"/>
      <c r="BP937" s="290" t="s">
        <v>4</v>
      </c>
      <c r="BQ937" s="291"/>
      <c r="BR937" s="290" t="s">
        <v>5</v>
      </c>
      <c r="BS937" s="291"/>
      <c r="BT937" s="290" t="s">
        <v>6</v>
      </c>
      <c r="BU937" s="291"/>
      <c r="BV937" s="290" t="s">
        <v>7</v>
      </c>
      <c r="BW937" s="291"/>
      <c r="BX937" s="290" t="s">
        <v>8</v>
      </c>
      <c r="BY937" s="291"/>
      <c r="BZ937" s="290" t="s">
        <v>9</v>
      </c>
      <c r="CA937" s="291"/>
      <c r="CB937" s="290" t="s">
        <v>10</v>
      </c>
      <c r="CC937" s="291"/>
      <c r="CD937" s="290" t="s">
        <v>11</v>
      </c>
      <c r="CE937" s="291"/>
      <c r="CF937" s="290" t="s">
        <v>12</v>
      </c>
      <c r="CG937" s="291"/>
      <c r="CH937" s="297" t="s">
        <v>40</v>
      </c>
      <c r="CI937" s="298"/>
      <c r="CJ937" s="290" t="s">
        <v>41</v>
      </c>
      <c r="CK937" s="291"/>
    </row>
    <row r="938" spans="1:89" ht="15" thickTop="1" thickBot="1" x14ac:dyDescent="0.35">
      <c r="A938" s="293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68" t="s">
        <v>14</v>
      </c>
      <c r="AC938" s="169" t="s">
        <v>15</v>
      </c>
      <c r="AE938" s="293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68" t="s">
        <v>14</v>
      </c>
      <c r="BG938" s="169" t="s">
        <v>15</v>
      </c>
      <c r="BI938" s="293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8" thickTop="1" x14ac:dyDescent="0.25">
      <c r="A939" s="119" t="s">
        <v>16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1"/>
      <c r="AA939" s="176"/>
      <c r="AB939" s="162">
        <f t="shared" ref="AB939:AB962" si="18329">B939+D939+F939+H939+J939+L939+N939+P939+R939+T939+V939+X939+Z939</f>
        <v>0</v>
      </c>
      <c r="AC939" s="163">
        <f>C939+E939+G939+I939+K939+M939+O939+Q939+S939+U939+W939+Y939+AA939</f>
        <v>0</v>
      </c>
      <c r="AE939" s="254" t="str">
        <f>$AE$9</f>
        <v>07:00 - 07:59</v>
      </c>
      <c r="AF939" s="120">
        <f t="shared" ref="AF939:AO941" si="18330">SUMIF($A$9:$A$32,$AE939,B$939:B$962)</f>
        <v>0</v>
      </c>
      <c r="AG939" s="177">
        <f t="shared" si="18330"/>
        <v>0</v>
      </c>
      <c r="AH939" s="121">
        <f t="shared" si="18330"/>
        <v>0</v>
      </c>
      <c r="AI939" s="172">
        <f t="shared" si="18330"/>
        <v>0</v>
      </c>
      <c r="AJ939" s="120">
        <f t="shared" si="18330"/>
        <v>0</v>
      </c>
      <c r="AK939" s="122">
        <f t="shared" si="18330"/>
        <v>0</v>
      </c>
      <c r="AL939" s="121">
        <f t="shared" si="18330"/>
        <v>0</v>
      </c>
      <c r="AM939" s="172">
        <f t="shared" si="18330"/>
        <v>0</v>
      </c>
      <c r="AN939" s="120">
        <f t="shared" si="18330"/>
        <v>0</v>
      </c>
      <c r="AO939" s="122">
        <f t="shared" si="18330"/>
        <v>0</v>
      </c>
      <c r="AP939" s="121">
        <f t="shared" ref="AP939:AY941" si="18331">SUMIF($A$9:$A$32,$AE939,L$939:L$962)</f>
        <v>0</v>
      </c>
      <c r="AQ939" s="120">
        <f t="shared" si="18331"/>
        <v>0</v>
      </c>
      <c r="AR939" s="171">
        <f t="shared" si="18331"/>
        <v>0</v>
      </c>
      <c r="AS939" s="173">
        <f t="shared" si="18331"/>
        <v>0</v>
      </c>
      <c r="AT939" s="120">
        <f t="shared" si="18331"/>
        <v>0</v>
      </c>
      <c r="AU939" s="122">
        <f t="shared" si="18331"/>
        <v>0</v>
      </c>
      <c r="AV939" s="121">
        <f t="shared" si="18331"/>
        <v>0</v>
      </c>
      <c r="AW939" s="172">
        <f t="shared" si="18331"/>
        <v>0</v>
      </c>
      <c r="AX939" s="120">
        <f t="shared" si="18331"/>
        <v>0</v>
      </c>
      <c r="AY939" s="122">
        <f t="shared" si="18331"/>
        <v>0</v>
      </c>
      <c r="AZ939" s="121">
        <f t="shared" ref="AZ939:BE941" si="18332">SUMIF($A$9:$A$32,$AE939,V$939:V$962)</f>
        <v>0</v>
      </c>
      <c r="BA939" s="172">
        <f t="shared" si="18332"/>
        <v>0</v>
      </c>
      <c r="BB939" s="120">
        <f t="shared" si="18332"/>
        <v>0</v>
      </c>
      <c r="BC939" s="122">
        <f t="shared" si="18332"/>
        <v>0</v>
      </c>
      <c r="BD939" s="21">
        <f t="shared" si="18332"/>
        <v>0</v>
      </c>
      <c r="BE939" s="176">
        <f t="shared" si="18332"/>
        <v>0</v>
      </c>
      <c r="BF939" s="162">
        <f t="shared" ref="BF939:BG941" si="18333">SUMIF($A$9:$A$32,$AE939,AB$908:AB$931)</f>
        <v>20841</v>
      </c>
      <c r="BG939" s="163">
        <f t="shared" si="18333"/>
        <v>21151</v>
      </c>
      <c r="BI939" s="119" t="s">
        <v>16</v>
      </c>
      <c r="BJ939" s="123" t="e">
        <f>B939/B963</f>
        <v>#DIV/0!</v>
      </c>
      <c r="BK939" s="124" t="e">
        <f t="shared" ref="BK939" si="18334">C939/C963</f>
        <v>#DIV/0!</v>
      </c>
      <c r="BL939" s="125" t="e">
        <f t="shared" ref="BL939" si="18335">D939/D963</f>
        <v>#DIV/0!</v>
      </c>
      <c r="BM939" s="126" t="e">
        <f t="shared" ref="BM939" si="18336">E939/E963</f>
        <v>#DIV/0!</v>
      </c>
      <c r="BN939" s="123" t="e">
        <f t="shared" ref="BN939" si="18337">F939/F963</f>
        <v>#DIV/0!</v>
      </c>
      <c r="BO939" s="124" t="e">
        <f t="shared" ref="BO939" si="18338">G939/G963</f>
        <v>#DIV/0!</v>
      </c>
      <c r="BP939" s="125" t="e">
        <f t="shared" ref="BP939" si="18339">H939/H963</f>
        <v>#DIV/0!</v>
      </c>
      <c r="BQ939" s="126" t="e">
        <f t="shared" ref="BQ939" si="18340">I939/I963</f>
        <v>#DIV/0!</v>
      </c>
      <c r="BR939" s="123" t="e">
        <f t="shared" ref="BR939" si="18341">J939/J963</f>
        <v>#DIV/0!</v>
      </c>
      <c r="BS939" s="124" t="e">
        <f t="shared" ref="BS939" si="18342">K939/K963</f>
        <v>#DIV/0!</v>
      </c>
      <c r="BT939" s="125" t="e">
        <f t="shared" ref="BT939" si="18343">L939/L963</f>
        <v>#DIV/0!</v>
      </c>
      <c r="BU939" s="123" t="e">
        <f t="shared" ref="BU939" si="18344">M939/M963</f>
        <v>#DIV/0!</v>
      </c>
      <c r="BV939" s="127" t="e">
        <f t="shared" ref="BV939" si="18345">N939/N963</f>
        <v>#DIV/0!</v>
      </c>
      <c r="BW939" s="128" t="e">
        <f t="shared" ref="BW939" si="18346">O939/O963</f>
        <v>#DIV/0!</v>
      </c>
      <c r="BX939" s="123" t="e">
        <f t="shared" ref="BX939" si="18347">P939/P963</f>
        <v>#DIV/0!</v>
      </c>
      <c r="BY939" s="124" t="e">
        <f t="shared" ref="BY939" si="18348">Q939/Q963</f>
        <v>#DIV/0!</v>
      </c>
      <c r="BZ939" s="125" t="e">
        <f t="shared" ref="BZ939" si="18349">R939/R963</f>
        <v>#DIV/0!</v>
      </c>
      <c r="CA939" s="126" t="e">
        <f t="shared" ref="CA939" si="18350">S939/S963</f>
        <v>#DIV/0!</v>
      </c>
      <c r="CB939" s="123" t="e">
        <f t="shared" ref="CB939" si="18351">T939/T963</f>
        <v>#DIV/0!</v>
      </c>
      <c r="CC939" s="124" t="e">
        <f t="shared" ref="CC939" si="18352">U939/U963</f>
        <v>#DIV/0!</v>
      </c>
      <c r="CD939" s="125" t="e">
        <f t="shared" ref="CD939" si="18353">V939/V963</f>
        <v>#DIV/0!</v>
      </c>
      <c r="CE939" s="126" t="e">
        <f t="shared" ref="CE939" si="18354">W939/W963</f>
        <v>#DIV/0!</v>
      </c>
      <c r="CF939" s="123" t="e">
        <f t="shared" ref="CF939" si="18355">X939/X963</f>
        <v>#DIV/0!</v>
      </c>
      <c r="CG939" s="124" t="e">
        <f t="shared" ref="CG939" si="18356">Y939/Y963</f>
        <v>#DIV/0!</v>
      </c>
      <c r="CH939" s="125" t="e">
        <f t="shared" ref="CH939" si="18357">Z939/Z963</f>
        <v>#DIV/0!</v>
      </c>
      <c r="CI939" s="123" t="e">
        <f t="shared" ref="CI939" si="18358">AA939/AA963</f>
        <v>#DIV/0!</v>
      </c>
      <c r="CJ939" s="129" t="e">
        <f t="shared" ref="CJ939" si="18359">AB939/AB963</f>
        <v>#DIV/0!</v>
      </c>
      <c r="CK939" s="130" t="e">
        <f t="shared" ref="CK939" si="18360">AC939/AC963</f>
        <v>#DIV/0!</v>
      </c>
    </row>
    <row r="940" spans="1:89" x14ac:dyDescent="0.25">
      <c r="A940" s="131" t="s">
        <v>17</v>
      </c>
      <c r="B940" s="180"/>
      <c r="C940" s="181"/>
      <c r="D940" s="182"/>
      <c r="E940" s="183"/>
      <c r="F940" s="180"/>
      <c r="G940" s="184"/>
      <c r="H940" s="182"/>
      <c r="I940" s="183"/>
      <c r="J940" s="180"/>
      <c r="K940" s="184"/>
      <c r="L940" s="182"/>
      <c r="M940" s="180"/>
      <c r="N940" s="185"/>
      <c r="O940" s="186"/>
      <c r="P940" s="180"/>
      <c r="Q940" s="184"/>
      <c r="R940" s="182"/>
      <c r="S940" s="183"/>
      <c r="T940" s="180"/>
      <c r="U940" s="184"/>
      <c r="V940" s="182"/>
      <c r="W940" s="183"/>
      <c r="X940" s="180"/>
      <c r="Y940" s="184"/>
      <c r="Z940" s="182"/>
      <c r="AA940" s="180"/>
      <c r="AB940" s="162">
        <f t="shared" si="18329"/>
        <v>0</v>
      </c>
      <c r="AC940" s="165">
        <f t="shared" ref="AC940:AC962" si="18361">SUM(C940,E940,G940,I940,K940,M940,O940,Q940,S940,U940,W940,Y940,AA940)</f>
        <v>0</v>
      </c>
      <c r="AE940" s="256" t="str">
        <f>$AE$10</f>
        <v>08:00 - 08:59</v>
      </c>
      <c r="AF940" s="120">
        <f t="shared" si="18330"/>
        <v>0</v>
      </c>
      <c r="AG940" s="181">
        <f t="shared" si="18330"/>
        <v>0</v>
      </c>
      <c r="AH940" s="182">
        <f t="shared" si="18330"/>
        <v>0</v>
      </c>
      <c r="AI940" s="183">
        <f t="shared" si="18330"/>
        <v>0</v>
      </c>
      <c r="AJ940" s="180">
        <f t="shared" si="18330"/>
        <v>0</v>
      </c>
      <c r="AK940" s="184">
        <f t="shared" si="18330"/>
        <v>0</v>
      </c>
      <c r="AL940" s="182">
        <f t="shared" si="18330"/>
        <v>0</v>
      </c>
      <c r="AM940" s="183">
        <f t="shared" si="18330"/>
        <v>0</v>
      </c>
      <c r="AN940" s="180">
        <f t="shared" si="18330"/>
        <v>0</v>
      </c>
      <c r="AO940" s="184">
        <f t="shared" si="18330"/>
        <v>0</v>
      </c>
      <c r="AP940" s="182">
        <f t="shared" si="18331"/>
        <v>0</v>
      </c>
      <c r="AQ940" s="180">
        <f t="shared" si="18331"/>
        <v>0</v>
      </c>
      <c r="AR940" s="185">
        <f t="shared" si="18331"/>
        <v>0</v>
      </c>
      <c r="AS940" s="186">
        <f t="shared" si="18331"/>
        <v>0</v>
      </c>
      <c r="AT940" s="180">
        <f t="shared" si="18331"/>
        <v>0</v>
      </c>
      <c r="AU940" s="184">
        <f t="shared" si="18331"/>
        <v>0</v>
      </c>
      <c r="AV940" s="182">
        <f t="shared" si="18331"/>
        <v>0</v>
      </c>
      <c r="AW940" s="183">
        <f t="shared" si="18331"/>
        <v>0</v>
      </c>
      <c r="AX940" s="180">
        <f t="shared" si="18331"/>
        <v>0</v>
      </c>
      <c r="AY940" s="184">
        <f t="shared" si="18331"/>
        <v>0</v>
      </c>
      <c r="AZ940" s="182">
        <f t="shared" si="18332"/>
        <v>0</v>
      </c>
      <c r="BA940" s="183">
        <f t="shared" si="18332"/>
        <v>0</v>
      </c>
      <c r="BB940" s="180">
        <f t="shared" si="18332"/>
        <v>0</v>
      </c>
      <c r="BC940" s="184">
        <f t="shared" si="18332"/>
        <v>0</v>
      </c>
      <c r="BD940" s="182">
        <f t="shared" si="18332"/>
        <v>0</v>
      </c>
      <c r="BE940" s="180">
        <f t="shared" si="18332"/>
        <v>0</v>
      </c>
      <c r="BF940" s="164">
        <f t="shared" si="18333"/>
        <v>19456</v>
      </c>
      <c r="BG940" s="165">
        <f t="shared" si="18333"/>
        <v>19576</v>
      </c>
      <c r="BI940" s="131" t="s">
        <v>17</v>
      </c>
      <c r="BJ940" s="123" t="e">
        <f>B940/B963</f>
        <v>#DIV/0!</v>
      </c>
      <c r="BK940" s="124" t="e">
        <f t="shared" ref="BK940" si="18362">C940/C963</f>
        <v>#DIV/0!</v>
      </c>
      <c r="BL940" s="125" t="e">
        <f t="shared" ref="BL940" si="18363">D940/D963</f>
        <v>#DIV/0!</v>
      </c>
      <c r="BM940" s="126" t="e">
        <f t="shared" ref="BM940" si="18364">E940/E963</f>
        <v>#DIV/0!</v>
      </c>
      <c r="BN940" s="123" t="e">
        <f t="shared" ref="BN940" si="18365">F940/F963</f>
        <v>#DIV/0!</v>
      </c>
      <c r="BO940" s="124" t="e">
        <f t="shared" ref="BO940" si="18366">G940/G963</f>
        <v>#DIV/0!</v>
      </c>
      <c r="BP940" s="125" t="e">
        <f t="shared" ref="BP940" si="18367">H940/H963</f>
        <v>#DIV/0!</v>
      </c>
      <c r="BQ940" s="126" t="e">
        <f t="shared" ref="BQ940" si="18368">I940/I963</f>
        <v>#DIV/0!</v>
      </c>
      <c r="BR940" s="123" t="e">
        <f t="shared" ref="BR940" si="18369">J940/J963</f>
        <v>#DIV/0!</v>
      </c>
      <c r="BS940" s="124" t="e">
        <f t="shared" ref="BS940" si="18370">K940/K963</f>
        <v>#DIV/0!</v>
      </c>
      <c r="BT940" s="125" t="e">
        <f t="shared" ref="BT940" si="18371">L940/L963</f>
        <v>#DIV/0!</v>
      </c>
      <c r="BU940" s="123" t="e">
        <f t="shared" ref="BU940" si="18372">M940/M963</f>
        <v>#DIV/0!</v>
      </c>
      <c r="BV940" s="127" t="e">
        <f t="shared" ref="BV940" si="18373">N940/N963</f>
        <v>#DIV/0!</v>
      </c>
      <c r="BW940" s="128" t="e">
        <f t="shared" ref="BW940" si="18374">O940/O963</f>
        <v>#DIV/0!</v>
      </c>
      <c r="BX940" s="123" t="e">
        <f t="shared" ref="BX940" si="18375">P940/P963</f>
        <v>#DIV/0!</v>
      </c>
      <c r="BY940" s="124" t="e">
        <f t="shared" ref="BY940" si="18376">Q940/Q963</f>
        <v>#DIV/0!</v>
      </c>
      <c r="BZ940" s="125" t="e">
        <f t="shared" ref="BZ940" si="18377">R940/R963</f>
        <v>#DIV/0!</v>
      </c>
      <c r="CA940" s="126" t="e">
        <f t="shared" ref="CA940" si="18378">S940/S963</f>
        <v>#DIV/0!</v>
      </c>
      <c r="CB940" s="123" t="e">
        <f t="shared" ref="CB940" si="18379">T940/T963</f>
        <v>#DIV/0!</v>
      </c>
      <c r="CC940" s="124" t="e">
        <f t="shared" ref="CC940" si="18380">U940/U963</f>
        <v>#DIV/0!</v>
      </c>
      <c r="CD940" s="125" t="e">
        <f t="shared" ref="CD940" si="18381">V940/V963</f>
        <v>#DIV/0!</v>
      </c>
      <c r="CE940" s="126" t="e">
        <f t="shared" ref="CE940" si="18382">W940/W963</f>
        <v>#DIV/0!</v>
      </c>
      <c r="CF940" s="123" t="e">
        <f t="shared" ref="CF940" si="18383">X940/X963</f>
        <v>#DIV/0!</v>
      </c>
      <c r="CG940" s="124" t="e">
        <f t="shared" ref="CG940" si="18384">Y940/Y963</f>
        <v>#DIV/0!</v>
      </c>
      <c r="CH940" s="125" t="e">
        <f t="shared" ref="CH940" si="18385">Z940/Z963</f>
        <v>#DIV/0!</v>
      </c>
      <c r="CI940" s="123" t="e">
        <f t="shared" ref="CI940" si="18386">AA940/AA963</f>
        <v>#DIV/0!</v>
      </c>
      <c r="CJ940" s="129" t="e">
        <f t="shared" ref="CJ940" si="18387">AB940/AB963</f>
        <v>#DIV/0!</v>
      </c>
      <c r="CK940" s="130" t="e">
        <f t="shared" ref="CK940" si="18388">AC940/AC963</f>
        <v>#DIV/0!</v>
      </c>
    </row>
    <row r="941" spans="1:89" ht="13.8" thickBot="1" x14ac:dyDescent="0.3">
      <c r="A941" s="139" t="s">
        <v>18</v>
      </c>
      <c r="B941" s="187"/>
      <c r="C941" s="188"/>
      <c r="D941" s="189"/>
      <c r="E941" s="190"/>
      <c r="F941" s="187"/>
      <c r="G941" s="191"/>
      <c r="H941" s="189"/>
      <c r="I941" s="190"/>
      <c r="J941" s="187"/>
      <c r="K941" s="191"/>
      <c r="L941" s="189"/>
      <c r="M941" s="187"/>
      <c r="N941" s="192"/>
      <c r="O941" s="193"/>
      <c r="P941" s="187"/>
      <c r="Q941" s="191"/>
      <c r="R941" s="189"/>
      <c r="S941" s="190"/>
      <c r="T941" s="187"/>
      <c r="U941" s="191"/>
      <c r="V941" s="189"/>
      <c r="W941" s="190"/>
      <c r="X941" s="187"/>
      <c r="Y941" s="191"/>
      <c r="Z941" s="189"/>
      <c r="AA941" s="187"/>
      <c r="AB941" s="162">
        <f t="shared" si="18329"/>
        <v>0</v>
      </c>
      <c r="AC941" s="165">
        <f t="shared" si="18361"/>
        <v>0</v>
      </c>
      <c r="AE941" s="254">
        <f>$AE$11</f>
        <v>0</v>
      </c>
      <c r="AF941" s="120">
        <f t="shared" si="18330"/>
        <v>0</v>
      </c>
      <c r="AG941" s="188">
        <f t="shared" si="18330"/>
        <v>0</v>
      </c>
      <c r="AH941" s="189">
        <f t="shared" si="18330"/>
        <v>0</v>
      </c>
      <c r="AI941" s="190">
        <f t="shared" si="18330"/>
        <v>0</v>
      </c>
      <c r="AJ941" s="187">
        <f t="shared" si="18330"/>
        <v>0</v>
      </c>
      <c r="AK941" s="191">
        <f t="shared" si="18330"/>
        <v>0</v>
      </c>
      <c r="AL941" s="189">
        <f t="shared" si="18330"/>
        <v>0</v>
      </c>
      <c r="AM941" s="190">
        <f t="shared" si="18330"/>
        <v>0</v>
      </c>
      <c r="AN941" s="187">
        <f t="shared" si="18330"/>
        <v>0</v>
      </c>
      <c r="AO941" s="191">
        <f t="shared" si="18330"/>
        <v>0</v>
      </c>
      <c r="AP941" s="189">
        <f t="shared" si="18331"/>
        <v>0</v>
      </c>
      <c r="AQ941" s="187">
        <f t="shared" si="18331"/>
        <v>0</v>
      </c>
      <c r="AR941" s="192">
        <f t="shared" si="18331"/>
        <v>0</v>
      </c>
      <c r="AS941" s="193">
        <f t="shared" si="18331"/>
        <v>0</v>
      </c>
      <c r="AT941" s="187">
        <f t="shared" si="18331"/>
        <v>0</v>
      </c>
      <c r="AU941" s="191">
        <f t="shared" si="18331"/>
        <v>0</v>
      </c>
      <c r="AV941" s="189">
        <f t="shared" si="18331"/>
        <v>0</v>
      </c>
      <c r="AW941" s="190">
        <f t="shared" si="18331"/>
        <v>0</v>
      </c>
      <c r="AX941" s="187">
        <f t="shared" si="18331"/>
        <v>0</v>
      </c>
      <c r="AY941" s="191">
        <f t="shared" si="18331"/>
        <v>0</v>
      </c>
      <c r="AZ941" s="189">
        <f t="shared" si="18332"/>
        <v>0</v>
      </c>
      <c r="BA941" s="190">
        <f t="shared" si="18332"/>
        <v>0</v>
      </c>
      <c r="BB941" s="187">
        <f t="shared" si="18332"/>
        <v>0</v>
      </c>
      <c r="BC941" s="191">
        <f t="shared" si="18332"/>
        <v>0</v>
      </c>
      <c r="BD941" s="189">
        <f t="shared" si="18332"/>
        <v>0</v>
      </c>
      <c r="BE941" s="187">
        <f t="shared" si="18332"/>
        <v>0</v>
      </c>
      <c r="BF941" s="164">
        <f t="shared" si="18333"/>
        <v>0</v>
      </c>
      <c r="BG941" s="165">
        <f t="shared" si="18333"/>
        <v>0</v>
      </c>
      <c r="BI941" s="139" t="s">
        <v>18</v>
      </c>
      <c r="BJ941" s="123" t="e">
        <f>B941/B963</f>
        <v>#DIV/0!</v>
      </c>
      <c r="BK941" s="124" t="e">
        <f t="shared" ref="BK941" si="18389">C941/C963</f>
        <v>#DIV/0!</v>
      </c>
      <c r="BL941" s="125" t="e">
        <f t="shared" ref="BL941" si="18390">D941/D963</f>
        <v>#DIV/0!</v>
      </c>
      <c r="BM941" s="126" t="e">
        <f t="shared" ref="BM941" si="18391">E941/E963</f>
        <v>#DIV/0!</v>
      </c>
      <c r="BN941" s="123" t="e">
        <f t="shared" ref="BN941" si="18392">F941/F963</f>
        <v>#DIV/0!</v>
      </c>
      <c r="BO941" s="124" t="e">
        <f t="shared" ref="BO941" si="18393">G941/G963</f>
        <v>#DIV/0!</v>
      </c>
      <c r="BP941" s="125" t="e">
        <f t="shared" ref="BP941" si="18394">H941/H963</f>
        <v>#DIV/0!</v>
      </c>
      <c r="BQ941" s="126" t="e">
        <f t="shared" ref="BQ941" si="18395">I941/I963</f>
        <v>#DIV/0!</v>
      </c>
      <c r="BR941" s="123" t="e">
        <f t="shared" ref="BR941" si="18396">J941/J963</f>
        <v>#DIV/0!</v>
      </c>
      <c r="BS941" s="124" t="e">
        <f t="shared" ref="BS941" si="18397">K941/K963</f>
        <v>#DIV/0!</v>
      </c>
      <c r="BT941" s="125" t="e">
        <f t="shared" ref="BT941" si="18398">L941/L963</f>
        <v>#DIV/0!</v>
      </c>
      <c r="BU941" s="123" t="e">
        <f t="shared" ref="BU941" si="18399">M941/M963</f>
        <v>#DIV/0!</v>
      </c>
      <c r="BV941" s="127" t="e">
        <f t="shared" ref="BV941" si="18400">N941/N963</f>
        <v>#DIV/0!</v>
      </c>
      <c r="BW941" s="128" t="e">
        <f t="shared" ref="BW941" si="18401">O941/O963</f>
        <v>#DIV/0!</v>
      </c>
      <c r="BX941" s="123" t="e">
        <f t="shared" ref="BX941" si="18402">P941/P963</f>
        <v>#DIV/0!</v>
      </c>
      <c r="BY941" s="124" t="e">
        <f t="shared" ref="BY941" si="18403">Q941/Q963</f>
        <v>#DIV/0!</v>
      </c>
      <c r="BZ941" s="125" t="e">
        <f t="shared" ref="BZ941" si="18404">R941/R963</f>
        <v>#DIV/0!</v>
      </c>
      <c r="CA941" s="126" t="e">
        <f t="shared" ref="CA941" si="18405">S941/S963</f>
        <v>#DIV/0!</v>
      </c>
      <c r="CB941" s="123" t="e">
        <f t="shared" ref="CB941" si="18406">T941/T963</f>
        <v>#DIV/0!</v>
      </c>
      <c r="CC941" s="124" t="e">
        <f t="shared" ref="CC941" si="18407">U941/U963</f>
        <v>#DIV/0!</v>
      </c>
      <c r="CD941" s="125" t="e">
        <f t="shared" ref="CD941" si="18408">V941/V963</f>
        <v>#DIV/0!</v>
      </c>
      <c r="CE941" s="126" t="e">
        <f t="shared" ref="CE941" si="18409">W941/W963</f>
        <v>#DIV/0!</v>
      </c>
      <c r="CF941" s="123" t="e">
        <f t="shared" ref="CF941" si="18410">X941/X963</f>
        <v>#DIV/0!</v>
      </c>
      <c r="CG941" s="124" t="e">
        <f t="shared" ref="CG941" si="18411">Y941/Y963</f>
        <v>#DIV/0!</v>
      </c>
      <c r="CH941" s="125" t="e">
        <f t="shared" ref="CH941" si="18412">Z941/Z963</f>
        <v>#DIV/0!</v>
      </c>
      <c r="CI941" s="123" t="e">
        <f t="shared" ref="CI941" si="18413">AA941/AA963</f>
        <v>#DIV/0!</v>
      </c>
      <c r="CJ941" s="129" t="e">
        <f t="shared" ref="CJ941" si="18414">AB941/AB963</f>
        <v>#DIV/0!</v>
      </c>
      <c r="CK941" s="130" t="e">
        <f t="shared" ref="CK941" si="18415">AC941/AC963</f>
        <v>#DIV/0!</v>
      </c>
    </row>
    <row r="942" spans="1:89" ht="14.4" thickTop="1" thickBot="1" x14ac:dyDescent="0.3">
      <c r="A942" s="131" t="s">
        <v>19</v>
      </c>
      <c r="B942" s="180"/>
      <c r="C942" s="181"/>
      <c r="D942" s="182"/>
      <c r="E942" s="183"/>
      <c r="F942" s="180"/>
      <c r="G942" s="184"/>
      <c r="H942" s="182"/>
      <c r="I942" s="183"/>
      <c r="J942" s="180"/>
      <c r="K942" s="184"/>
      <c r="L942" s="182"/>
      <c r="M942" s="180"/>
      <c r="N942" s="185"/>
      <c r="O942" s="186"/>
      <c r="P942" s="180"/>
      <c r="Q942" s="184"/>
      <c r="R942" s="182"/>
      <c r="S942" s="183"/>
      <c r="T942" s="180"/>
      <c r="U942" s="184"/>
      <c r="V942" s="182"/>
      <c r="W942" s="183"/>
      <c r="X942" s="180"/>
      <c r="Y942" s="184"/>
      <c r="Z942" s="182"/>
      <c r="AA942" s="180"/>
      <c r="AB942" s="162">
        <f t="shared" si="18329"/>
        <v>0</v>
      </c>
      <c r="AC942" s="165">
        <f t="shared" si="18361"/>
        <v>0</v>
      </c>
      <c r="AE942" s="251" t="s">
        <v>13</v>
      </c>
      <c r="AF942" s="14">
        <f t="shared" ref="AF942:BG942" si="18416">SUM(AF939:AF941)</f>
        <v>0</v>
      </c>
      <c r="AG942" s="1">
        <f t="shared" si="18416"/>
        <v>0</v>
      </c>
      <c r="AH942" s="14">
        <f t="shared" si="18416"/>
        <v>0</v>
      </c>
      <c r="AI942" s="1">
        <f t="shared" si="18416"/>
        <v>0</v>
      </c>
      <c r="AJ942" s="14">
        <f t="shared" si="18416"/>
        <v>0</v>
      </c>
      <c r="AK942" s="1">
        <f t="shared" si="18416"/>
        <v>0</v>
      </c>
      <c r="AL942" s="14">
        <f t="shared" si="18416"/>
        <v>0</v>
      </c>
      <c r="AM942" s="1">
        <f t="shared" si="18416"/>
        <v>0</v>
      </c>
      <c r="AN942" s="14">
        <f t="shared" si="18416"/>
        <v>0</v>
      </c>
      <c r="AO942" s="1">
        <f t="shared" si="18416"/>
        <v>0</v>
      </c>
      <c r="AP942" s="14">
        <f t="shared" si="18416"/>
        <v>0</v>
      </c>
      <c r="AQ942" s="1">
        <f t="shared" si="18416"/>
        <v>0</v>
      </c>
      <c r="AR942" s="14">
        <f t="shared" si="18416"/>
        <v>0</v>
      </c>
      <c r="AS942" s="1">
        <f t="shared" si="18416"/>
        <v>0</v>
      </c>
      <c r="AT942" s="14">
        <f t="shared" si="18416"/>
        <v>0</v>
      </c>
      <c r="AU942" s="1">
        <f t="shared" si="18416"/>
        <v>0</v>
      </c>
      <c r="AV942" s="14">
        <f t="shared" si="18416"/>
        <v>0</v>
      </c>
      <c r="AW942" s="1">
        <f t="shared" si="18416"/>
        <v>0</v>
      </c>
      <c r="AX942" s="14">
        <f t="shared" si="18416"/>
        <v>0</v>
      </c>
      <c r="AY942" s="1">
        <f t="shared" si="18416"/>
        <v>0</v>
      </c>
      <c r="AZ942" s="14">
        <f t="shared" si="18416"/>
        <v>0</v>
      </c>
      <c r="BA942" s="1">
        <f t="shared" si="18416"/>
        <v>0</v>
      </c>
      <c r="BB942" s="14">
        <f t="shared" si="18416"/>
        <v>0</v>
      </c>
      <c r="BC942" s="1">
        <f t="shared" si="18416"/>
        <v>0</v>
      </c>
      <c r="BD942" s="14">
        <f t="shared" si="18416"/>
        <v>0</v>
      </c>
      <c r="BE942" s="1">
        <f t="shared" si="18416"/>
        <v>0</v>
      </c>
      <c r="BF942" s="166">
        <f t="shared" si="18416"/>
        <v>40297</v>
      </c>
      <c r="BG942" s="167">
        <f t="shared" si="18416"/>
        <v>40727</v>
      </c>
      <c r="BI942" s="131" t="s">
        <v>19</v>
      </c>
      <c r="BJ942" s="123" t="e">
        <f>B942/B963</f>
        <v>#DIV/0!</v>
      </c>
      <c r="BK942" s="124" t="e">
        <f t="shared" ref="BK942" si="18417">C942/C963</f>
        <v>#DIV/0!</v>
      </c>
      <c r="BL942" s="125" t="e">
        <f t="shared" ref="BL942" si="18418">D942/D963</f>
        <v>#DIV/0!</v>
      </c>
      <c r="BM942" s="126" t="e">
        <f t="shared" ref="BM942" si="18419">E942/E963</f>
        <v>#DIV/0!</v>
      </c>
      <c r="BN942" s="123" t="e">
        <f t="shared" ref="BN942" si="18420">F942/F963</f>
        <v>#DIV/0!</v>
      </c>
      <c r="BO942" s="124" t="e">
        <f t="shared" ref="BO942" si="18421">G942/G963</f>
        <v>#DIV/0!</v>
      </c>
      <c r="BP942" s="125" t="e">
        <f t="shared" ref="BP942" si="18422">H942/H963</f>
        <v>#DIV/0!</v>
      </c>
      <c r="BQ942" s="126" t="e">
        <f t="shared" ref="BQ942" si="18423">I942/I963</f>
        <v>#DIV/0!</v>
      </c>
      <c r="BR942" s="123" t="e">
        <f t="shared" ref="BR942" si="18424">J942/J963</f>
        <v>#DIV/0!</v>
      </c>
      <c r="BS942" s="124" t="e">
        <f t="shared" ref="BS942" si="18425">K942/K963</f>
        <v>#DIV/0!</v>
      </c>
      <c r="BT942" s="125" t="e">
        <f t="shared" ref="BT942" si="18426">L942/L963</f>
        <v>#DIV/0!</v>
      </c>
      <c r="BU942" s="123" t="e">
        <f t="shared" ref="BU942" si="18427">M942/M963</f>
        <v>#DIV/0!</v>
      </c>
      <c r="BV942" s="127" t="e">
        <f t="shared" ref="BV942" si="18428">N942/N963</f>
        <v>#DIV/0!</v>
      </c>
      <c r="BW942" s="128" t="e">
        <f t="shared" ref="BW942" si="18429">O942/O963</f>
        <v>#DIV/0!</v>
      </c>
      <c r="BX942" s="123" t="e">
        <f t="shared" ref="BX942" si="18430">P942/P963</f>
        <v>#DIV/0!</v>
      </c>
      <c r="BY942" s="124" t="e">
        <f t="shared" ref="BY942" si="18431">Q942/Q963</f>
        <v>#DIV/0!</v>
      </c>
      <c r="BZ942" s="125" t="e">
        <f t="shared" ref="BZ942" si="18432">R942/R963</f>
        <v>#DIV/0!</v>
      </c>
      <c r="CA942" s="126" t="e">
        <f t="shared" ref="CA942" si="18433">S942/S963</f>
        <v>#DIV/0!</v>
      </c>
      <c r="CB942" s="123" t="e">
        <f t="shared" ref="CB942" si="18434">T942/T963</f>
        <v>#DIV/0!</v>
      </c>
      <c r="CC942" s="124" t="e">
        <f t="shared" ref="CC942" si="18435">U942/U963</f>
        <v>#DIV/0!</v>
      </c>
      <c r="CD942" s="125" t="e">
        <f t="shared" ref="CD942" si="18436">V942/V963</f>
        <v>#DIV/0!</v>
      </c>
      <c r="CE942" s="126" t="e">
        <f t="shared" ref="CE942" si="18437">W942/W963</f>
        <v>#DIV/0!</v>
      </c>
      <c r="CF942" s="123" t="e">
        <f t="shared" ref="CF942" si="18438">X942/X963</f>
        <v>#DIV/0!</v>
      </c>
      <c r="CG942" s="124" t="e">
        <f t="shared" ref="CG942" si="18439">Y942/Y963</f>
        <v>#DIV/0!</v>
      </c>
      <c r="CH942" s="125" t="e">
        <f t="shared" ref="CH942" si="18440">Z942/Z963</f>
        <v>#DIV/0!</v>
      </c>
      <c r="CI942" s="123" t="e">
        <f t="shared" ref="CI942" si="18441">AA942/AA963</f>
        <v>#DIV/0!</v>
      </c>
      <c r="CJ942" s="129" t="e">
        <f t="shared" ref="CJ942" si="18442">AB942/AB963</f>
        <v>#DIV/0!</v>
      </c>
      <c r="CK942" s="130" t="e">
        <f t="shared" ref="CK942" si="18443">AC942/AC963</f>
        <v>#DIV/0!</v>
      </c>
    </row>
    <row r="943" spans="1:89" ht="13.8" thickTop="1" x14ac:dyDescent="0.25">
      <c r="A943" s="139" t="s">
        <v>20</v>
      </c>
      <c r="B943" s="266"/>
      <c r="C943" s="267"/>
      <c r="D943" s="268"/>
      <c r="E943" s="269"/>
      <c r="F943" s="266"/>
      <c r="G943" s="270"/>
      <c r="H943" s="268"/>
      <c r="I943" s="269"/>
      <c r="J943" s="266"/>
      <c r="K943" s="270"/>
      <c r="L943" s="268"/>
      <c r="M943" s="266"/>
      <c r="N943" s="271"/>
      <c r="O943" s="272"/>
      <c r="P943" s="266"/>
      <c r="Q943" s="270"/>
      <c r="R943" s="268"/>
      <c r="S943" s="269"/>
      <c r="T943" s="266"/>
      <c r="U943" s="270"/>
      <c r="V943" s="268"/>
      <c r="W943" s="269"/>
      <c r="X943" s="266"/>
      <c r="Y943" s="270"/>
      <c r="Z943" s="268"/>
      <c r="AA943" s="266"/>
      <c r="AB943" s="162">
        <f t="shared" si="18329"/>
        <v>0</v>
      </c>
      <c r="AC943" s="165">
        <f t="shared" si="18361"/>
        <v>0</v>
      </c>
      <c r="BI943" s="139" t="s">
        <v>20</v>
      </c>
      <c r="BJ943" s="123" t="e">
        <f>B943/B963</f>
        <v>#DIV/0!</v>
      </c>
      <c r="BK943" s="124" t="e">
        <f t="shared" ref="BK943" si="18444">C943/C963</f>
        <v>#DIV/0!</v>
      </c>
      <c r="BL943" s="125" t="e">
        <f t="shared" ref="BL943" si="18445">D943/D963</f>
        <v>#DIV/0!</v>
      </c>
      <c r="BM943" s="126" t="e">
        <f t="shared" ref="BM943" si="18446">E943/E963</f>
        <v>#DIV/0!</v>
      </c>
      <c r="BN943" s="123" t="e">
        <f t="shared" ref="BN943" si="18447">F943/F963</f>
        <v>#DIV/0!</v>
      </c>
      <c r="BO943" s="124" t="e">
        <f t="shared" ref="BO943" si="18448">G943/G963</f>
        <v>#DIV/0!</v>
      </c>
      <c r="BP943" s="125" t="e">
        <f t="shared" ref="BP943" si="18449">H943/H963</f>
        <v>#DIV/0!</v>
      </c>
      <c r="BQ943" s="126" t="e">
        <f t="shared" ref="BQ943" si="18450">I943/I963</f>
        <v>#DIV/0!</v>
      </c>
      <c r="BR943" s="123" t="e">
        <f t="shared" ref="BR943" si="18451">J943/J963</f>
        <v>#DIV/0!</v>
      </c>
      <c r="BS943" s="124" t="e">
        <f t="shared" ref="BS943" si="18452">K943/K963</f>
        <v>#DIV/0!</v>
      </c>
      <c r="BT943" s="125" t="e">
        <f t="shared" ref="BT943" si="18453">L943/L963</f>
        <v>#DIV/0!</v>
      </c>
      <c r="BU943" s="123" t="e">
        <f t="shared" ref="BU943" si="18454">M943/M963</f>
        <v>#DIV/0!</v>
      </c>
      <c r="BV943" s="127" t="e">
        <f t="shared" ref="BV943" si="18455">N943/N963</f>
        <v>#DIV/0!</v>
      </c>
      <c r="BW943" s="128" t="e">
        <f t="shared" ref="BW943" si="18456">O943/O963</f>
        <v>#DIV/0!</v>
      </c>
      <c r="BX943" s="123" t="e">
        <f t="shared" ref="BX943" si="18457">P943/P963</f>
        <v>#DIV/0!</v>
      </c>
      <c r="BY943" s="124" t="e">
        <f t="shared" ref="BY943" si="18458">Q943/Q963</f>
        <v>#DIV/0!</v>
      </c>
      <c r="BZ943" s="125" t="e">
        <f t="shared" ref="BZ943" si="18459">R943/R963</f>
        <v>#DIV/0!</v>
      </c>
      <c r="CA943" s="126" t="e">
        <f t="shared" ref="CA943" si="18460">S943/S963</f>
        <v>#DIV/0!</v>
      </c>
      <c r="CB943" s="123" t="e">
        <f t="shared" ref="CB943" si="18461">T943/T963</f>
        <v>#DIV/0!</v>
      </c>
      <c r="CC943" s="124" t="e">
        <f t="shared" ref="CC943" si="18462">U943/U963</f>
        <v>#DIV/0!</v>
      </c>
      <c r="CD943" s="125" t="e">
        <f t="shared" ref="CD943" si="18463">V943/V963</f>
        <v>#DIV/0!</v>
      </c>
      <c r="CE943" s="126" t="e">
        <f t="shared" ref="CE943" si="18464">W943/W963</f>
        <v>#DIV/0!</v>
      </c>
      <c r="CF943" s="123" t="e">
        <f t="shared" ref="CF943" si="18465">X943/X963</f>
        <v>#DIV/0!</v>
      </c>
      <c r="CG943" s="124" t="e">
        <f t="shared" ref="CG943" si="18466">Y943/Y963</f>
        <v>#DIV/0!</v>
      </c>
      <c r="CH943" s="125" t="e">
        <f t="shared" ref="CH943" si="18467">Z943/Z963</f>
        <v>#DIV/0!</v>
      </c>
      <c r="CI943" s="123" t="e">
        <f t="shared" ref="CI943" si="18468">AA943/AA963</f>
        <v>#DIV/0!</v>
      </c>
      <c r="CJ943" s="129" t="e">
        <f t="shared" ref="CJ943" si="18469">AB943/AB963</f>
        <v>#DIV/0!</v>
      </c>
      <c r="CK943" s="130" t="e">
        <f t="shared" ref="CK943" si="18470">AC943/AC963</f>
        <v>#DIV/0!</v>
      </c>
    </row>
    <row r="944" spans="1:89" ht="13.8" thickBot="1" x14ac:dyDescent="0.3">
      <c r="A944" s="131" t="s">
        <v>21</v>
      </c>
      <c r="B944" s="273"/>
      <c r="C944" s="274"/>
      <c r="D944" s="275"/>
      <c r="E944" s="276"/>
      <c r="F944" s="273"/>
      <c r="G944" s="277"/>
      <c r="H944" s="275"/>
      <c r="I944" s="276"/>
      <c r="J944" s="273"/>
      <c r="K944" s="277"/>
      <c r="L944" s="275"/>
      <c r="M944" s="273"/>
      <c r="N944" s="278"/>
      <c r="O944" s="279"/>
      <c r="P944" s="273"/>
      <c r="Q944" s="277"/>
      <c r="R944" s="275"/>
      <c r="S944" s="276"/>
      <c r="T944" s="273"/>
      <c r="U944" s="277"/>
      <c r="V944" s="275"/>
      <c r="W944" s="276"/>
      <c r="X944" s="273"/>
      <c r="Y944" s="277"/>
      <c r="Z944" s="275"/>
      <c r="AA944" s="273"/>
      <c r="AB944" s="162">
        <f t="shared" si="18329"/>
        <v>0</v>
      </c>
      <c r="AC944" s="165">
        <f t="shared" si="18361"/>
        <v>0</v>
      </c>
      <c r="AE944" t="s">
        <v>85</v>
      </c>
      <c r="BI944" s="131" t="s">
        <v>21</v>
      </c>
      <c r="BJ944" s="123" t="e">
        <f>B944/B963</f>
        <v>#DIV/0!</v>
      </c>
      <c r="BK944" s="124" t="e">
        <f t="shared" ref="BK944" si="18471">C944/C963</f>
        <v>#DIV/0!</v>
      </c>
      <c r="BL944" s="125" t="e">
        <f t="shared" ref="BL944" si="18472">D944/D963</f>
        <v>#DIV/0!</v>
      </c>
      <c r="BM944" s="126" t="e">
        <f t="shared" ref="BM944" si="18473">E944/E963</f>
        <v>#DIV/0!</v>
      </c>
      <c r="BN944" s="123" t="e">
        <f t="shared" ref="BN944" si="18474">F944/F963</f>
        <v>#DIV/0!</v>
      </c>
      <c r="BO944" s="124" t="e">
        <f t="shared" ref="BO944" si="18475">G944/G963</f>
        <v>#DIV/0!</v>
      </c>
      <c r="BP944" s="125" t="e">
        <f t="shared" ref="BP944" si="18476">H944/H963</f>
        <v>#DIV/0!</v>
      </c>
      <c r="BQ944" s="126" t="e">
        <f t="shared" ref="BQ944" si="18477">I944/I963</f>
        <v>#DIV/0!</v>
      </c>
      <c r="BR944" s="123" t="e">
        <f t="shared" ref="BR944" si="18478">J944/J963</f>
        <v>#DIV/0!</v>
      </c>
      <c r="BS944" s="124" t="e">
        <f t="shared" ref="BS944" si="18479">K944/K963</f>
        <v>#DIV/0!</v>
      </c>
      <c r="BT944" s="125" t="e">
        <f t="shared" ref="BT944" si="18480">L944/L963</f>
        <v>#DIV/0!</v>
      </c>
      <c r="BU944" s="123" t="e">
        <f t="shared" ref="BU944" si="18481">M944/M963</f>
        <v>#DIV/0!</v>
      </c>
      <c r="BV944" s="127" t="e">
        <f t="shared" ref="BV944" si="18482">N944/N963</f>
        <v>#DIV/0!</v>
      </c>
      <c r="BW944" s="128" t="e">
        <f t="shared" ref="BW944" si="18483">O944/O963</f>
        <v>#DIV/0!</v>
      </c>
      <c r="BX944" s="123" t="e">
        <f t="shared" ref="BX944" si="18484">P944/P963</f>
        <v>#DIV/0!</v>
      </c>
      <c r="BY944" s="124" t="e">
        <f t="shared" ref="BY944" si="18485">Q944/Q963</f>
        <v>#DIV/0!</v>
      </c>
      <c r="BZ944" s="125" t="e">
        <f t="shared" ref="BZ944" si="18486">R944/R963</f>
        <v>#DIV/0!</v>
      </c>
      <c r="CA944" s="126" t="e">
        <f t="shared" ref="CA944" si="18487">S944/S963</f>
        <v>#DIV/0!</v>
      </c>
      <c r="CB944" s="123" t="e">
        <f t="shared" ref="CB944" si="18488">T944/T963</f>
        <v>#DIV/0!</v>
      </c>
      <c r="CC944" s="124" t="e">
        <f t="shared" ref="CC944" si="18489">U944/U963</f>
        <v>#DIV/0!</v>
      </c>
      <c r="CD944" s="125" t="e">
        <f t="shared" ref="CD944" si="18490">V944/V963</f>
        <v>#DIV/0!</v>
      </c>
      <c r="CE944" s="126" t="e">
        <f t="shared" ref="CE944" si="18491">W944/W963</f>
        <v>#DIV/0!</v>
      </c>
      <c r="CF944" s="123" t="e">
        <f t="shared" ref="CF944" si="18492">X944/X963</f>
        <v>#DIV/0!</v>
      </c>
      <c r="CG944" s="124" t="e">
        <f t="shared" ref="CG944" si="18493">Y944/Y963</f>
        <v>#DIV/0!</v>
      </c>
      <c r="CH944" s="125" t="e">
        <f t="shared" ref="CH944" si="18494">Z944/Z963</f>
        <v>#DIV/0!</v>
      </c>
      <c r="CI944" s="123" t="e">
        <f t="shared" ref="CI944" si="18495">AA944/AA963</f>
        <v>#DIV/0!</v>
      </c>
      <c r="CJ944" s="129" t="e">
        <f t="shared" ref="CJ944" si="18496">AB944/AB963</f>
        <v>#DIV/0!</v>
      </c>
      <c r="CK944" s="130" t="e">
        <f t="shared" ref="CK944" si="18497">AC944/AC963</f>
        <v>#DIV/0!</v>
      </c>
    </row>
    <row r="945" spans="1:89" ht="14.4" thickTop="1" thickBot="1" x14ac:dyDescent="0.3">
      <c r="A945" s="139" t="s">
        <v>22</v>
      </c>
      <c r="B945" s="187"/>
      <c r="C945" s="188"/>
      <c r="D945" s="189"/>
      <c r="E945" s="190"/>
      <c r="F945" s="187"/>
      <c r="G945" s="191"/>
      <c r="H945" s="189"/>
      <c r="I945" s="190"/>
      <c r="J945" s="187"/>
      <c r="K945" s="191"/>
      <c r="L945" s="189"/>
      <c r="M945" s="187"/>
      <c r="N945" s="192"/>
      <c r="O945" s="193"/>
      <c r="P945" s="187"/>
      <c r="Q945" s="191"/>
      <c r="R945" s="189"/>
      <c r="S945" s="190"/>
      <c r="T945" s="187"/>
      <c r="U945" s="191"/>
      <c r="V945" s="189"/>
      <c r="W945" s="190"/>
      <c r="X945" s="187"/>
      <c r="Y945" s="191"/>
      <c r="Z945" s="189"/>
      <c r="AA945" s="187"/>
      <c r="AB945" s="162">
        <f t="shared" si="18329"/>
        <v>0</v>
      </c>
      <c r="AC945" s="165">
        <f t="shared" si="18361"/>
        <v>0</v>
      </c>
      <c r="AE945" s="292" t="s">
        <v>0</v>
      </c>
      <c r="AF945" s="290" t="s">
        <v>1</v>
      </c>
      <c r="AG945" s="291"/>
      <c r="AH945" s="290" t="s">
        <v>2</v>
      </c>
      <c r="AI945" s="291"/>
      <c r="AJ945" s="290" t="s">
        <v>3</v>
      </c>
      <c r="AK945" s="291"/>
      <c r="AL945" s="290" t="s">
        <v>4</v>
      </c>
      <c r="AM945" s="291"/>
      <c r="AN945" s="290" t="s">
        <v>5</v>
      </c>
      <c r="AO945" s="291"/>
      <c r="AP945" s="290" t="s">
        <v>6</v>
      </c>
      <c r="AQ945" s="291"/>
      <c r="AR945" s="290" t="s">
        <v>7</v>
      </c>
      <c r="AS945" s="291"/>
      <c r="AT945" s="290" t="s">
        <v>8</v>
      </c>
      <c r="AU945" s="291"/>
      <c r="AV945" s="290" t="s">
        <v>9</v>
      </c>
      <c r="AW945" s="291"/>
      <c r="AX945" s="290" t="s">
        <v>10</v>
      </c>
      <c r="AY945" s="291"/>
      <c r="AZ945" s="290" t="s">
        <v>11</v>
      </c>
      <c r="BA945" s="291"/>
      <c r="BB945" s="290" t="s">
        <v>12</v>
      </c>
      <c r="BC945" s="291"/>
      <c r="BD945" s="297" t="s">
        <v>40</v>
      </c>
      <c r="BE945" s="298"/>
      <c r="BF945" s="295" t="s">
        <v>41</v>
      </c>
      <c r="BG945" s="296"/>
      <c r="BI945" s="139" t="s">
        <v>22</v>
      </c>
      <c r="BJ945" s="123" t="e">
        <f>B945/B963</f>
        <v>#DIV/0!</v>
      </c>
      <c r="BK945" s="124" t="e">
        <f t="shared" ref="BK945" si="18498">C945/C963</f>
        <v>#DIV/0!</v>
      </c>
      <c r="BL945" s="125" t="e">
        <f t="shared" ref="BL945" si="18499">D945/D963</f>
        <v>#DIV/0!</v>
      </c>
      <c r="BM945" s="126" t="e">
        <f t="shared" ref="BM945" si="18500">E945/E963</f>
        <v>#DIV/0!</v>
      </c>
      <c r="BN945" s="123" t="e">
        <f t="shared" ref="BN945" si="18501">F945/F963</f>
        <v>#DIV/0!</v>
      </c>
      <c r="BO945" s="124" t="e">
        <f t="shared" ref="BO945" si="18502">G945/G963</f>
        <v>#DIV/0!</v>
      </c>
      <c r="BP945" s="125" t="e">
        <f t="shared" ref="BP945" si="18503">H945/H963</f>
        <v>#DIV/0!</v>
      </c>
      <c r="BQ945" s="126" t="e">
        <f t="shared" ref="BQ945" si="18504">I945/I963</f>
        <v>#DIV/0!</v>
      </c>
      <c r="BR945" s="123" t="e">
        <f t="shared" ref="BR945" si="18505">J945/J963</f>
        <v>#DIV/0!</v>
      </c>
      <c r="BS945" s="124" t="e">
        <f t="shared" ref="BS945" si="18506">K945/K963</f>
        <v>#DIV/0!</v>
      </c>
      <c r="BT945" s="125" t="e">
        <f t="shared" ref="BT945" si="18507">L945/L963</f>
        <v>#DIV/0!</v>
      </c>
      <c r="BU945" s="123" t="e">
        <f t="shared" ref="BU945" si="18508">M945/M963</f>
        <v>#DIV/0!</v>
      </c>
      <c r="BV945" s="127" t="e">
        <f t="shared" ref="BV945" si="18509">N945/N963</f>
        <v>#DIV/0!</v>
      </c>
      <c r="BW945" s="128" t="e">
        <f t="shared" ref="BW945" si="18510">O945/O963</f>
        <v>#DIV/0!</v>
      </c>
      <c r="BX945" s="123" t="e">
        <f t="shared" ref="BX945" si="18511">P945/P963</f>
        <v>#DIV/0!</v>
      </c>
      <c r="BY945" s="124" t="e">
        <f t="shared" ref="BY945" si="18512">Q945/Q963</f>
        <v>#DIV/0!</v>
      </c>
      <c r="BZ945" s="125" t="e">
        <f t="shared" ref="BZ945" si="18513">R945/R963</f>
        <v>#DIV/0!</v>
      </c>
      <c r="CA945" s="126" t="e">
        <f t="shared" ref="CA945" si="18514">S945/S963</f>
        <v>#DIV/0!</v>
      </c>
      <c r="CB945" s="123" t="e">
        <f t="shared" ref="CB945" si="18515">T945/T963</f>
        <v>#DIV/0!</v>
      </c>
      <c r="CC945" s="124" t="e">
        <f t="shared" ref="CC945" si="18516">U945/U963</f>
        <v>#DIV/0!</v>
      </c>
      <c r="CD945" s="125" t="e">
        <f t="shared" ref="CD945" si="18517">V945/V963</f>
        <v>#DIV/0!</v>
      </c>
      <c r="CE945" s="126" t="e">
        <f t="shared" ref="CE945" si="18518">W945/W963</f>
        <v>#DIV/0!</v>
      </c>
      <c r="CF945" s="123" t="e">
        <f t="shared" ref="CF945" si="18519">X945/X963</f>
        <v>#DIV/0!</v>
      </c>
      <c r="CG945" s="124" t="e">
        <f t="shared" ref="CG945" si="18520">Y945/Y963</f>
        <v>#DIV/0!</v>
      </c>
      <c r="CH945" s="125" t="e">
        <f t="shared" ref="CH945" si="18521">Z945/Z963</f>
        <v>#DIV/0!</v>
      </c>
      <c r="CI945" s="123" t="e">
        <f t="shared" ref="CI945" si="18522">AA945/AA963</f>
        <v>#DIV/0!</v>
      </c>
      <c r="CJ945" s="129" t="e">
        <f t="shared" ref="CJ945" si="18523">AB945/AB963</f>
        <v>#DIV/0!</v>
      </c>
      <c r="CK945" s="130" t="e">
        <f t="shared" ref="CK945" si="18524">AC945/AC963</f>
        <v>#DIV/0!</v>
      </c>
    </row>
    <row r="946" spans="1:89" ht="15" thickTop="1" thickBot="1" x14ac:dyDescent="0.35">
      <c r="A946" s="131" t="s">
        <v>23</v>
      </c>
      <c r="B946" s="180"/>
      <c r="C946" s="181"/>
      <c r="D946" s="182"/>
      <c r="E946" s="183"/>
      <c r="F946" s="180"/>
      <c r="G946" s="184"/>
      <c r="H946" s="182"/>
      <c r="I946" s="183"/>
      <c r="J946" s="180"/>
      <c r="K946" s="184"/>
      <c r="L946" s="182"/>
      <c r="M946" s="180"/>
      <c r="N946" s="185"/>
      <c r="O946" s="186"/>
      <c r="P946" s="180"/>
      <c r="Q946" s="184"/>
      <c r="R946" s="182"/>
      <c r="S946" s="183"/>
      <c r="T946" s="180"/>
      <c r="U946" s="184"/>
      <c r="V946" s="182"/>
      <c r="W946" s="183"/>
      <c r="X946" s="180"/>
      <c r="Y946" s="184"/>
      <c r="Z946" s="182"/>
      <c r="AA946" s="180"/>
      <c r="AB946" s="162">
        <f t="shared" si="18329"/>
        <v>0</v>
      </c>
      <c r="AC946" s="165">
        <f t="shared" si="18361"/>
        <v>0</v>
      </c>
      <c r="AE946" s="293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68" t="s">
        <v>14</v>
      </c>
      <c r="BG946" s="169" t="s">
        <v>15</v>
      </c>
      <c r="BI946" s="131" t="s">
        <v>23</v>
      </c>
      <c r="BJ946" s="123" t="e">
        <f>B946/B963</f>
        <v>#DIV/0!</v>
      </c>
      <c r="BK946" s="124" t="e">
        <f t="shared" ref="BK946" si="18525">C946/C963</f>
        <v>#DIV/0!</v>
      </c>
      <c r="BL946" s="125" t="e">
        <f t="shared" ref="BL946" si="18526">D946/D963</f>
        <v>#DIV/0!</v>
      </c>
      <c r="BM946" s="126" t="e">
        <f t="shared" ref="BM946" si="18527">E946/E963</f>
        <v>#DIV/0!</v>
      </c>
      <c r="BN946" s="123" t="e">
        <f t="shared" ref="BN946" si="18528">F946/F963</f>
        <v>#DIV/0!</v>
      </c>
      <c r="BO946" s="124" t="e">
        <f t="shared" ref="BO946" si="18529">G946/G963</f>
        <v>#DIV/0!</v>
      </c>
      <c r="BP946" s="125" t="e">
        <f t="shared" ref="BP946" si="18530">H946/H963</f>
        <v>#DIV/0!</v>
      </c>
      <c r="BQ946" s="126" t="e">
        <f t="shared" ref="BQ946" si="18531">I946/I963</f>
        <v>#DIV/0!</v>
      </c>
      <c r="BR946" s="123" t="e">
        <f t="shared" ref="BR946" si="18532">J946/J963</f>
        <v>#DIV/0!</v>
      </c>
      <c r="BS946" s="124" t="e">
        <f t="shared" ref="BS946" si="18533">K946/K963</f>
        <v>#DIV/0!</v>
      </c>
      <c r="BT946" s="125" t="e">
        <f t="shared" ref="BT946" si="18534">L946/L963</f>
        <v>#DIV/0!</v>
      </c>
      <c r="BU946" s="123" t="e">
        <f t="shared" ref="BU946" si="18535">M946/M963</f>
        <v>#DIV/0!</v>
      </c>
      <c r="BV946" s="127" t="e">
        <f t="shared" ref="BV946" si="18536">N946/N963</f>
        <v>#DIV/0!</v>
      </c>
      <c r="BW946" s="128" t="e">
        <f t="shared" ref="BW946" si="18537">O946/O963</f>
        <v>#DIV/0!</v>
      </c>
      <c r="BX946" s="123" t="e">
        <f t="shared" ref="BX946" si="18538">P946/P963</f>
        <v>#DIV/0!</v>
      </c>
      <c r="BY946" s="124" t="e">
        <f t="shared" ref="BY946" si="18539">Q946/Q963</f>
        <v>#DIV/0!</v>
      </c>
      <c r="BZ946" s="125" t="e">
        <f t="shared" ref="BZ946" si="18540">R946/R963</f>
        <v>#DIV/0!</v>
      </c>
      <c r="CA946" s="126" t="e">
        <f t="shared" ref="CA946" si="18541">S946/S963</f>
        <v>#DIV/0!</v>
      </c>
      <c r="CB946" s="123" t="e">
        <f t="shared" ref="CB946" si="18542">T946/T963</f>
        <v>#DIV/0!</v>
      </c>
      <c r="CC946" s="124" t="e">
        <f t="shared" ref="CC946" si="18543">U946/U963</f>
        <v>#DIV/0!</v>
      </c>
      <c r="CD946" s="125" t="e">
        <f t="shared" ref="CD946" si="18544">V946/V963</f>
        <v>#DIV/0!</v>
      </c>
      <c r="CE946" s="126" t="e">
        <f t="shared" ref="CE946" si="18545">W946/W963</f>
        <v>#DIV/0!</v>
      </c>
      <c r="CF946" s="123" t="e">
        <f t="shared" ref="CF946" si="18546">X946/X963</f>
        <v>#DIV/0!</v>
      </c>
      <c r="CG946" s="124" t="e">
        <f t="shared" ref="CG946" si="18547">Y946/Y963</f>
        <v>#DIV/0!</v>
      </c>
      <c r="CH946" s="125" t="e">
        <f t="shared" ref="CH946" si="18548">Z946/Z963</f>
        <v>#DIV/0!</v>
      </c>
      <c r="CI946" s="123" t="e">
        <f t="shared" ref="CI946" si="18549">AA946/AA963</f>
        <v>#DIV/0!</v>
      </c>
      <c r="CJ946" s="129" t="e">
        <f t="shared" ref="CJ946" si="18550">AB946/AB963</f>
        <v>#DIV/0!</v>
      </c>
      <c r="CK946" s="130" t="e">
        <f t="shared" ref="CK946" si="18551">AC946/AC963</f>
        <v>#DIV/0!</v>
      </c>
    </row>
    <row r="947" spans="1:89" ht="13.8" thickTop="1" x14ac:dyDescent="0.25">
      <c r="A947" s="139" t="s">
        <v>24</v>
      </c>
      <c r="B947" s="194"/>
      <c r="C947" s="188"/>
      <c r="D947" s="189"/>
      <c r="E947" s="190"/>
      <c r="F947" s="187"/>
      <c r="G947" s="191"/>
      <c r="H947" s="189"/>
      <c r="I947" s="190"/>
      <c r="J947" s="187"/>
      <c r="K947" s="191"/>
      <c r="L947" s="189"/>
      <c r="M947" s="187"/>
      <c r="N947" s="192"/>
      <c r="O947" s="195"/>
      <c r="P947" s="187"/>
      <c r="Q947" s="191"/>
      <c r="R947" s="189"/>
      <c r="S947" s="190"/>
      <c r="T947" s="187"/>
      <c r="U947" s="191"/>
      <c r="V947" s="189"/>
      <c r="W947" s="196"/>
      <c r="X947" s="187"/>
      <c r="Y947" s="191"/>
      <c r="Z947" s="189"/>
      <c r="AA947" s="187"/>
      <c r="AB947" s="162">
        <f t="shared" si="18329"/>
        <v>0</v>
      </c>
      <c r="AC947" s="165">
        <f t="shared" si="18361"/>
        <v>0</v>
      </c>
      <c r="AE947" s="254" t="str">
        <f>$AE$17</f>
        <v>17:00 - 17:59</v>
      </c>
      <c r="AF947" s="120">
        <f t="shared" ref="AF947:AO949" si="18552">SUMIF($A$9:$A$32,$AE947,B$939:B$962)</f>
        <v>0</v>
      </c>
      <c r="AG947" s="177">
        <f t="shared" si="18552"/>
        <v>0</v>
      </c>
      <c r="AH947" s="121">
        <f t="shared" si="18552"/>
        <v>0</v>
      </c>
      <c r="AI947" s="172">
        <f t="shared" si="18552"/>
        <v>0</v>
      </c>
      <c r="AJ947" s="120">
        <f t="shared" si="18552"/>
        <v>0</v>
      </c>
      <c r="AK947" s="122">
        <f t="shared" si="18552"/>
        <v>0</v>
      </c>
      <c r="AL947" s="121">
        <f t="shared" si="18552"/>
        <v>0</v>
      </c>
      <c r="AM947" s="172">
        <f t="shared" si="18552"/>
        <v>0</v>
      </c>
      <c r="AN947" s="120">
        <f t="shared" si="18552"/>
        <v>0</v>
      </c>
      <c r="AO947" s="122">
        <f t="shared" si="18552"/>
        <v>0</v>
      </c>
      <c r="AP947" s="121">
        <f t="shared" ref="AP947:AY949" si="18553">SUMIF($A$9:$A$32,$AE947,L$939:L$962)</f>
        <v>0</v>
      </c>
      <c r="AQ947" s="120">
        <f t="shared" si="18553"/>
        <v>0</v>
      </c>
      <c r="AR947" s="171">
        <f t="shared" si="18553"/>
        <v>0</v>
      </c>
      <c r="AS947" s="173">
        <f t="shared" si="18553"/>
        <v>0</v>
      </c>
      <c r="AT947" s="120">
        <f t="shared" si="18553"/>
        <v>0</v>
      </c>
      <c r="AU947" s="122">
        <f t="shared" si="18553"/>
        <v>0</v>
      </c>
      <c r="AV947" s="121">
        <f t="shared" si="18553"/>
        <v>0</v>
      </c>
      <c r="AW947" s="172">
        <f t="shared" si="18553"/>
        <v>0</v>
      </c>
      <c r="AX947" s="120">
        <f t="shared" si="18553"/>
        <v>0</v>
      </c>
      <c r="AY947" s="122">
        <f t="shared" si="18553"/>
        <v>0</v>
      </c>
      <c r="AZ947" s="121">
        <f t="shared" ref="AZ947:BE949" si="18554">SUMIF($A$9:$A$32,$AE947,V$939:V$962)</f>
        <v>0</v>
      </c>
      <c r="BA947" s="172">
        <f t="shared" si="18554"/>
        <v>0</v>
      </c>
      <c r="BB947" s="120">
        <f t="shared" si="18554"/>
        <v>0</v>
      </c>
      <c r="BC947" s="122">
        <f t="shared" si="18554"/>
        <v>0</v>
      </c>
      <c r="BD947" s="21">
        <f t="shared" si="18554"/>
        <v>0</v>
      </c>
      <c r="BE947" s="176">
        <f t="shared" si="18554"/>
        <v>0</v>
      </c>
      <c r="BF947" s="162">
        <f>AF947+AH947+AJ947+AL947+AN947+AP947+AR947+AT947+AV947+AX947+AZ947+BB947+BD947</f>
        <v>0</v>
      </c>
      <c r="BG947" s="163">
        <f>AG947+AI947+AK947+AM947+AO947+AQ947+AS947+AU947+AW947+AY947+BA947+BC947+BE947</f>
        <v>0</v>
      </c>
      <c r="BI947" s="139" t="s">
        <v>24</v>
      </c>
      <c r="BJ947" s="123" t="e">
        <f>B947/B963</f>
        <v>#DIV/0!</v>
      </c>
      <c r="BK947" s="124" t="e">
        <f t="shared" ref="BK947" si="18555">C947/C963</f>
        <v>#DIV/0!</v>
      </c>
      <c r="BL947" s="125" t="e">
        <f t="shared" ref="BL947" si="18556">D947/D963</f>
        <v>#DIV/0!</v>
      </c>
      <c r="BM947" s="126" t="e">
        <f t="shared" ref="BM947" si="18557">E947/E963</f>
        <v>#DIV/0!</v>
      </c>
      <c r="BN947" s="123" t="e">
        <f t="shared" ref="BN947" si="18558">F947/F963</f>
        <v>#DIV/0!</v>
      </c>
      <c r="BO947" s="124" t="e">
        <f t="shared" ref="BO947" si="18559">G947/G963</f>
        <v>#DIV/0!</v>
      </c>
      <c r="BP947" s="125" t="e">
        <f t="shared" ref="BP947" si="18560">H947/H963</f>
        <v>#DIV/0!</v>
      </c>
      <c r="BQ947" s="126" t="e">
        <f t="shared" ref="BQ947" si="18561">I947/I963</f>
        <v>#DIV/0!</v>
      </c>
      <c r="BR947" s="123" t="e">
        <f t="shared" ref="BR947" si="18562">J947/J963</f>
        <v>#DIV/0!</v>
      </c>
      <c r="BS947" s="124" t="e">
        <f t="shared" ref="BS947" si="18563">K947/K963</f>
        <v>#DIV/0!</v>
      </c>
      <c r="BT947" s="125" t="e">
        <f t="shared" ref="BT947" si="18564">L947/L963</f>
        <v>#DIV/0!</v>
      </c>
      <c r="BU947" s="123" t="e">
        <f t="shared" ref="BU947" si="18565">M947/M963</f>
        <v>#DIV/0!</v>
      </c>
      <c r="BV947" s="127" t="e">
        <f t="shared" ref="BV947" si="18566">N947/N963</f>
        <v>#DIV/0!</v>
      </c>
      <c r="BW947" s="128" t="e">
        <f t="shared" ref="BW947" si="18567">O947/O963</f>
        <v>#DIV/0!</v>
      </c>
      <c r="BX947" s="123" t="e">
        <f t="shared" ref="BX947" si="18568">P947/P963</f>
        <v>#DIV/0!</v>
      </c>
      <c r="BY947" s="124" t="e">
        <f t="shared" ref="BY947" si="18569">Q947/Q963</f>
        <v>#DIV/0!</v>
      </c>
      <c r="BZ947" s="125" t="e">
        <f t="shared" ref="BZ947" si="18570">R947/R963</f>
        <v>#DIV/0!</v>
      </c>
      <c r="CA947" s="126" t="e">
        <f t="shared" ref="CA947" si="18571">S947/S963</f>
        <v>#DIV/0!</v>
      </c>
      <c r="CB947" s="123" t="e">
        <f t="shared" ref="CB947" si="18572">T947/T963</f>
        <v>#DIV/0!</v>
      </c>
      <c r="CC947" s="124" t="e">
        <f t="shared" ref="CC947" si="18573">U947/U963</f>
        <v>#DIV/0!</v>
      </c>
      <c r="CD947" s="125" t="e">
        <f t="shared" ref="CD947" si="18574">V947/V963</f>
        <v>#DIV/0!</v>
      </c>
      <c r="CE947" s="126" t="e">
        <f t="shared" ref="CE947" si="18575">W947/W963</f>
        <v>#DIV/0!</v>
      </c>
      <c r="CF947" s="123" t="e">
        <f t="shared" ref="CF947" si="18576">X947/X963</f>
        <v>#DIV/0!</v>
      </c>
      <c r="CG947" s="124" t="e">
        <f t="shared" ref="CG947" si="18577">Y947/Y963</f>
        <v>#DIV/0!</v>
      </c>
      <c r="CH947" s="125" t="e">
        <f t="shared" ref="CH947" si="18578">Z947/Z963</f>
        <v>#DIV/0!</v>
      </c>
      <c r="CI947" s="123" t="e">
        <f t="shared" ref="CI947" si="18579">AA947/AA963</f>
        <v>#DIV/0!</v>
      </c>
      <c r="CJ947" s="129" t="e">
        <f t="shared" ref="CJ947" si="18580">AB947/AB963</f>
        <v>#DIV/0!</v>
      </c>
      <c r="CK947" s="130" t="e">
        <f t="shared" ref="CK947" si="18581">AC947/AC963</f>
        <v>#DIV/0!</v>
      </c>
    </row>
    <row r="948" spans="1:89" x14ac:dyDescent="0.25">
      <c r="A948" s="131" t="s">
        <v>25</v>
      </c>
      <c r="B948" s="197"/>
      <c r="C948" s="181"/>
      <c r="D948" s="182"/>
      <c r="E948" s="183"/>
      <c r="F948" s="180"/>
      <c r="G948" s="184"/>
      <c r="H948" s="182"/>
      <c r="I948" s="183"/>
      <c r="J948" s="180"/>
      <c r="K948" s="181"/>
      <c r="L948" s="182"/>
      <c r="M948" s="180"/>
      <c r="N948" s="185"/>
      <c r="O948" s="198"/>
      <c r="P948" s="180"/>
      <c r="Q948" s="181"/>
      <c r="R948" s="182"/>
      <c r="S948" s="183"/>
      <c r="T948" s="189"/>
      <c r="U948" s="180"/>
      <c r="V948" s="182"/>
      <c r="W948" s="199"/>
      <c r="X948" s="180"/>
      <c r="Y948" s="184"/>
      <c r="Z948" s="182"/>
      <c r="AA948" s="180"/>
      <c r="AB948" s="162">
        <f t="shared" si="18329"/>
        <v>0</v>
      </c>
      <c r="AC948" s="165">
        <f t="shared" si="18361"/>
        <v>0</v>
      </c>
      <c r="AE948" s="256" t="str">
        <f>$AE$18</f>
        <v>18:00 - 18:59</v>
      </c>
      <c r="AF948" s="120">
        <f t="shared" si="18552"/>
        <v>0</v>
      </c>
      <c r="AG948" s="181">
        <f t="shared" si="18552"/>
        <v>0</v>
      </c>
      <c r="AH948" s="182">
        <f t="shared" si="18552"/>
        <v>0</v>
      </c>
      <c r="AI948" s="183">
        <f t="shared" si="18552"/>
        <v>0</v>
      </c>
      <c r="AJ948" s="180">
        <f t="shared" si="18552"/>
        <v>0</v>
      </c>
      <c r="AK948" s="184">
        <f t="shared" si="18552"/>
        <v>0</v>
      </c>
      <c r="AL948" s="182">
        <f t="shared" si="18552"/>
        <v>0</v>
      </c>
      <c r="AM948" s="183">
        <f t="shared" si="18552"/>
        <v>0</v>
      </c>
      <c r="AN948" s="180">
        <f t="shared" si="18552"/>
        <v>0</v>
      </c>
      <c r="AO948" s="184">
        <f t="shared" si="18552"/>
        <v>0</v>
      </c>
      <c r="AP948" s="182">
        <f t="shared" si="18553"/>
        <v>0</v>
      </c>
      <c r="AQ948" s="180">
        <f t="shared" si="18553"/>
        <v>0</v>
      </c>
      <c r="AR948" s="185">
        <f t="shared" si="18553"/>
        <v>0</v>
      </c>
      <c r="AS948" s="186">
        <f t="shared" si="18553"/>
        <v>0</v>
      </c>
      <c r="AT948" s="180">
        <f t="shared" si="18553"/>
        <v>0</v>
      </c>
      <c r="AU948" s="184">
        <f t="shared" si="18553"/>
        <v>0</v>
      </c>
      <c r="AV948" s="182">
        <f t="shared" si="18553"/>
        <v>0</v>
      </c>
      <c r="AW948" s="183">
        <f t="shared" si="18553"/>
        <v>0</v>
      </c>
      <c r="AX948" s="180">
        <f t="shared" si="18553"/>
        <v>0</v>
      </c>
      <c r="AY948" s="184">
        <f t="shared" si="18553"/>
        <v>0</v>
      </c>
      <c r="AZ948" s="182">
        <f t="shared" si="18554"/>
        <v>0</v>
      </c>
      <c r="BA948" s="183">
        <f t="shared" si="18554"/>
        <v>0</v>
      </c>
      <c r="BB948" s="180">
        <f t="shared" si="18554"/>
        <v>0</v>
      </c>
      <c r="BC948" s="184">
        <f t="shared" si="18554"/>
        <v>0</v>
      </c>
      <c r="BD948" s="182">
        <f t="shared" si="18554"/>
        <v>0</v>
      </c>
      <c r="BE948" s="180">
        <f t="shared" si="18554"/>
        <v>0</v>
      </c>
      <c r="BF948" s="164">
        <f>SUM(AF948,AH948,AJ948,AL948,AN948,AP948,AR948,AT948,AV948,AX948,AZ948,BB948,BD948)</f>
        <v>0</v>
      </c>
      <c r="BG948" s="165">
        <f>SUM(AG948,AI948,AK948,AM948,AO948,AQ948,AS948,AU948,AW948,AY948,BA948,BC948,BE948)</f>
        <v>0</v>
      </c>
      <c r="BI948" s="131" t="s">
        <v>25</v>
      </c>
      <c r="BJ948" s="123" t="e">
        <f>B948/B963</f>
        <v>#DIV/0!</v>
      </c>
      <c r="BK948" s="124" t="e">
        <f t="shared" ref="BK948" si="18582">C948/C963</f>
        <v>#DIV/0!</v>
      </c>
      <c r="BL948" s="125" t="e">
        <f t="shared" ref="BL948" si="18583">D948/D963</f>
        <v>#DIV/0!</v>
      </c>
      <c r="BM948" s="126" t="e">
        <f t="shared" ref="BM948" si="18584">E948/E963</f>
        <v>#DIV/0!</v>
      </c>
      <c r="BN948" s="123" t="e">
        <f t="shared" ref="BN948" si="18585">F948/F963</f>
        <v>#DIV/0!</v>
      </c>
      <c r="BO948" s="124" t="e">
        <f t="shared" ref="BO948" si="18586">G948/G963</f>
        <v>#DIV/0!</v>
      </c>
      <c r="BP948" s="125" t="e">
        <f t="shared" ref="BP948" si="18587">H948/H963</f>
        <v>#DIV/0!</v>
      </c>
      <c r="BQ948" s="126" t="e">
        <f t="shared" ref="BQ948" si="18588">I948/I963</f>
        <v>#DIV/0!</v>
      </c>
      <c r="BR948" s="123" t="e">
        <f t="shared" ref="BR948" si="18589">J948/J963</f>
        <v>#DIV/0!</v>
      </c>
      <c r="BS948" s="124" t="e">
        <f t="shared" ref="BS948" si="18590">K948/K963</f>
        <v>#DIV/0!</v>
      </c>
      <c r="BT948" s="125" t="e">
        <f t="shared" ref="BT948" si="18591">L948/L963</f>
        <v>#DIV/0!</v>
      </c>
      <c r="BU948" s="123" t="e">
        <f t="shared" ref="BU948" si="18592">M948/M963</f>
        <v>#DIV/0!</v>
      </c>
      <c r="BV948" s="127" t="e">
        <f t="shared" ref="BV948" si="18593">N948/N963</f>
        <v>#DIV/0!</v>
      </c>
      <c r="BW948" s="128" t="e">
        <f t="shared" ref="BW948" si="18594">O948/O963</f>
        <v>#DIV/0!</v>
      </c>
      <c r="BX948" s="123" t="e">
        <f t="shared" ref="BX948" si="18595">P948/P963</f>
        <v>#DIV/0!</v>
      </c>
      <c r="BY948" s="124" t="e">
        <f t="shared" ref="BY948" si="18596">Q948/Q963</f>
        <v>#DIV/0!</v>
      </c>
      <c r="BZ948" s="125" t="e">
        <f t="shared" ref="BZ948" si="18597">R948/R963</f>
        <v>#DIV/0!</v>
      </c>
      <c r="CA948" s="126" t="e">
        <f t="shared" ref="CA948" si="18598">S948/S963</f>
        <v>#DIV/0!</v>
      </c>
      <c r="CB948" s="123" t="e">
        <f t="shared" ref="CB948" si="18599">T948/T963</f>
        <v>#DIV/0!</v>
      </c>
      <c r="CC948" s="124" t="e">
        <f t="shared" ref="CC948" si="18600">U948/U963</f>
        <v>#DIV/0!</v>
      </c>
      <c r="CD948" s="125" t="e">
        <f t="shared" ref="CD948" si="18601">V948/V963</f>
        <v>#DIV/0!</v>
      </c>
      <c r="CE948" s="126" t="e">
        <f t="shared" ref="CE948" si="18602">W948/W963</f>
        <v>#DIV/0!</v>
      </c>
      <c r="CF948" s="123" t="e">
        <f t="shared" ref="CF948" si="18603">X948/X963</f>
        <v>#DIV/0!</v>
      </c>
      <c r="CG948" s="124" t="e">
        <f t="shared" ref="CG948" si="18604">Y948/Y963</f>
        <v>#DIV/0!</v>
      </c>
      <c r="CH948" s="125" t="e">
        <f t="shared" ref="CH948" si="18605">Z948/Z963</f>
        <v>#DIV/0!</v>
      </c>
      <c r="CI948" s="123" t="e">
        <f t="shared" ref="CI948" si="18606">AA948/AA963</f>
        <v>#DIV/0!</v>
      </c>
      <c r="CJ948" s="129" t="e">
        <f t="shared" ref="CJ948" si="18607">AB948/AB963</f>
        <v>#DIV/0!</v>
      </c>
      <c r="CK948" s="130" t="e">
        <f t="shared" ref="CK948" si="18608">AC948/AC963</f>
        <v>#DIV/0!</v>
      </c>
    </row>
    <row r="949" spans="1:89" ht="13.8" thickBot="1" x14ac:dyDescent="0.3">
      <c r="A949" s="139" t="s">
        <v>26</v>
      </c>
      <c r="B949" s="194"/>
      <c r="C949" s="188"/>
      <c r="D949" s="189"/>
      <c r="E949" s="190"/>
      <c r="F949" s="187"/>
      <c r="G949" s="191"/>
      <c r="H949" s="189"/>
      <c r="I949" s="190"/>
      <c r="J949" s="187"/>
      <c r="K949" s="188"/>
      <c r="L949" s="189"/>
      <c r="M949" s="187"/>
      <c r="N949" s="192"/>
      <c r="O949" s="195"/>
      <c r="P949" s="187"/>
      <c r="Q949" s="188"/>
      <c r="R949" s="189"/>
      <c r="S949" s="190"/>
      <c r="T949" s="187"/>
      <c r="U949" s="191"/>
      <c r="V949" s="189"/>
      <c r="W949" s="196"/>
      <c r="X949" s="187"/>
      <c r="Y949" s="191"/>
      <c r="Z949" s="189"/>
      <c r="AA949" s="187"/>
      <c r="AB949" s="162">
        <f t="shared" si="18329"/>
        <v>0</v>
      </c>
      <c r="AC949" s="165">
        <f t="shared" si="18361"/>
        <v>0</v>
      </c>
      <c r="AE949" s="254">
        <f>$AE$19</f>
        <v>0</v>
      </c>
      <c r="AF949" s="120">
        <f t="shared" si="18552"/>
        <v>0</v>
      </c>
      <c r="AG949" s="188">
        <f t="shared" si="18552"/>
        <v>0</v>
      </c>
      <c r="AH949" s="189">
        <f t="shared" si="18552"/>
        <v>0</v>
      </c>
      <c r="AI949" s="190">
        <f t="shared" si="18552"/>
        <v>0</v>
      </c>
      <c r="AJ949" s="187">
        <f t="shared" si="18552"/>
        <v>0</v>
      </c>
      <c r="AK949" s="191">
        <f t="shared" si="18552"/>
        <v>0</v>
      </c>
      <c r="AL949" s="189">
        <f t="shared" si="18552"/>
        <v>0</v>
      </c>
      <c r="AM949" s="190">
        <f t="shared" si="18552"/>
        <v>0</v>
      </c>
      <c r="AN949" s="187">
        <f t="shared" si="18552"/>
        <v>0</v>
      </c>
      <c r="AO949" s="191">
        <f t="shared" si="18552"/>
        <v>0</v>
      </c>
      <c r="AP949" s="189">
        <f t="shared" si="18553"/>
        <v>0</v>
      </c>
      <c r="AQ949" s="187">
        <f t="shared" si="18553"/>
        <v>0</v>
      </c>
      <c r="AR949" s="192">
        <f t="shared" si="18553"/>
        <v>0</v>
      </c>
      <c r="AS949" s="193">
        <f t="shared" si="18553"/>
        <v>0</v>
      </c>
      <c r="AT949" s="187">
        <f t="shared" si="18553"/>
        <v>0</v>
      </c>
      <c r="AU949" s="191">
        <f t="shared" si="18553"/>
        <v>0</v>
      </c>
      <c r="AV949" s="189">
        <f t="shared" si="18553"/>
        <v>0</v>
      </c>
      <c r="AW949" s="190">
        <f t="shared" si="18553"/>
        <v>0</v>
      </c>
      <c r="AX949" s="187">
        <f t="shared" si="18553"/>
        <v>0</v>
      </c>
      <c r="AY949" s="191">
        <f t="shared" si="18553"/>
        <v>0</v>
      </c>
      <c r="AZ949" s="189">
        <f t="shared" si="18554"/>
        <v>0</v>
      </c>
      <c r="BA949" s="190">
        <f t="shared" si="18554"/>
        <v>0</v>
      </c>
      <c r="BB949" s="187">
        <f t="shared" si="18554"/>
        <v>0</v>
      </c>
      <c r="BC949" s="191">
        <f t="shared" si="18554"/>
        <v>0</v>
      </c>
      <c r="BD949" s="189">
        <f t="shared" si="18554"/>
        <v>0</v>
      </c>
      <c r="BE949" s="187">
        <f t="shared" si="18554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26</v>
      </c>
      <c r="BJ949" s="123" t="e">
        <f>B949/B963</f>
        <v>#DIV/0!</v>
      </c>
      <c r="BK949" s="124" t="e">
        <f t="shared" ref="BK949" si="18609">C949/C963</f>
        <v>#DIV/0!</v>
      </c>
      <c r="BL949" s="125" t="e">
        <f t="shared" ref="BL949" si="18610">D949/D963</f>
        <v>#DIV/0!</v>
      </c>
      <c r="BM949" s="126" t="e">
        <f t="shared" ref="BM949" si="18611">E949/E963</f>
        <v>#DIV/0!</v>
      </c>
      <c r="BN949" s="123" t="e">
        <f t="shared" ref="BN949" si="18612">F949/F963</f>
        <v>#DIV/0!</v>
      </c>
      <c r="BO949" s="124" t="e">
        <f t="shared" ref="BO949" si="18613">G949/G963</f>
        <v>#DIV/0!</v>
      </c>
      <c r="BP949" s="125" t="e">
        <f t="shared" ref="BP949" si="18614">H949/H963</f>
        <v>#DIV/0!</v>
      </c>
      <c r="BQ949" s="126" t="e">
        <f t="shared" ref="BQ949" si="18615">I949/I963</f>
        <v>#DIV/0!</v>
      </c>
      <c r="BR949" s="123" t="e">
        <f t="shared" ref="BR949" si="18616">J949/J963</f>
        <v>#DIV/0!</v>
      </c>
      <c r="BS949" s="124" t="e">
        <f t="shared" ref="BS949" si="18617">K949/K963</f>
        <v>#DIV/0!</v>
      </c>
      <c r="BT949" s="125" t="e">
        <f t="shared" ref="BT949" si="18618">L949/L963</f>
        <v>#DIV/0!</v>
      </c>
      <c r="BU949" s="123" t="e">
        <f t="shared" ref="BU949" si="18619">M949/M963</f>
        <v>#DIV/0!</v>
      </c>
      <c r="BV949" s="127" t="e">
        <f t="shared" ref="BV949" si="18620">N949/N963</f>
        <v>#DIV/0!</v>
      </c>
      <c r="BW949" s="128" t="e">
        <f t="shared" ref="BW949" si="18621">O949/O963</f>
        <v>#DIV/0!</v>
      </c>
      <c r="BX949" s="123" t="e">
        <f t="shared" ref="BX949" si="18622">P949/P963</f>
        <v>#DIV/0!</v>
      </c>
      <c r="BY949" s="124" t="e">
        <f t="shared" ref="BY949" si="18623">Q949/Q963</f>
        <v>#DIV/0!</v>
      </c>
      <c r="BZ949" s="125" t="e">
        <f t="shared" ref="BZ949" si="18624">R949/R963</f>
        <v>#DIV/0!</v>
      </c>
      <c r="CA949" s="126" t="e">
        <f t="shared" ref="CA949" si="18625">S949/S963</f>
        <v>#DIV/0!</v>
      </c>
      <c r="CB949" s="123" t="e">
        <f t="shared" ref="CB949" si="18626">T949/T963</f>
        <v>#DIV/0!</v>
      </c>
      <c r="CC949" s="124" t="e">
        <f t="shared" ref="CC949" si="18627">U949/U963</f>
        <v>#DIV/0!</v>
      </c>
      <c r="CD949" s="125" t="e">
        <f t="shared" ref="CD949" si="18628">V949/V963</f>
        <v>#DIV/0!</v>
      </c>
      <c r="CE949" s="126" t="e">
        <f t="shared" ref="CE949" si="18629">W949/W963</f>
        <v>#DIV/0!</v>
      </c>
      <c r="CF949" s="123" t="e">
        <f t="shared" ref="CF949" si="18630">X949/X963</f>
        <v>#DIV/0!</v>
      </c>
      <c r="CG949" s="124" t="e">
        <f t="shared" ref="CG949" si="18631">Y949/Y963</f>
        <v>#DIV/0!</v>
      </c>
      <c r="CH949" s="125" t="e">
        <f t="shared" ref="CH949" si="18632">Z949/Z963</f>
        <v>#DIV/0!</v>
      </c>
      <c r="CI949" s="123" t="e">
        <f t="shared" ref="CI949" si="18633">AA949/AA963</f>
        <v>#DIV/0!</v>
      </c>
      <c r="CJ949" s="129" t="e">
        <f t="shared" ref="CJ949" si="18634">AB949/AB963</f>
        <v>#DIV/0!</v>
      </c>
      <c r="CK949" s="130" t="e">
        <f t="shared" ref="CK949" si="18635">AC949/AC963</f>
        <v>#DIV/0!</v>
      </c>
    </row>
    <row r="950" spans="1:89" ht="14.4" thickTop="1" thickBot="1" x14ac:dyDescent="0.3">
      <c r="A950" s="131" t="s">
        <v>27</v>
      </c>
      <c r="B950" s="197"/>
      <c r="C950" s="181"/>
      <c r="D950" s="182"/>
      <c r="E950" s="183"/>
      <c r="F950" s="180"/>
      <c r="G950" s="184"/>
      <c r="H950" s="182"/>
      <c r="I950" s="183"/>
      <c r="J950" s="180"/>
      <c r="K950" s="181"/>
      <c r="L950" s="182"/>
      <c r="M950" s="180"/>
      <c r="N950" s="185"/>
      <c r="O950" s="198"/>
      <c r="P950" s="180"/>
      <c r="Q950" s="181"/>
      <c r="R950" s="182"/>
      <c r="S950" s="183"/>
      <c r="T950" s="180"/>
      <c r="U950" s="184"/>
      <c r="V950" s="182"/>
      <c r="W950" s="199"/>
      <c r="X950" s="180"/>
      <c r="Y950" s="184"/>
      <c r="Z950" s="182"/>
      <c r="AA950" s="180"/>
      <c r="AB950" s="162">
        <f t="shared" si="18329"/>
        <v>0</v>
      </c>
      <c r="AC950" s="165">
        <f t="shared" si="18361"/>
        <v>0</v>
      </c>
      <c r="AE950" s="251" t="s">
        <v>13</v>
      </c>
      <c r="AF950" s="14">
        <f t="shared" ref="AF950:BG950" si="18636">SUM(AF947:AF949)</f>
        <v>0</v>
      </c>
      <c r="AG950" s="1">
        <f t="shared" si="18636"/>
        <v>0</v>
      </c>
      <c r="AH950" s="14">
        <f t="shared" si="18636"/>
        <v>0</v>
      </c>
      <c r="AI950" s="1">
        <f t="shared" si="18636"/>
        <v>0</v>
      </c>
      <c r="AJ950" s="14">
        <f t="shared" si="18636"/>
        <v>0</v>
      </c>
      <c r="AK950" s="1">
        <f t="shared" si="18636"/>
        <v>0</v>
      </c>
      <c r="AL950" s="14">
        <f t="shared" si="18636"/>
        <v>0</v>
      </c>
      <c r="AM950" s="1">
        <f t="shared" si="18636"/>
        <v>0</v>
      </c>
      <c r="AN950" s="14">
        <f t="shared" si="18636"/>
        <v>0</v>
      </c>
      <c r="AO950" s="1">
        <f t="shared" si="18636"/>
        <v>0</v>
      </c>
      <c r="AP950" s="14">
        <f t="shared" si="18636"/>
        <v>0</v>
      </c>
      <c r="AQ950" s="1">
        <f t="shared" si="18636"/>
        <v>0</v>
      </c>
      <c r="AR950" s="14">
        <f t="shared" si="18636"/>
        <v>0</v>
      </c>
      <c r="AS950" s="1">
        <f t="shared" si="18636"/>
        <v>0</v>
      </c>
      <c r="AT950" s="14">
        <f t="shared" si="18636"/>
        <v>0</v>
      </c>
      <c r="AU950" s="1">
        <f t="shared" si="18636"/>
        <v>0</v>
      </c>
      <c r="AV950" s="14">
        <f t="shared" si="18636"/>
        <v>0</v>
      </c>
      <c r="AW950" s="1">
        <f t="shared" si="18636"/>
        <v>0</v>
      </c>
      <c r="AX950" s="14">
        <f t="shared" si="18636"/>
        <v>0</v>
      </c>
      <c r="AY950" s="1">
        <f t="shared" si="18636"/>
        <v>0</v>
      </c>
      <c r="AZ950" s="14">
        <f t="shared" si="18636"/>
        <v>0</v>
      </c>
      <c r="BA950" s="1">
        <f t="shared" si="18636"/>
        <v>0</v>
      </c>
      <c r="BB950" s="14">
        <f t="shared" si="18636"/>
        <v>0</v>
      </c>
      <c r="BC950" s="1">
        <f t="shared" si="18636"/>
        <v>0</v>
      </c>
      <c r="BD950" s="14">
        <f t="shared" si="18636"/>
        <v>0</v>
      </c>
      <c r="BE950" s="1">
        <f t="shared" si="18636"/>
        <v>0</v>
      </c>
      <c r="BF950" s="166">
        <f t="shared" si="18636"/>
        <v>0</v>
      </c>
      <c r="BG950" s="167">
        <f t="shared" si="18636"/>
        <v>0</v>
      </c>
      <c r="BI950" s="131" t="s">
        <v>27</v>
      </c>
      <c r="BJ950" s="123" t="e">
        <f>B950/B963</f>
        <v>#DIV/0!</v>
      </c>
      <c r="BK950" s="124" t="e">
        <f t="shared" ref="BK950" si="18637">C950/C963</f>
        <v>#DIV/0!</v>
      </c>
      <c r="BL950" s="125" t="e">
        <f t="shared" ref="BL950" si="18638">D950/D963</f>
        <v>#DIV/0!</v>
      </c>
      <c r="BM950" s="126" t="e">
        <f t="shared" ref="BM950" si="18639">E950/E963</f>
        <v>#DIV/0!</v>
      </c>
      <c r="BN950" s="123" t="e">
        <f t="shared" ref="BN950" si="18640">F950/F963</f>
        <v>#DIV/0!</v>
      </c>
      <c r="BO950" s="124" t="e">
        <f t="shared" ref="BO950" si="18641">G950/G963</f>
        <v>#DIV/0!</v>
      </c>
      <c r="BP950" s="125" t="e">
        <f t="shared" ref="BP950" si="18642">H950/H963</f>
        <v>#DIV/0!</v>
      </c>
      <c r="BQ950" s="126" t="e">
        <f t="shared" ref="BQ950" si="18643">I950/I963</f>
        <v>#DIV/0!</v>
      </c>
      <c r="BR950" s="123" t="e">
        <f t="shared" ref="BR950" si="18644">J950/J963</f>
        <v>#DIV/0!</v>
      </c>
      <c r="BS950" s="124" t="e">
        <f t="shared" ref="BS950" si="18645">K950/K963</f>
        <v>#DIV/0!</v>
      </c>
      <c r="BT950" s="125" t="e">
        <f t="shared" ref="BT950" si="18646">L950/L963</f>
        <v>#DIV/0!</v>
      </c>
      <c r="BU950" s="123" t="e">
        <f t="shared" ref="BU950" si="18647">M950/M963</f>
        <v>#DIV/0!</v>
      </c>
      <c r="BV950" s="127" t="e">
        <f t="shared" ref="BV950" si="18648">N950/N963</f>
        <v>#DIV/0!</v>
      </c>
      <c r="BW950" s="128" t="e">
        <f t="shared" ref="BW950" si="18649">O950/O963</f>
        <v>#DIV/0!</v>
      </c>
      <c r="BX950" s="123" t="e">
        <f t="shared" ref="BX950" si="18650">P950/P963</f>
        <v>#DIV/0!</v>
      </c>
      <c r="BY950" s="124" t="e">
        <f t="shared" ref="BY950" si="18651">Q950/Q963</f>
        <v>#DIV/0!</v>
      </c>
      <c r="BZ950" s="125" t="e">
        <f t="shared" ref="BZ950" si="18652">R950/R963</f>
        <v>#DIV/0!</v>
      </c>
      <c r="CA950" s="126" t="e">
        <f t="shared" ref="CA950" si="18653">S950/S963</f>
        <v>#DIV/0!</v>
      </c>
      <c r="CB950" s="123" t="e">
        <f t="shared" ref="CB950" si="18654">T950/T963</f>
        <v>#DIV/0!</v>
      </c>
      <c r="CC950" s="124" t="e">
        <f t="shared" ref="CC950" si="18655">U950/U963</f>
        <v>#DIV/0!</v>
      </c>
      <c r="CD950" s="125" t="e">
        <f t="shared" ref="CD950" si="18656">V950/V963</f>
        <v>#DIV/0!</v>
      </c>
      <c r="CE950" s="126" t="e">
        <f t="shared" ref="CE950" si="18657">W950/W963</f>
        <v>#DIV/0!</v>
      </c>
      <c r="CF950" s="123" t="e">
        <f t="shared" ref="CF950" si="18658">X950/X963</f>
        <v>#DIV/0!</v>
      </c>
      <c r="CG950" s="124" t="e">
        <f t="shared" ref="CG950" si="18659">Y950/Y963</f>
        <v>#DIV/0!</v>
      </c>
      <c r="CH950" s="125" t="e">
        <f t="shared" ref="CH950" si="18660">Z950/Z963</f>
        <v>#DIV/0!</v>
      </c>
      <c r="CI950" s="123" t="e">
        <f t="shared" ref="CI950" si="18661">AA950/AA963</f>
        <v>#DIV/0!</v>
      </c>
      <c r="CJ950" s="129" t="e">
        <f t="shared" ref="CJ950" si="18662">AB950/AB963</f>
        <v>#DIV/0!</v>
      </c>
      <c r="CK950" s="130" t="e">
        <f t="shared" ref="CK950" si="18663">AC950/AC963</f>
        <v>#DIV/0!</v>
      </c>
    </row>
    <row r="951" spans="1:89" ht="13.8" thickTop="1" x14ac:dyDescent="0.25">
      <c r="A951" s="139" t="s">
        <v>28</v>
      </c>
      <c r="B951" s="194"/>
      <c r="C951" s="188"/>
      <c r="D951" s="189"/>
      <c r="E951" s="190"/>
      <c r="F951" s="187"/>
      <c r="G951" s="191"/>
      <c r="H951" s="189"/>
      <c r="I951" s="190"/>
      <c r="J951" s="187"/>
      <c r="K951" s="188"/>
      <c r="L951" s="189"/>
      <c r="M951" s="187"/>
      <c r="N951" s="192"/>
      <c r="O951" s="195"/>
      <c r="P951" s="187"/>
      <c r="Q951" s="188"/>
      <c r="R951" s="189"/>
      <c r="S951" s="190"/>
      <c r="T951" s="187"/>
      <c r="U951" s="191"/>
      <c r="V951" s="189"/>
      <c r="W951" s="196"/>
      <c r="X951" s="187"/>
      <c r="Y951" s="191"/>
      <c r="Z951" s="189"/>
      <c r="AA951" s="187"/>
      <c r="AB951" s="162">
        <f t="shared" si="18329"/>
        <v>0</v>
      </c>
      <c r="AC951" s="165">
        <f t="shared" si="18361"/>
        <v>0</v>
      </c>
      <c r="BI951" s="139" t="s">
        <v>28</v>
      </c>
      <c r="BJ951" s="123" t="e">
        <f>B951/B963</f>
        <v>#DIV/0!</v>
      </c>
      <c r="BK951" s="124" t="e">
        <f t="shared" ref="BK951" si="18664">C951/C963</f>
        <v>#DIV/0!</v>
      </c>
      <c r="BL951" s="125" t="e">
        <f t="shared" ref="BL951" si="18665">D951/D963</f>
        <v>#DIV/0!</v>
      </c>
      <c r="BM951" s="126" t="e">
        <f t="shared" ref="BM951" si="18666">E951/E963</f>
        <v>#DIV/0!</v>
      </c>
      <c r="BN951" s="123" t="e">
        <f t="shared" ref="BN951" si="18667">F951/F963</f>
        <v>#DIV/0!</v>
      </c>
      <c r="BO951" s="124" t="e">
        <f t="shared" ref="BO951" si="18668">G951/G963</f>
        <v>#DIV/0!</v>
      </c>
      <c r="BP951" s="125" t="e">
        <f t="shared" ref="BP951" si="18669">H951/H963</f>
        <v>#DIV/0!</v>
      </c>
      <c r="BQ951" s="126" t="e">
        <f t="shared" ref="BQ951" si="18670">I951/I963</f>
        <v>#DIV/0!</v>
      </c>
      <c r="BR951" s="123" t="e">
        <f t="shared" ref="BR951" si="18671">J951/J963</f>
        <v>#DIV/0!</v>
      </c>
      <c r="BS951" s="124" t="e">
        <f t="shared" ref="BS951" si="18672">K951/K963</f>
        <v>#DIV/0!</v>
      </c>
      <c r="BT951" s="125" t="e">
        <f t="shared" ref="BT951" si="18673">L951/L963</f>
        <v>#DIV/0!</v>
      </c>
      <c r="BU951" s="123" t="e">
        <f t="shared" ref="BU951" si="18674">M951/M963</f>
        <v>#DIV/0!</v>
      </c>
      <c r="BV951" s="127" t="e">
        <f t="shared" ref="BV951" si="18675">N951/N963</f>
        <v>#DIV/0!</v>
      </c>
      <c r="BW951" s="128" t="e">
        <f t="shared" ref="BW951" si="18676">O951/O963</f>
        <v>#DIV/0!</v>
      </c>
      <c r="BX951" s="123" t="e">
        <f t="shared" ref="BX951" si="18677">P951/P963</f>
        <v>#DIV/0!</v>
      </c>
      <c r="BY951" s="124" t="e">
        <f t="shared" ref="BY951" si="18678">Q951/Q963</f>
        <v>#DIV/0!</v>
      </c>
      <c r="BZ951" s="125" t="e">
        <f t="shared" ref="BZ951" si="18679">R951/R963</f>
        <v>#DIV/0!</v>
      </c>
      <c r="CA951" s="126" t="e">
        <f t="shared" ref="CA951" si="18680">S951/S963</f>
        <v>#DIV/0!</v>
      </c>
      <c r="CB951" s="123" t="e">
        <f t="shared" ref="CB951" si="18681">T951/T963</f>
        <v>#DIV/0!</v>
      </c>
      <c r="CC951" s="124" t="e">
        <f t="shared" ref="CC951" si="18682">U951/U963</f>
        <v>#DIV/0!</v>
      </c>
      <c r="CD951" s="125" t="e">
        <f t="shared" ref="CD951" si="18683">V951/V963</f>
        <v>#DIV/0!</v>
      </c>
      <c r="CE951" s="126" t="e">
        <f t="shared" ref="CE951" si="18684">W951/W963</f>
        <v>#DIV/0!</v>
      </c>
      <c r="CF951" s="123" t="e">
        <f t="shared" ref="CF951" si="18685">X951/X963</f>
        <v>#DIV/0!</v>
      </c>
      <c r="CG951" s="124" t="e">
        <f t="shared" ref="CG951" si="18686">Y951/Y963</f>
        <v>#DIV/0!</v>
      </c>
      <c r="CH951" s="125" t="e">
        <f t="shared" ref="CH951" si="18687">Z951/Z963</f>
        <v>#DIV/0!</v>
      </c>
      <c r="CI951" s="123" t="e">
        <f t="shared" ref="CI951" si="18688">AA951/AA963</f>
        <v>#DIV/0!</v>
      </c>
      <c r="CJ951" s="129" t="e">
        <f t="shared" ref="CJ951" si="18689">AB951/AB963</f>
        <v>#DIV/0!</v>
      </c>
      <c r="CK951" s="130" t="e">
        <f t="shared" ref="CK951" si="18690">AC951/AC963</f>
        <v>#DIV/0!</v>
      </c>
    </row>
    <row r="952" spans="1:89" x14ac:dyDescent="0.25">
      <c r="A952" s="131" t="s">
        <v>29</v>
      </c>
      <c r="B952" s="197"/>
      <c r="C952" s="181"/>
      <c r="D952" s="182"/>
      <c r="E952" s="183"/>
      <c r="F952" s="180"/>
      <c r="G952" s="184"/>
      <c r="H952" s="182"/>
      <c r="I952" s="183"/>
      <c r="J952" s="180"/>
      <c r="K952" s="181"/>
      <c r="L952" s="182"/>
      <c r="M952" s="180"/>
      <c r="N952" s="185"/>
      <c r="O952" s="198"/>
      <c r="P952" s="180"/>
      <c r="Q952" s="181"/>
      <c r="R952" s="182"/>
      <c r="S952" s="183"/>
      <c r="T952" s="180"/>
      <c r="U952" s="184"/>
      <c r="V952" s="182"/>
      <c r="W952" s="199"/>
      <c r="X952" s="180"/>
      <c r="Y952" s="184"/>
      <c r="Z952" s="182"/>
      <c r="AA952" s="180"/>
      <c r="AB952" s="162">
        <f t="shared" si="18329"/>
        <v>0</v>
      </c>
      <c r="AC952" s="165">
        <f t="shared" si="18361"/>
        <v>0</v>
      </c>
      <c r="BI952" s="131" t="s">
        <v>29</v>
      </c>
      <c r="BJ952" s="123" t="e">
        <f>B952/B963</f>
        <v>#DIV/0!</v>
      </c>
      <c r="BK952" s="124" t="e">
        <f t="shared" ref="BK952" si="18691">C952/C963</f>
        <v>#DIV/0!</v>
      </c>
      <c r="BL952" s="125" t="e">
        <f t="shared" ref="BL952" si="18692">D952/D963</f>
        <v>#DIV/0!</v>
      </c>
      <c r="BM952" s="126" t="e">
        <f t="shared" ref="BM952" si="18693">E952/E963</f>
        <v>#DIV/0!</v>
      </c>
      <c r="BN952" s="123" t="e">
        <f t="shared" ref="BN952" si="18694">F952/F963</f>
        <v>#DIV/0!</v>
      </c>
      <c r="BO952" s="124" t="e">
        <f t="shared" ref="BO952" si="18695">G952/G963</f>
        <v>#DIV/0!</v>
      </c>
      <c r="BP952" s="125" t="e">
        <f t="shared" ref="BP952" si="18696">H952/H963</f>
        <v>#DIV/0!</v>
      </c>
      <c r="BQ952" s="126" t="e">
        <f t="shared" ref="BQ952" si="18697">I952/I963</f>
        <v>#DIV/0!</v>
      </c>
      <c r="BR952" s="123" t="e">
        <f t="shared" ref="BR952" si="18698">J952/J963</f>
        <v>#DIV/0!</v>
      </c>
      <c r="BS952" s="124" t="e">
        <f t="shared" ref="BS952" si="18699">K952/K963</f>
        <v>#DIV/0!</v>
      </c>
      <c r="BT952" s="125" t="e">
        <f t="shared" ref="BT952" si="18700">L952/L963</f>
        <v>#DIV/0!</v>
      </c>
      <c r="BU952" s="123" t="e">
        <f t="shared" ref="BU952" si="18701">M952/M963</f>
        <v>#DIV/0!</v>
      </c>
      <c r="BV952" s="127" t="e">
        <f t="shared" ref="BV952" si="18702">N952/N963</f>
        <v>#DIV/0!</v>
      </c>
      <c r="BW952" s="128" t="e">
        <f t="shared" ref="BW952" si="18703">O952/O963</f>
        <v>#DIV/0!</v>
      </c>
      <c r="BX952" s="123" t="e">
        <f t="shared" ref="BX952" si="18704">P952/P963</f>
        <v>#DIV/0!</v>
      </c>
      <c r="BY952" s="124" t="e">
        <f t="shared" ref="BY952" si="18705">Q952/Q963</f>
        <v>#DIV/0!</v>
      </c>
      <c r="BZ952" s="125" t="e">
        <f t="shared" ref="BZ952" si="18706">R952/R963</f>
        <v>#DIV/0!</v>
      </c>
      <c r="CA952" s="126" t="e">
        <f t="shared" ref="CA952" si="18707">S952/S963</f>
        <v>#DIV/0!</v>
      </c>
      <c r="CB952" s="123" t="e">
        <f t="shared" ref="CB952" si="18708">T952/T963</f>
        <v>#DIV/0!</v>
      </c>
      <c r="CC952" s="124" t="e">
        <f t="shared" ref="CC952" si="18709">U952/U963</f>
        <v>#DIV/0!</v>
      </c>
      <c r="CD952" s="125" t="e">
        <f t="shared" ref="CD952" si="18710">V952/V963</f>
        <v>#DIV/0!</v>
      </c>
      <c r="CE952" s="126" t="e">
        <f t="shared" ref="CE952" si="18711">W952/W963</f>
        <v>#DIV/0!</v>
      </c>
      <c r="CF952" s="123" t="e">
        <f t="shared" ref="CF952" si="18712">X952/X963</f>
        <v>#DIV/0!</v>
      </c>
      <c r="CG952" s="124" t="e">
        <f t="shared" ref="CG952" si="18713">Y952/Y963</f>
        <v>#DIV/0!</v>
      </c>
      <c r="CH952" s="125" t="e">
        <f t="shared" ref="CH952" si="18714">Z952/Z963</f>
        <v>#DIV/0!</v>
      </c>
      <c r="CI952" s="123" t="e">
        <f t="shared" ref="CI952" si="18715">AA952/AA963</f>
        <v>#DIV/0!</v>
      </c>
      <c r="CJ952" s="129" t="e">
        <f t="shared" ref="CJ952" si="18716">AB952/AB963</f>
        <v>#DIV/0!</v>
      </c>
      <c r="CK952" s="130" t="e">
        <f t="shared" ref="CK952" si="18717">AC952/AC963</f>
        <v>#DIV/0!</v>
      </c>
    </row>
    <row r="953" spans="1:89" x14ac:dyDescent="0.25">
      <c r="A953" s="139" t="s">
        <v>30</v>
      </c>
      <c r="B953" s="280"/>
      <c r="C953" s="267"/>
      <c r="D953" s="268"/>
      <c r="E953" s="269"/>
      <c r="F953" s="266"/>
      <c r="G953" s="270"/>
      <c r="H953" s="268"/>
      <c r="I953" s="269"/>
      <c r="J953" s="266"/>
      <c r="K953" s="267"/>
      <c r="L953" s="268"/>
      <c r="M953" s="266"/>
      <c r="N953" s="271"/>
      <c r="O953" s="281"/>
      <c r="P953" s="266"/>
      <c r="Q953" s="267"/>
      <c r="R953" s="268"/>
      <c r="S953" s="269"/>
      <c r="T953" s="266"/>
      <c r="U953" s="270"/>
      <c r="V953" s="268"/>
      <c r="W953" s="282"/>
      <c r="X953" s="266"/>
      <c r="Y953" s="270"/>
      <c r="Z953" s="268"/>
      <c r="AA953" s="266"/>
      <c r="AB953" s="162">
        <f t="shared" si="18329"/>
        <v>0</v>
      </c>
      <c r="AC953" s="165">
        <f t="shared" si="18361"/>
        <v>0</v>
      </c>
      <c r="BI953" s="139" t="s">
        <v>30</v>
      </c>
      <c r="BJ953" s="123" t="e">
        <f>B953/B963</f>
        <v>#DIV/0!</v>
      </c>
      <c r="BK953" s="124" t="e">
        <f t="shared" ref="BK953" si="18718">C953/C963</f>
        <v>#DIV/0!</v>
      </c>
      <c r="BL953" s="125" t="e">
        <f t="shared" ref="BL953" si="18719">D953/D963</f>
        <v>#DIV/0!</v>
      </c>
      <c r="BM953" s="126" t="e">
        <f t="shared" ref="BM953" si="18720">E953/E963</f>
        <v>#DIV/0!</v>
      </c>
      <c r="BN953" s="123" t="e">
        <f t="shared" ref="BN953" si="18721">F953/F963</f>
        <v>#DIV/0!</v>
      </c>
      <c r="BO953" s="124" t="e">
        <f t="shared" ref="BO953" si="18722">G953/G963</f>
        <v>#DIV/0!</v>
      </c>
      <c r="BP953" s="125" t="e">
        <f t="shared" ref="BP953" si="18723">H953/H963</f>
        <v>#DIV/0!</v>
      </c>
      <c r="BQ953" s="126" t="e">
        <f t="shared" ref="BQ953" si="18724">I953/I963</f>
        <v>#DIV/0!</v>
      </c>
      <c r="BR953" s="123" t="e">
        <f t="shared" ref="BR953" si="18725">J953/J963</f>
        <v>#DIV/0!</v>
      </c>
      <c r="BS953" s="124" t="e">
        <f t="shared" ref="BS953" si="18726">K953/K963</f>
        <v>#DIV/0!</v>
      </c>
      <c r="BT953" s="125" t="e">
        <f t="shared" ref="BT953" si="18727">L953/L963</f>
        <v>#DIV/0!</v>
      </c>
      <c r="BU953" s="123" t="e">
        <f t="shared" ref="BU953" si="18728">M953/M963</f>
        <v>#DIV/0!</v>
      </c>
      <c r="BV953" s="127" t="e">
        <f t="shared" ref="BV953" si="18729">N953/N963</f>
        <v>#DIV/0!</v>
      </c>
      <c r="BW953" s="128" t="e">
        <f t="shared" ref="BW953" si="18730">O953/O963</f>
        <v>#DIV/0!</v>
      </c>
      <c r="BX953" s="123" t="e">
        <f t="shared" ref="BX953" si="18731">P953/P963</f>
        <v>#DIV/0!</v>
      </c>
      <c r="BY953" s="124" t="e">
        <f t="shared" ref="BY953" si="18732">Q953/Q963</f>
        <v>#DIV/0!</v>
      </c>
      <c r="BZ953" s="125" t="e">
        <f t="shared" ref="BZ953" si="18733">R953/R963</f>
        <v>#DIV/0!</v>
      </c>
      <c r="CA953" s="126" t="e">
        <f t="shared" ref="CA953" si="18734">S953/S963</f>
        <v>#DIV/0!</v>
      </c>
      <c r="CB953" s="123" t="e">
        <f t="shared" ref="CB953" si="18735">T953/T963</f>
        <v>#DIV/0!</v>
      </c>
      <c r="CC953" s="124" t="e">
        <f t="shared" ref="CC953" si="18736">U953/U963</f>
        <v>#DIV/0!</v>
      </c>
      <c r="CD953" s="125" t="e">
        <f t="shared" ref="CD953" si="18737">V953/V963</f>
        <v>#DIV/0!</v>
      </c>
      <c r="CE953" s="126" t="e">
        <f t="shared" ref="CE953" si="18738">W953/W963</f>
        <v>#DIV/0!</v>
      </c>
      <c r="CF953" s="123" t="e">
        <f t="shared" ref="CF953" si="18739">X953/X963</f>
        <v>#DIV/0!</v>
      </c>
      <c r="CG953" s="124" t="e">
        <f t="shared" ref="CG953" si="18740">Y953/Y963</f>
        <v>#DIV/0!</v>
      </c>
      <c r="CH953" s="125" t="e">
        <f t="shared" ref="CH953" si="18741">Z953/Z963</f>
        <v>#DIV/0!</v>
      </c>
      <c r="CI953" s="123" t="e">
        <f t="shared" ref="CI953" si="18742">AA953/AA963</f>
        <v>#DIV/0!</v>
      </c>
      <c r="CJ953" s="129" t="e">
        <f t="shared" ref="CJ953" si="18743">AB953/AB963</f>
        <v>#DIV/0!</v>
      </c>
      <c r="CK953" s="130" t="e">
        <f t="shared" ref="CK953" si="18744">AC953/AC963</f>
        <v>#DIV/0!</v>
      </c>
    </row>
    <row r="954" spans="1:89" x14ac:dyDescent="0.25">
      <c r="A954" s="131" t="s">
        <v>31</v>
      </c>
      <c r="B954" s="283"/>
      <c r="C954" s="274"/>
      <c r="D954" s="275"/>
      <c r="E954" s="276"/>
      <c r="F954" s="273"/>
      <c r="G954" s="277"/>
      <c r="H954" s="275"/>
      <c r="I954" s="276"/>
      <c r="J954" s="273"/>
      <c r="K954" s="274"/>
      <c r="L954" s="275"/>
      <c r="M954" s="273"/>
      <c r="N954" s="278"/>
      <c r="O954" s="284"/>
      <c r="P954" s="273"/>
      <c r="Q954" s="274"/>
      <c r="R954" s="275"/>
      <c r="S954" s="276"/>
      <c r="T954" s="273"/>
      <c r="U954" s="277"/>
      <c r="V954" s="275"/>
      <c r="W954" s="285"/>
      <c r="X954" s="273"/>
      <c r="Y954" s="277"/>
      <c r="Z954" s="275"/>
      <c r="AA954" s="273"/>
      <c r="AB954" s="162">
        <f t="shared" si="18329"/>
        <v>0</v>
      </c>
      <c r="AC954" s="165">
        <f t="shared" si="18361"/>
        <v>0</v>
      </c>
      <c r="BI954" s="131" t="s">
        <v>31</v>
      </c>
      <c r="BJ954" s="123" t="e">
        <f>B954/B963</f>
        <v>#DIV/0!</v>
      </c>
      <c r="BK954" s="124" t="e">
        <f t="shared" ref="BK954" si="18745">C954/C963</f>
        <v>#DIV/0!</v>
      </c>
      <c r="BL954" s="125" t="e">
        <f t="shared" ref="BL954" si="18746">D954/D963</f>
        <v>#DIV/0!</v>
      </c>
      <c r="BM954" s="126" t="e">
        <f t="shared" ref="BM954" si="18747">E954/E963</f>
        <v>#DIV/0!</v>
      </c>
      <c r="BN954" s="123" t="e">
        <f t="shared" ref="BN954" si="18748">F954/F963</f>
        <v>#DIV/0!</v>
      </c>
      <c r="BO954" s="124" t="e">
        <f t="shared" ref="BO954" si="18749">G954/G963</f>
        <v>#DIV/0!</v>
      </c>
      <c r="BP954" s="125" t="e">
        <f t="shared" ref="BP954" si="18750">H954/H963</f>
        <v>#DIV/0!</v>
      </c>
      <c r="BQ954" s="126" t="e">
        <f t="shared" ref="BQ954" si="18751">I954/I963</f>
        <v>#DIV/0!</v>
      </c>
      <c r="BR954" s="123" t="e">
        <f t="shared" ref="BR954" si="18752">J954/J963</f>
        <v>#DIV/0!</v>
      </c>
      <c r="BS954" s="124" t="e">
        <f t="shared" ref="BS954" si="18753">K954/K963</f>
        <v>#DIV/0!</v>
      </c>
      <c r="BT954" s="125" t="e">
        <f t="shared" ref="BT954" si="18754">L954/L963</f>
        <v>#DIV/0!</v>
      </c>
      <c r="BU954" s="123" t="e">
        <f t="shared" ref="BU954" si="18755">M954/M963</f>
        <v>#DIV/0!</v>
      </c>
      <c r="BV954" s="127" t="e">
        <f t="shared" ref="BV954" si="18756">N954/N963</f>
        <v>#DIV/0!</v>
      </c>
      <c r="BW954" s="128" t="e">
        <f t="shared" ref="BW954" si="18757">O954/O963</f>
        <v>#DIV/0!</v>
      </c>
      <c r="BX954" s="123" t="e">
        <f t="shared" ref="BX954" si="18758">P954/P963</f>
        <v>#DIV/0!</v>
      </c>
      <c r="BY954" s="124" t="e">
        <f t="shared" ref="BY954" si="18759">Q954/Q963</f>
        <v>#DIV/0!</v>
      </c>
      <c r="BZ954" s="125" t="e">
        <f t="shared" ref="BZ954" si="18760">R954/R963</f>
        <v>#DIV/0!</v>
      </c>
      <c r="CA954" s="126" t="e">
        <f t="shared" ref="CA954" si="18761">S954/S963</f>
        <v>#DIV/0!</v>
      </c>
      <c r="CB954" s="123" t="e">
        <f t="shared" ref="CB954" si="18762">T954/T963</f>
        <v>#DIV/0!</v>
      </c>
      <c r="CC954" s="124" t="e">
        <f t="shared" ref="CC954" si="18763">U954/U963</f>
        <v>#DIV/0!</v>
      </c>
      <c r="CD954" s="125" t="e">
        <f t="shared" ref="CD954" si="18764">V954/V963</f>
        <v>#DIV/0!</v>
      </c>
      <c r="CE954" s="126" t="e">
        <f t="shared" ref="CE954" si="18765">W954/W963</f>
        <v>#DIV/0!</v>
      </c>
      <c r="CF954" s="123" t="e">
        <f t="shared" ref="CF954" si="18766">X954/X963</f>
        <v>#DIV/0!</v>
      </c>
      <c r="CG954" s="124" t="e">
        <f t="shared" ref="CG954" si="18767">Y954/Y963</f>
        <v>#DIV/0!</v>
      </c>
      <c r="CH954" s="125" t="e">
        <f t="shared" ref="CH954" si="18768">Z954/Z963</f>
        <v>#DIV/0!</v>
      </c>
      <c r="CI954" s="123" t="e">
        <f t="shared" ref="CI954" si="18769">AA954/AA963</f>
        <v>#DIV/0!</v>
      </c>
      <c r="CJ954" s="129" t="e">
        <f t="shared" ref="CJ954" si="18770">AB954/AB963</f>
        <v>#DIV/0!</v>
      </c>
      <c r="CK954" s="130" t="e">
        <f t="shared" ref="CK954" si="18771">AC954/AC963</f>
        <v>#DIV/0!</v>
      </c>
    </row>
    <row r="955" spans="1:89" x14ac:dyDescent="0.25">
      <c r="A955" s="139" t="s">
        <v>32</v>
      </c>
      <c r="B955" s="194"/>
      <c r="C955" s="188"/>
      <c r="D955" s="189"/>
      <c r="E955" s="190"/>
      <c r="F955" s="187"/>
      <c r="G955" s="191"/>
      <c r="H955" s="189"/>
      <c r="I955" s="190"/>
      <c r="J955" s="187"/>
      <c r="K955" s="188"/>
      <c r="L955" s="189"/>
      <c r="M955" s="187"/>
      <c r="N955" s="192"/>
      <c r="O955" s="195"/>
      <c r="P955" s="187"/>
      <c r="Q955" s="188"/>
      <c r="R955" s="189"/>
      <c r="S955" s="190"/>
      <c r="T955" s="187"/>
      <c r="U955" s="191"/>
      <c r="V955" s="189"/>
      <c r="W955" s="196"/>
      <c r="X955" s="187"/>
      <c r="Y955" s="191"/>
      <c r="Z955" s="189"/>
      <c r="AA955" s="187"/>
      <c r="AB955" s="162">
        <f t="shared" si="18329"/>
        <v>0</v>
      </c>
      <c r="AC955" s="165">
        <f t="shared" si="18361"/>
        <v>0</v>
      </c>
      <c r="BI955" s="139" t="s">
        <v>32</v>
      </c>
      <c r="BJ955" s="123" t="e">
        <f>B955/B963</f>
        <v>#DIV/0!</v>
      </c>
      <c r="BK955" s="124" t="e">
        <f t="shared" ref="BK955" si="18772">C955/C963</f>
        <v>#DIV/0!</v>
      </c>
      <c r="BL955" s="125" t="e">
        <f t="shared" ref="BL955" si="18773">D955/D963</f>
        <v>#DIV/0!</v>
      </c>
      <c r="BM955" s="126" t="e">
        <f t="shared" ref="BM955" si="18774">E955/E963</f>
        <v>#DIV/0!</v>
      </c>
      <c r="BN955" s="123" t="e">
        <f t="shared" ref="BN955" si="18775">F955/F963</f>
        <v>#DIV/0!</v>
      </c>
      <c r="BO955" s="124" t="e">
        <f t="shared" ref="BO955" si="18776">G955/G963</f>
        <v>#DIV/0!</v>
      </c>
      <c r="BP955" s="125" t="e">
        <f t="shared" ref="BP955" si="18777">H955/H963</f>
        <v>#DIV/0!</v>
      </c>
      <c r="BQ955" s="126" t="e">
        <f t="shared" ref="BQ955" si="18778">I955/I963</f>
        <v>#DIV/0!</v>
      </c>
      <c r="BR955" s="123" t="e">
        <f t="shared" ref="BR955" si="18779">J955/J963</f>
        <v>#DIV/0!</v>
      </c>
      <c r="BS955" s="124" t="e">
        <f t="shared" ref="BS955" si="18780">K955/K963</f>
        <v>#DIV/0!</v>
      </c>
      <c r="BT955" s="125" t="e">
        <f t="shared" ref="BT955" si="18781">L955/L963</f>
        <v>#DIV/0!</v>
      </c>
      <c r="BU955" s="123" t="e">
        <f t="shared" ref="BU955" si="18782">M955/M963</f>
        <v>#DIV/0!</v>
      </c>
      <c r="BV955" s="127" t="e">
        <f t="shared" ref="BV955" si="18783">N955/N963</f>
        <v>#DIV/0!</v>
      </c>
      <c r="BW955" s="128" t="e">
        <f t="shared" ref="BW955" si="18784">O955/O963</f>
        <v>#DIV/0!</v>
      </c>
      <c r="BX955" s="123" t="e">
        <f t="shared" ref="BX955" si="18785">P955/P963</f>
        <v>#DIV/0!</v>
      </c>
      <c r="BY955" s="124" t="e">
        <f t="shared" ref="BY955" si="18786">Q955/Q963</f>
        <v>#DIV/0!</v>
      </c>
      <c r="BZ955" s="125" t="e">
        <f t="shared" ref="BZ955" si="18787">R955/R963</f>
        <v>#DIV/0!</v>
      </c>
      <c r="CA955" s="126" t="e">
        <f t="shared" ref="CA955" si="18788">S955/S963</f>
        <v>#DIV/0!</v>
      </c>
      <c r="CB955" s="123" t="e">
        <f t="shared" ref="CB955" si="18789">T955/T963</f>
        <v>#DIV/0!</v>
      </c>
      <c r="CC955" s="124" t="e">
        <f t="shared" ref="CC955" si="18790">U955/U963</f>
        <v>#DIV/0!</v>
      </c>
      <c r="CD955" s="125" t="e">
        <f t="shared" ref="CD955" si="18791">V955/V963</f>
        <v>#DIV/0!</v>
      </c>
      <c r="CE955" s="126" t="e">
        <f t="shared" ref="CE955" si="18792">W955/W963</f>
        <v>#DIV/0!</v>
      </c>
      <c r="CF955" s="123" t="e">
        <f t="shared" ref="CF955" si="18793">X955/X963</f>
        <v>#DIV/0!</v>
      </c>
      <c r="CG955" s="124" t="e">
        <f t="shared" ref="CG955" si="18794">Y955/Y963</f>
        <v>#DIV/0!</v>
      </c>
      <c r="CH955" s="125" t="e">
        <f t="shared" ref="CH955" si="18795">Z955/Z963</f>
        <v>#DIV/0!</v>
      </c>
      <c r="CI955" s="123" t="e">
        <f t="shared" ref="CI955" si="18796">AA955/AA963</f>
        <v>#DIV/0!</v>
      </c>
      <c r="CJ955" s="129" t="e">
        <f t="shared" ref="CJ955" si="18797">AB955/AB963</f>
        <v>#DIV/0!</v>
      </c>
      <c r="CK955" s="130" t="e">
        <f t="shared" ref="CK955" si="18798">AC955/AC963</f>
        <v>#DIV/0!</v>
      </c>
    </row>
    <row r="956" spans="1:89" x14ac:dyDescent="0.25">
      <c r="A956" s="131" t="s">
        <v>33</v>
      </c>
      <c r="B956" s="197"/>
      <c r="C956" s="181"/>
      <c r="D956" s="182"/>
      <c r="E956" s="183"/>
      <c r="F956" s="180"/>
      <c r="G956" s="184"/>
      <c r="H956" s="182"/>
      <c r="I956" s="183"/>
      <c r="J956" s="180"/>
      <c r="K956" s="181"/>
      <c r="L956" s="182"/>
      <c r="M956" s="180"/>
      <c r="N956" s="185"/>
      <c r="O956" s="198"/>
      <c r="P956" s="180"/>
      <c r="Q956" s="181"/>
      <c r="R956" s="182"/>
      <c r="S956" s="183"/>
      <c r="T956" s="180"/>
      <c r="U956" s="184"/>
      <c r="V956" s="182"/>
      <c r="W956" s="199"/>
      <c r="X956" s="180"/>
      <c r="Y956" s="184"/>
      <c r="Z956" s="182"/>
      <c r="AA956" s="180"/>
      <c r="AB956" s="162">
        <f t="shared" si="18329"/>
        <v>0</v>
      </c>
      <c r="AC956" s="165">
        <f t="shared" si="18361"/>
        <v>0</v>
      </c>
      <c r="BI956" s="131" t="s">
        <v>33</v>
      </c>
      <c r="BJ956" s="123" t="e">
        <f>B956/B963</f>
        <v>#DIV/0!</v>
      </c>
      <c r="BK956" s="124" t="e">
        <f t="shared" ref="BK956" si="18799">C956/C963</f>
        <v>#DIV/0!</v>
      </c>
      <c r="BL956" s="125" t="e">
        <f t="shared" ref="BL956" si="18800">D956/D963</f>
        <v>#DIV/0!</v>
      </c>
      <c r="BM956" s="126" t="e">
        <f t="shared" ref="BM956" si="18801">E956/E963</f>
        <v>#DIV/0!</v>
      </c>
      <c r="BN956" s="123" t="e">
        <f t="shared" ref="BN956" si="18802">F956/F963</f>
        <v>#DIV/0!</v>
      </c>
      <c r="BO956" s="124" t="e">
        <f t="shared" ref="BO956" si="18803">G956/G963</f>
        <v>#DIV/0!</v>
      </c>
      <c r="BP956" s="125" t="e">
        <f t="shared" ref="BP956" si="18804">H956/H963</f>
        <v>#DIV/0!</v>
      </c>
      <c r="BQ956" s="126" t="e">
        <f t="shared" ref="BQ956" si="18805">I956/I963</f>
        <v>#DIV/0!</v>
      </c>
      <c r="BR956" s="123" t="e">
        <f t="shared" ref="BR956" si="18806">J956/J963</f>
        <v>#DIV/0!</v>
      </c>
      <c r="BS956" s="124" t="e">
        <f t="shared" ref="BS956" si="18807">K956/K963</f>
        <v>#DIV/0!</v>
      </c>
      <c r="BT956" s="125" t="e">
        <f t="shared" ref="BT956" si="18808">L956/L963</f>
        <v>#DIV/0!</v>
      </c>
      <c r="BU956" s="123" t="e">
        <f t="shared" ref="BU956" si="18809">M956/M963</f>
        <v>#DIV/0!</v>
      </c>
      <c r="BV956" s="127" t="e">
        <f t="shared" ref="BV956" si="18810">N956/N963</f>
        <v>#DIV/0!</v>
      </c>
      <c r="BW956" s="128" t="e">
        <f t="shared" ref="BW956" si="18811">O956/O963</f>
        <v>#DIV/0!</v>
      </c>
      <c r="BX956" s="123" t="e">
        <f t="shared" ref="BX956" si="18812">P956/P963</f>
        <v>#DIV/0!</v>
      </c>
      <c r="BY956" s="124" t="e">
        <f t="shared" ref="BY956" si="18813">Q956/Q963</f>
        <v>#DIV/0!</v>
      </c>
      <c r="BZ956" s="125" t="e">
        <f t="shared" ref="BZ956" si="18814">R956/R963</f>
        <v>#DIV/0!</v>
      </c>
      <c r="CA956" s="126" t="e">
        <f t="shared" ref="CA956" si="18815">S956/S963</f>
        <v>#DIV/0!</v>
      </c>
      <c r="CB956" s="123" t="e">
        <f t="shared" ref="CB956" si="18816">T956/T963</f>
        <v>#DIV/0!</v>
      </c>
      <c r="CC956" s="124" t="e">
        <f t="shared" ref="CC956" si="18817">U956/U963</f>
        <v>#DIV/0!</v>
      </c>
      <c r="CD956" s="125" t="e">
        <f t="shared" ref="CD956" si="18818">V956/V963</f>
        <v>#DIV/0!</v>
      </c>
      <c r="CE956" s="126" t="e">
        <f t="shared" ref="CE956" si="18819">W956/W963</f>
        <v>#DIV/0!</v>
      </c>
      <c r="CF956" s="123" t="e">
        <f t="shared" ref="CF956" si="18820">X956/X963</f>
        <v>#DIV/0!</v>
      </c>
      <c r="CG956" s="124" t="e">
        <f t="shared" ref="CG956" si="18821">Y956/Y963</f>
        <v>#DIV/0!</v>
      </c>
      <c r="CH956" s="125" t="e">
        <f t="shared" ref="CH956" si="18822">Z956/Z963</f>
        <v>#DIV/0!</v>
      </c>
      <c r="CI956" s="123" t="e">
        <f t="shared" ref="CI956" si="18823">AA956/AA963</f>
        <v>#DIV/0!</v>
      </c>
      <c r="CJ956" s="129" t="e">
        <f t="shared" ref="CJ956" si="18824">AB956/AB963</f>
        <v>#DIV/0!</v>
      </c>
      <c r="CK956" s="130" t="e">
        <f t="shared" ref="CK956" si="18825">AC956/AC963</f>
        <v>#DIV/0!</v>
      </c>
    </row>
    <row r="957" spans="1:89" x14ac:dyDescent="0.25">
      <c r="A957" s="139" t="s">
        <v>34</v>
      </c>
      <c r="B957" s="194"/>
      <c r="C957" s="188"/>
      <c r="D957" s="189"/>
      <c r="E957" s="190"/>
      <c r="F957" s="187"/>
      <c r="G957" s="191"/>
      <c r="H957" s="189"/>
      <c r="I957" s="190"/>
      <c r="J957" s="187"/>
      <c r="K957" s="188"/>
      <c r="L957" s="189"/>
      <c r="M957" s="187"/>
      <c r="N957" s="192"/>
      <c r="O957" s="195"/>
      <c r="P957" s="187"/>
      <c r="Q957" s="188"/>
      <c r="R957" s="189"/>
      <c r="S957" s="190"/>
      <c r="T957" s="187"/>
      <c r="U957" s="191"/>
      <c r="V957" s="189"/>
      <c r="W957" s="196"/>
      <c r="X957" s="187"/>
      <c r="Y957" s="191"/>
      <c r="Z957" s="189"/>
      <c r="AA957" s="187"/>
      <c r="AB957" s="162">
        <f t="shared" si="18329"/>
        <v>0</v>
      </c>
      <c r="AC957" s="165">
        <f t="shared" si="18361"/>
        <v>0</v>
      </c>
      <c r="BI957" s="139" t="s">
        <v>34</v>
      </c>
      <c r="BJ957" s="123" t="e">
        <f>B957/B963</f>
        <v>#DIV/0!</v>
      </c>
      <c r="BK957" s="124" t="e">
        <f t="shared" ref="BK957" si="18826">C957/C963</f>
        <v>#DIV/0!</v>
      </c>
      <c r="BL957" s="125" t="e">
        <f t="shared" ref="BL957" si="18827">D957/D963</f>
        <v>#DIV/0!</v>
      </c>
      <c r="BM957" s="126" t="e">
        <f t="shared" ref="BM957" si="18828">E957/E963</f>
        <v>#DIV/0!</v>
      </c>
      <c r="BN957" s="123" t="e">
        <f t="shared" ref="BN957" si="18829">F957/F963</f>
        <v>#DIV/0!</v>
      </c>
      <c r="BO957" s="124" t="e">
        <f t="shared" ref="BO957" si="18830">G957/G963</f>
        <v>#DIV/0!</v>
      </c>
      <c r="BP957" s="125" t="e">
        <f t="shared" ref="BP957" si="18831">H957/H963</f>
        <v>#DIV/0!</v>
      </c>
      <c r="BQ957" s="126" t="e">
        <f t="shared" ref="BQ957" si="18832">I957/I963</f>
        <v>#DIV/0!</v>
      </c>
      <c r="BR957" s="123" t="e">
        <f t="shared" ref="BR957" si="18833">J957/J963</f>
        <v>#DIV/0!</v>
      </c>
      <c r="BS957" s="124" t="e">
        <f t="shared" ref="BS957" si="18834">K957/K963</f>
        <v>#DIV/0!</v>
      </c>
      <c r="BT957" s="125" t="e">
        <f t="shared" ref="BT957" si="18835">L957/L963</f>
        <v>#DIV/0!</v>
      </c>
      <c r="BU957" s="123" t="e">
        <f t="shared" ref="BU957" si="18836">M957/M963</f>
        <v>#DIV/0!</v>
      </c>
      <c r="BV957" s="127" t="e">
        <f t="shared" ref="BV957" si="18837">N957/N963</f>
        <v>#DIV/0!</v>
      </c>
      <c r="BW957" s="128" t="e">
        <f t="shared" ref="BW957" si="18838">O957/O963</f>
        <v>#DIV/0!</v>
      </c>
      <c r="BX957" s="123" t="e">
        <f t="shared" ref="BX957" si="18839">P957/P963</f>
        <v>#DIV/0!</v>
      </c>
      <c r="BY957" s="124" t="e">
        <f t="shared" ref="BY957" si="18840">Q957/Q963</f>
        <v>#DIV/0!</v>
      </c>
      <c r="BZ957" s="125" t="e">
        <f t="shared" ref="BZ957" si="18841">R957/R963</f>
        <v>#DIV/0!</v>
      </c>
      <c r="CA957" s="126" t="e">
        <f t="shared" ref="CA957" si="18842">S957/S963</f>
        <v>#DIV/0!</v>
      </c>
      <c r="CB957" s="123" t="e">
        <f t="shared" ref="CB957" si="18843">T957/T963</f>
        <v>#DIV/0!</v>
      </c>
      <c r="CC957" s="124" t="e">
        <f t="shared" ref="CC957" si="18844">U957/U963</f>
        <v>#DIV/0!</v>
      </c>
      <c r="CD957" s="125" t="e">
        <f t="shared" ref="CD957" si="18845">V957/V963</f>
        <v>#DIV/0!</v>
      </c>
      <c r="CE957" s="126" t="e">
        <f t="shared" ref="CE957" si="18846">W957/W963</f>
        <v>#DIV/0!</v>
      </c>
      <c r="CF957" s="123" t="e">
        <f t="shared" ref="CF957" si="18847">X957/X963</f>
        <v>#DIV/0!</v>
      </c>
      <c r="CG957" s="124" t="e">
        <f t="shared" ref="CG957" si="18848">Y957/Y963</f>
        <v>#DIV/0!</v>
      </c>
      <c r="CH957" s="125" t="e">
        <f t="shared" ref="CH957" si="18849">Z957/Z963</f>
        <v>#DIV/0!</v>
      </c>
      <c r="CI957" s="123" t="e">
        <f t="shared" ref="CI957" si="18850">AA957/AA963</f>
        <v>#DIV/0!</v>
      </c>
      <c r="CJ957" s="129" t="e">
        <f t="shared" ref="CJ957" si="18851">AB957/AB963</f>
        <v>#DIV/0!</v>
      </c>
      <c r="CK957" s="130" t="e">
        <f t="shared" ref="CK957" si="18852">AC957/AC963</f>
        <v>#DIV/0!</v>
      </c>
    </row>
    <row r="958" spans="1:89" x14ac:dyDescent="0.25">
      <c r="A958" s="131" t="s">
        <v>35</v>
      </c>
      <c r="B958" s="197"/>
      <c r="C958" s="181"/>
      <c r="D958" s="182"/>
      <c r="E958" s="183"/>
      <c r="F958" s="180"/>
      <c r="G958" s="184"/>
      <c r="H958" s="182"/>
      <c r="I958" s="183"/>
      <c r="J958" s="180"/>
      <c r="K958" s="181"/>
      <c r="L958" s="182"/>
      <c r="M958" s="180"/>
      <c r="N958" s="185"/>
      <c r="O958" s="198"/>
      <c r="P958" s="180"/>
      <c r="Q958" s="181"/>
      <c r="R958" s="182"/>
      <c r="S958" s="183"/>
      <c r="T958" s="180"/>
      <c r="U958" s="184"/>
      <c r="V958" s="182"/>
      <c r="W958" s="199"/>
      <c r="X958" s="180"/>
      <c r="Y958" s="184"/>
      <c r="Z958" s="182"/>
      <c r="AA958" s="180"/>
      <c r="AB958" s="162">
        <f t="shared" si="18329"/>
        <v>0</v>
      </c>
      <c r="AC958" s="165">
        <f t="shared" si="18361"/>
        <v>0</v>
      </c>
      <c r="BI958" s="131" t="s">
        <v>35</v>
      </c>
      <c r="BJ958" s="123" t="e">
        <f>B958/B963</f>
        <v>#DIV/0!</v>
      </c>
      <c r="BK958" s="124" t="e">
        <f t="shared" ref="BK958" si="18853">C958/C963</f>
        <v>#DIV/0!</v>
      </c>
      <c r="BL958" s="125" t="e">
        <f t="shared" ref="BL958" si="18854">D958/D963</f>
        <v>#DIV/0!</v>
      </c>
      <c r="BM958" s="126" t="e">
        <f t="shared" ref="BM958" si="18855">E958/E963</f>
        <v>#DIV/0!</v>
      </c>
      <c r="BN958" s="123" t="e">
        <f t="shared" ref="BN958" si="18856">F958/F963</f>
        <v>#DIV/0!</v>
      </c>
      <c r="BO958" s="124" t="e">
        <f t="shared" ref="BO958" si="18857">G958/G963</f>
        <v>#DIV/0!</v>
      </c>
      <c r="BP958" s="125" t="e">
        <f t="shared" ref="BP958" si="18858">H958/H963</f>
        <v>#DIV/0!</v>
      </c>
      <c r="BQ958" s="126" t="e">
        <f t="shared" ref="BQ958" si="18859">I958/I963</f>
        <v>#DIV/0!</v>
      </c>
      <c r="BR958" s="123" t="e">
        <f t="shared" ref="BR958" si="18860">J958/J963</f>
        <v>#DIV/0!</v>
      </c>
      <c r="BS958" s="124" t="e">
        <f t="shared" ref="BS958" si="18861">K958/K963</f>
        <v>#DIV/0!</v>
      </c>
      <c r="BT958" s="125" t="e">
        <f t="shared" ref="BT958" si="18862">L958/L963</f>
        <v>#DIV/0!</v>
      </c>
      <c r="BU958" s="123" t="e">
        <f t="shared" ref="BU958" si="18863">M958/M963</f>
        <v>#DIV/0!</v>
      </c>
      <c r="BV958" s="127" t="e">
        <f t="shared" ref="BV958" si="18864">N958/N963</f>
        <v>#DIV/0!</v>
      </c>
      <c r="BW958" s="128" t="e">
        <f t="shared" ref="BW958" si="18865">O958/O963</f>
        <v>#DIV/0!</v>
      </c>
      <c r="BX958" s="123" t="e">
        <f t="shared" ref="BX958" si="18866">P958/P963</f>
        <v>#DIV/0!</v>
      </c>
      <c r="BY958" s="124" t="e">
        <f t="shared" ref="BY958" si="18867">Q958/Q963</f>
        <v>#DIV/0!</v>
      </c>
      <c r="BZ958" s="125" t="e">
        <f t="shared" ref="BZ958" si="18868">R958/R963</f>
        <v>#DIV/0!</v>
      </c>
      <c r="CA958" s="126" t="e">
        <f t="shared" ref="CA958" si="18869">S958/S963</f>
        <v>#DIV/0!</v>
      </c>
      <c r="CB958" s="123" t="e">
        <f t="shared" ref="CB958" si="18870">T958/T963</f>
        <v>#DIV/0!</v>
      </c>
      <c r="CC958" s="124" t="e">
        <f t="shared" ref="CC958" si="18871">U958/U963</f>
        <v>#DIV/0!</v>
      </c>
      <c r="CD958" s="125" t="e">
        <f t="shared" ref="CD958" si="18872">V958/V963</f>
        <v>#DIV/0!</v>
      </c>
      <c r="CE958" s="126" t="e">
        <f t="shared" ref="CE958" si="18873">W958/W963</f>
        <v>#DIV/0!</v>
      </c>
      <c r="CF958" s="123" t="e">
        <f t="shared" ref="CF958" si="18874">X958/X963</f>
        <v>#DIV/0!</v>
      </c>
      <c r="CG958" s="124" t="e">
        <f t="shared" ref="CG958" si="18875">Y958/Y963</f>
        <v>#DIV/0!</v>
      </c>
      <c r="CH958" s="125" t="e">
        <f t="shared" ref="CH958" si="18876">Z958/Z963</f>
        <v>#DIV/0!</v>
      </c>
      <c r="CI958" s="123" t="e">
        <f t="shared" ref="CI958" si="18877">AA958/AA963</f>
        <v>#DIV/0!</v>
      </c>
      <c r="CJ958" s="129" t="e">
        <f t="shared" ref="CJ958" si="18878">AB958/AB963</f>
        <v>#DIV/0!</v>
      </c>
      <c r="CK958" s="130" t="e">
        <f t="shared" ref="CK958" si="18879">AC958/AC963</f>
        <v>#DIV/0!</v>
      </c>
    </row>
    <row r="959" spans="1:89" x14ac:dyDescent="0.25">
      <c r="A959" s="139" t="s">
        <v>36</v>
      </c>
      <c r="B959" s="194"/>
      <c r="C959" s="188"/>
      <c r="D959" s="189"/>
      <c r="E959" s="190"/>
      <c r="F959" s="187"/>
      <c r="G959" s="191"/>
      <c r="H959" s="189"/>
      <c r="I959" s="190"/>
      <c r="J959" s="187"/>
      <c r="K959" s="191"/>
      <c r="L959" s="189"/>
      <c r="M959" s="187"/>
      <c r="N959" s="192"/>
      <c r="O959" s="195"/>
      <c r="P959" s="187"/>
      <c r="Q959" s="191"/>
      <c r="R959" s="189"/>
      <c r="S959" s="190"/>
      <c r="T959" s="187"/>
      <c r="U959" s="191"/>
      <c r="V959" s="189"/>
      <c r="W959" s="190"/>
      <c r="X959" s="187"/>
      <c r="Y959" s="191"/>
      <c r="Z959" s="189"/>
      <c r="AA959" s="187"/>
      <c r="AB959" s="162">
        <f t="shared" si="18329"/>
        <v>0</v>
      </c>
      <c r="AC959" s="165">
        <f t="shared" si="18361"/>
        <v>0</v>
      </c>
      <c r="BI959" s="139" t="s">
        <v>36</v>
      </c>
      <c r="BJ959" s="123" t="e">
        <f>B959/B963</f>
        <v>#DIV/0!</v>
      </c>
      <c r="BK959" s="124" t="e">
        <f t="shared" ref="BK959" si="18880">C959/C963</f>
        <v>#DIV/0!</v>
      </c>
      <c r="BL959" s="125" t="e">
        <f t="shared" ref="BL959" si="18881">D959/D963</f>
        <v>#DIV/0!</v>
      </c>
      <c r="BM959" s="126" t="e">
        <f t="shared" ref="BM959" si="18882">E959/E963</f>
        <v>#DIV/0!</v>
      </c>
      <c r="BN959" s="123" t="e">
        <f t="shared" ref="BN959" si="18883">F959/F963</f>
        <v>#DIV/0!</v>
      </c>
      <c r="BO959" s="124" t="e">
        <f t="shared" ref="BO959" si="18884">G959/G963</f>
        <v>#DIV/0!</v>
      </c>
      <c r="BP959" s="125" t="e">
        <f t="shared" ref="BP959" si="18885">H959/H963</f>
        <v>#DIV/0!</v>
      </c>
      <c r="BQ959" s="126" t="e">
        <f t="shared" ref="BQ959" si="18886">I959/I963</f>
        <v>#DIV/0!</v>
      </c>
      <c r="BR959" s="123" t="e">
        <f t="shared" ref="BR959" si="18887">J959/J963</f>
        <v>#DIV/0!</v>
      </c>
      <c r="BS959" s="124" t="e">
        <f t="shared" ref="BS959" si="18888">K959/K963</f>
        <v>#DIV/0!</v>
      </c>
      <c r="BT959" s="125" t="e">
        <f t="shared" ref="BT959" si="18889">L959/L963</f>
        <v>#DIV/0!</v>
      </c>
      <c r="BU959" s="123" t="e">
        <f t="shared" ref="BU959" si="18890">M959/M963</f>
        <v>#DIV/0!</v>
      </c>
      <c r="BV959" s="127" t="e">
        <f t="shared" ref="BV959" si="18891">N959/N963</f>
        <v>#DIV/0!</v>
      </c>
      <c r="BW959" s="128" t="e">
        <f t="shared" ref="BW959" si="18892">O959/O963</f>
        <v>#DIV/0!</v>
      </c>
      <c r="BX959" s="123" t="e">
        <f t="shared" ref="BX959" si="18893">P959/P963</f>
        <v>#DIV/0!</v>
      </c>
      <c r="BY959" s="124" t="e">
        <f t="shared" ref="BY959" si="18894">Q959/Q963</f>
        <v>#DIV/0!</v>
      </c>
      <c r="BZ959" s="125" t="e">
        <f t="shared" ref="BZ959" si="18895">R959/R963</f>
        <v>#DIV/0!</v>
      </c>
      <c r="CA959" s="126" t="e">
        <f t="shared" ref="CA959" si="18896">S959/S963</f>
        <v>#DIV/0!</v>
      </c>
      <c r="CB959" s="123" t="e">
        <f t="shared" ref="CB959" si="18897">T959/T963</f>
        <v>#DIV/0!</v>
      </c>
      <c r="CC959" s="124" t="e">
        <f t="shared" ref="CC959" si="18898">U959/U963</f>
        <v>#DIV/0!</v>
      </c>
      <c r="CD959" s="125" t="e">
        <f t="shared" ref="CD959" si="18899">V959/V963</f>
        <v>#DIV/0!</v>
      </c>
      <c r="CE959" s="126" t="e">
        <f t="shared" ref="CE959" si="18900">W959/W963</f>
        <v>#DIV/0!</v>
      </c>
      <c r="CF959" s="123" t="e">
        <f t="shared" ref="CF959" si="18901">X959/X963</f>
        <v>#DIV/0!</v>
      </c>
      <c r="CG959" s="124" t="e">
        <f t="shared" ref="CG959" si="18902">Y959/Y963</f>
        <v>#DIV/0!</v>
      </c>
      <c r="CH959" s="125" t="e">
        <f t="shared" ref="CH959" si="18903">Z959/Z963</f>
        <v>#DIV/0!</v>
      </c>
      <c r="CI959" s="123" t="e">
        <f t="shared" ref="CI959" si="18904">AA959/AA963</f>
        <v>#DIV/0!</v>
      </c>
      <c r="CJ959" s="129" t="e">
        <f t="shared" ref="CJ959" si="18905">AB959/AB963</f>
        <v>#DIV/0!</v>
      </c>
      <c r="CK959" s="130" t="e">
        <f t="shared" ref="CK959" si="18906">AC959/AC963</f>
        <v>#DIV/0!</v>
      </c>
    </row>
    <row r="960" spans="1:89" x14ac:dyDescent="0.25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62">
        <f t="shared" si="18329"/>
        <v>0</v>
      </c>
      <c r="AC960" s="165">
        <f t="shared" si="18361"/>
        <v>0</v>
      </c>
      <c r="BI960" s="131" t="s">
        <v>37</v>
      </c>
      <c r="BJ960" s="123" t="e">
        <f>B960/B963</f>
        <v>#DIV/0!</v>
      </c>
      <c r="BK960" s="124" t="e">
        <f t="shared" ref="BK960" si="18907">C960/C963</f>
        <v>#DIV/0!</v>
      </c>
      <c r="BL960" s="125" t="e">
        <f t="shared" ref="BL960" si="18908">D960/D963</f>
        <v>#DIV/0!</v>
      </c>
      <c r="BM960" s="126" t="e">
        <f t="shared" ref="BM960" si="18909">E960/E963</f>
        <v>#DIV/0!</v>
      </c>
      <c r="BN960" s="123" t="e">
        <f t="shared" ref="BN960" si="18910">F960/F963</f>
        <v>#DIV/0!</v>
      </c>
      <c r="BO960" s="124" t="e">
        <f t="shared" ref="BO960" si="18911">G960/G963</f>
        <v>#DIV/0!</v>
      </c>
      <c r="BP960" s="125" t="e">
        <f t="shared" ref="BP960" si="18912">H960/H963</f>
        <v>#DIV/0!</v>
      </c>
      <c r="BQ960" s="126" t="e">
        <f t="shared" ref="BQ960" si="18913">I960/I963</f>
        <v>#DIV/0!</v>
      </c>
      <c r="BR960" s="123" t="e">
        <f t="shared" ref="BR960" si="18914">J960/J963</f>
        <v>#DIV/0!</v>
      </c>
      <c r="BS960" s="124" t="e">
        <f t="shared" ref="BS960" si="18915">K960/K963</f>
        <v>#DIV/0!</v>
      </c>
      <c r="BT960" s="125" t="e">
        <f t="shared" ref="BT960" si="18916">L960/L963</f>
        <v>#DIV/0!</v>
      </c>
      <c r="BU960" s="123" t="e">
        <f t="shared" ref="BU960" si="18917">M960/M963</f>
        <v>#DIV/0!</v>
      </c>
      <c r="BV960" s="127" t="e">
        <f t="shared" ref="BV960" si="18918">N960/N963</f>
        <v>#DIV/0!</v>
      </c>
      <c r="BW960" s="128" t="e">
        <f t="shared" ref="BW960" si="18919">O960/O963</f>
        <v>#DIV/0!</v>
      </c>
      <c r="BX960" s="123" t="e">
        <f t="shared" ref="BX960" si="18920">P960/P963</f>
        <v>#DIV/0!</v>
      </c>
      <c r="BY960" s="124" t="e">
        <f t="shared" ref="BY960" si="18921">Q960/Q963</f>
        <v>#DIV/0!</v>
      </c>
      <c r="BZ960" s="125" t="e">
        <f t="shared" ref="BZ960" si="18922">R960/R963</f>
        <v>#DIV/0!</v>
      </c>
      <c r="CA960" s="126" t="e">
        <f t="shared" ref="CA960" si="18923">S960/S963</f>
        <v>#DIV/0!</v>
      </c>
      <c r="CB960" s="123" t="e">
        <f t="shared" ref="CB960" si="18924">T960/T963</f>
        <v>#DIV/0!</v>
      </c>
      <c r="CC960" s="124" t="e">
        <f t="shared" ref="CC960" si="18925">U960/U963</f>
        <v>#DIV/0!</v>
      </c>
      <c r="CD960" s="125" t="e">
        <f t="shared" ref="CD960" si="18926">V960/V963</f>
        <v>#DIV/0!</v>
      </c>
      <c r="CE960" s="126" t="e">
        <f t="shared" ref="CE960" si="18927">W960/W963</f>
        <v>#DIV/0!</v>
      </c>
      <c r="CF960" s="123" t="e">
        <f t="shared" ref="CF960" si="18928">X960/X963</f>
        <v>#DIV/0!</v>
      </c>
      <c r="CG960" s="124" t="e">
        <f t="shared" ref="CG960" si="18929">Y960/Y963</f>
        <v>#DIV/0!</v>
      </c>
      <c r="CH960" s="125" t="e">
        <f t="shared" ref="CH960" si="18930">Z960/Z963</f>
        <v>#DIV/0!</v>
      </c>
      <c r="CI960" s="123" t="e">
        <f t="shared" ref="CI960" si="18931">AA960/AA963</f>
        <v>#DIV/0!</v>
      </c>
      <c r="CJ960" s="129" t="e">
        <f t="shared" ref="CJ960" si="18932">AB960/AB963</f>
        <v>#DIV/0!</v>
      </c>
      <c r="CK960" s="130" t="e">
        <f t="shared" ref="CK960" si="18933">AC960/AC963</f>
        <v>#DIV/0!</v>
      </c>
    </row>
    <row r="961" spans="1:89" x14ac:dyDescent="0.25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2">
        <f t="shared" si="18329"/>
        <v>0</v>
      </c>
      <c r="AC961" s="165">
        <f t="shared" si="18361"/>
        <v>0</v>
      </c>
      <c r="BI961" s="139" t="s">
        <v>38</v>
      </c>
      <c r="BJ961" s="123" t="e">
        <f>B961/B963</f>
        <v>#DIV/0!</v>
      </c>
      <c r="BK961" s="124" t="e">
        <f t="shared" ref="BK961" si="18934">C961/C963</f>
        <v>#DIV/0!</v>
      </c>
      <c r="BL961" s="125" t="e">
        <f t="shared" ref="BL961" si="18935">D961/D963</f>
        <v>#DIV/0!</v>
      </c>
      <c r="BM961" s="126" t="e">
        <f t="shared" ref="BM961" si="18936">E961/E963</f>
        <v>#DIV/0!</v>
      </c>
      <c r="BN961" s="123" t="e">
        <f t="shared" ref="BN961" si="18937">F961/F963</f>
        <v>#DIV/0!</v>
      </c>
      <c r="BO961" s="124" t="e">
        <f t="shared" ref="BO961" si="18938">G961/G963</f>
        <v>#DIV/0!</v>
      </c>
      <c r="BP961" s="125" t="e">
        <f t="shared" ref="BP961" si="18939">H961/H963</f>
        <v>#DIV/0!</v>
      </c>
      <c r="BQ961" s="126" t="e">
        <f t="shared" ref="BQ961" si="18940">I961/I963</f>
        <v>#DIV/0!</v>
      </c>
      <c r="BR961" s="123" t="e">
        <f t="shared" ref="BR961" si="18941">J961/J963</f>
        <v>#DIV/0!</v>
      </c>
      <c r="BS961" s="124" t="e">
        <f t="shared" ref="BS961" si="18942">K961/K963</f>
        <v>#DIV/0!</v>
      </c>
      <c r="BT961" s="125" t="e">
        <f t="shared" ref="BT961" si="18943">L961/L963</f>
        <v>#DIV/0!</v>
      </c>
      <c r="BU961" s="123" t="e">
        <f t="shared" ref="BU961" si="18944">M961/M963</f>
        <v>#DIV/0!</v>
      </c>
      <c r="BV961" s="127" t="e">
        <f t="shared" ref="BV961" si="18945">N961/N963</f>
        <v>#DIV/0!</v>
      </c>
      <c r="BW961" s="128" t="e">
        <f t="shared" ref="BW961" si="18946">O961/O963</f>
        <v>#DIV/0!</v>
      </c>
      <c r="BX961" s="123" t="e">
        <f t="shared" ref="BX961" si="18947">P961/P963</f>
        <v>#DIV/0!</v>
      </c>
      <c r="BY961" s="124" t="e">
        <f t="shared" ref="BY961" si="18948">Q961/Q963</f>
        <v>#DIV/0!</v>
      </c>
      <c r="BZ961" s="125" t="e">
        <f t="shared" ref="BZ961" si="18949">R961/R963</f>
        <v>#DIV/0!</v>
      </c>
      <c r="CA961" s="126" t="e">
        <f t="shared" ref="CA961" si="18950">S961/S963</f>
        <v>#DIV/0!</v>
      </c>
      <c r="CB961" s="123" t="e">
        <f t="shared" ref="CB961" si="18951">T961/T963</f>
        <v>#DIV/0!</v>
      </c>
      <c r="CC961" s="124" t="e">
        <f t="shared" ref="CC961" si="18952">U961/U963</f>
        <v>#DIV/0!</v>
      </c>
      <c r="CD961" s="125" t="e">
        <f t="shared" ref="CD961" si="18953">V961/V963</f>
        <v>#DIV/0!</v>
      </c>
      <c r="CE961" s="126" t="e">
        <f t="shared" ref="CE961" si="18954">W961/W963</f>
        <v>#DIV/0!</v>
      </c>
      <c r="CF961" s="123" t="e">
        <f t="shared" ref="CF961" si="18955">X961/X963</f>
        <v>#DIV/0!</v>
      </c>
      <c r="CG961" s="124" t="e">
        <f t="shared" ref="CG961" si="18956">Y961/Y963</f>
        <v>#DIV/0!</v>
      </c>
      <c r="CH961" s="125" t="e">
        <f t="shared" ref="CH961" si="18957">Z961/Z963</f>
        <v>#DIV/0!</v>
      </c>
      <c r="CI961" s="123" t="e">
        <f t="shared" ref="CI961" si="18958">AA961/AA963</f>
        <v>#DIV/0!</v>
      </c>
      <c r="CJ961" s="129" t="e">
        <f t="shared" ref="CJ961" si="18959">AB961/AB963</f>
        <v>#DIV/0!</v>
      </c>
      <c r="CK961" s="130" t="e">
        <f t="shared" ref="CK961" si="18960">AC961/AC963</f>
        <v>#DIV/0!</v>
      </c>
    </row>
    <row r="962" spans="1:89" ht="13.8" thickBot="1" x14ac:dyDescent="0.3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2">
        <f t="shared" si="18329"/>
        <v>0</v>
      </c>
      <c r="AC962" s="165">
        <f t="shared" si="18361"/>
        <v>0</v>
      </c>
      <c r="BI962" s="131" t="s">
        <v>39</v>
      </c>
      <c r="BJ962" s="123" t="e">
        <f>B962/B963</f>
        <v>#DIV/0!</v>
      </c>
      <c r="BK962" s="124" t="e">
        <f t="shared" ref="BK962" si="18961">C962/C963</f>
        <v>#DIV/0!</v>
      </c>
      <c r="BL962" s="125" t="e">
        <f t="shared" ref="BL962" si="18962">D962/D963</f>
        <v>#DIV/0!</v>
      </c>
      <c r="BM962" s="126" t="e">
        <f t="shared" ref="BM962" si="18963">E962/E963</f>
        <v>#DIV/0!</v>
      </c>
      <c r="BN962" s="123" t="e">
        <f t="shared" ref="BN962" si="18964">F962/F963</f>
        <v>#DIV/0!</v>
      </c>
      <c r="BO962" s="124" t="e">
        <f t="shared" ref="BO962" si="18965">G962/G963</f>
        <v>#DIV/0!</v>
      </c>
      <c r="BP962" s="125" t="e">
        <f t="shared" ref="BP962" si="18966">H962/H963</f>
        <v>#DIV/0!</v>
      </c>
      <c r="BQ962" s="126" t="e">
        <f t="shared" ref="BQ962" si="18967">I962/I963</f>
        <v>#DIV/0!</v>
      </c>
      <c r="BR962" s="123" t="e">
        <f t="shared" ref="BR962" si="18968">J962/J963</f>
        <v>#DIV/0!</v>
      </c>
      <c r="BS962" s="124" t="e">
        <f t="shared" ref="BS962" si="18969">K962/K963</f>
        <v>#DIV/0!</v>
      </c>
      <c r="BT962" s="125" t="e">
        <f t="shared" ref="BT962" si="18970">L962/L963</f>
        <v>#DIV/0!</v>
      </c>
      <c r="BU962" s="123" t="e">
        <f t="shared" ref="BU962" si="18971">M962/M963</f>
        <v>#DIV/0!</v>
      </c>
      <c r="BV962" s="127" t="e">
        <f t="shared" ref="BV962" si="18972">N962/N963</f>
        <v>#DIV/0!</v>
      </c>
      <c r="BW962" s="128" t="e">
        <f t="shared" ref="BW962" si="18973">O962/O963</f>
        <v>#DIV/0!</v>
      </c>
      <c r="BX962" s="123" t="e">
        <f t="shared" ref="BX962" si="18974">P962/P963</f>
        <v>#DIV/0!</v>
      </c>
      <c r="BY962" s="124" t="e">
        <f t="shared" ref="BY962" si="18975">Q962/Q963</f>
        <v>#DIV/0!</v>
      </c>
      <c r="BZ962" s="125" t="e">
        <f t="shared" ref="BZ962" si="18976">R962/R963</f>
        <v>#DIV/0!</v>
      </c>
      <c r="CA962" s="126" t="e">
        <f t="shared" ref="CA962" si="18977">S962/S963</f>
        <v>#DIV/0!</v>
      </c>
      <c r="CB962" s="123" t="e">
        <f t="shared" ref="CB962" si="18978">T962/T963</f>
        <v>#DIV/0!</v>
      </c>
      <c r="CC962" s="124" t="e">
        <f t="shared" ref="CC962" si="18979">U962/U963</f>
        <v>#DIV/0!</v>
      </c>
      <c r="CD962" s="125" t="e">
        <f t="shared" ref="CD962" si="18980">V962/V963</f>
        <v>#DIV/0!</v>
      </c>
      <c r="CE962" s="126" t="e">
        <f t="shared" ref="CE962" si="18981">W962/W963</f>
        <v>#DIV/0!</v>
      </c>
      <c r="CF962" s="123" t="e">
        <f t="shared" ref="CF962" si="18982">X962/X963</f>
        <v>#DIV/0!</v>
      </c>
      <c r="CG962" s="124" t="e">
        <f t="shared" ref="CG962" si="18983">Y962/Y963</f>
        <v>#DIV/0!</v>
      </c>
      <c r="CH962" s="125" t="e">
        <f t="shared" ref="CH962" si="18984">Z962/Z963</f>
        <v>#DIV/0!</v>
      </c>
      <c r="CI962" s="123" t="e">
        <f t="shared" ref="CI962" si="18985">AA962/AA963</f>
        <v>#DIV/0!</v>
      </c>
      <c r="CJ962" s="129" t="e">
        <f t="shared" ref="CJ962" si="18986">AB962/AB963</f>
        <v>#DIV/0!</v>
      </c>
      <c r="CK962" s="130" t="e">
        <f t="shared" ref="CK962" si="18987">AC962/AC963</f>
        <v>#DIV/0!</v>
      </c>
    </row>
    <row r="963" spans="1:89" ht="14.4" thickTop="1" thickBot="1" x14ac:dyDescent="0.3">
      <c r="A963" s="251" t="s">
        <v>13</v>
      </c>
      <c r="B963" s="14">
        <f t="shared" ref="B963:AA963" si="18988">SUM(B940:B962)</f>
        <v>0</v>
      </c>
      <c r="C963" s="1">
        <f t="shared" si="18988"/>
        <v>0</v>
      </c>
      <c r="D963" s="14">
        <f t="shared" si="18988"/>
        <v>0</v>
      </c>
      <c r="E963" s="1">
        <f t="shared" si="18988"/>
        <v>0</v>
      </c>
      <c r="F963" s="14">
        <f t="shared" si="18988"/>
        <v>0</v>
      </c>
      <c r="G963" s="1">
        <f t="shared" si="18988"/>
        <v>0</v>
      </c>
      <c r="H963" s="14">
        <f t="shared" si="18988"/>
        <v>0</v>
      </c>
      <c r="I963" s="1">
        <f t="shared" si="18988"/>
        <v>0</v>
      </c>
      <c r="J963" s="14">
        <f t="shared" si="18988"/>
        <v>0</v>
      </c>
      <c r="K963" s="1">
        <f t="shared" si="18988"/>
        <v>0</v>
      </c>
      <c r="L963" s="14">
        <f t="shared" si="18988"/>
        <v>0</v>
      </c>
      <c r="M963" s="1">
        <f t="shared" si="18988"/>
        <v>0</v>
      </c>
      <c r="N963" s="14">
        <f t="shared" si="18988"/>
        <v>0</v>
      </c>
      <c r="O963" s="1">
        <f t="shared" si="18988"/>
        <v>0</v>
      </c>
      <c r="P963" s="14">
        <f t="shared" si="18988"/>
        <v>0</v>
      </c>
      <c r="Q963" s="1">
        <f t="shared" si="18988"/>
        <v>0</v>
      </c>
      <c r="R963" s="14">
        <f t="shared" si="18988"/>
        <v>0</v>
      </c>
      <c r="S963" s="1">
        <f t="shared" si="18988"/>
        <v>0</v>
      </c>
      <c r="T963" s="14">
        <f t="shared" si="18988"/>
        <v>0</v>
      </c>
      <c r="U963" s="1">
        <f t="shared" si="18988"/>
        <v>0</v>
      </c>
      <c r="V963" s="14">
        <f t="shared" si="18988"/>
        <v>0</v>
      </c>
      <c r="W963" s="1">
        <f t="shared" si="18988"/>
        <v>0</v>
      </c>
      <c r="X963" s="14">
        <f t="shared" si="18988"/>
        <v>0</v>
      </c>
      <c r="Y963" s="1">
        <f t="shared" si="18988"/>
        <v>0</v>
      </c>
      <c r="Z963" s="14">
        <f t="shared" si="18988"/>
        <v>0</v>
      </c>
      <c r="AA963" s="1">
        <f t="shared" si="18988"/>
        <v>0</v>
      </c>
      <c r="AB963" s="166">
        <f t="shared" ref="AB963:AC963" si="18989">SUM(AB939:AB962)</f>
        <v>0</v>
      </c>
      <c r="AC963" s="167">
        <f t="shared" si="18989"/>
        <v>0</v>
      </c>
      <c r="BI963" s="251" t="s">
        <v>13</v>
      </c>
      <c r="BJ963" s="147" t="e">
        <f>SUM(BJ939:BJ962)</f>
        <v>#DIV/0!</v>
      </c>
      <c r="BK963" s="148" t="e">
        <f t="shared" ref="BK963:CK963" si="18990">SUM(BK939:BK962)</f>
        <v>#DIV/0!</v>
      </c>
      <c r="BL963" s="147" t="e">
        <f t="shared" si="18990"/>
        <v>#DIV/0!</v>
      </c>
      <c r="BM963" s="148" t="e">
        <f t="shared" si="18990"/>
        <v>#DIV/0!</v>
      </c>
      <c r="BN963" s="147" t="e">
        <f t="shared" si="18990"/>
        <v>#DIV/0!</v>
      </c>
      <c r="BO963" s="148" t="e">
        <f t="shared" si="18990"/>
        <v>#DIV/0!</v>
      </c>
      <c r="BP963" s="147" t="e">
        <f t="shared" si="18990"/>
        <v>#DIV/0!</v>
      </c>
      <c r="BQ963" s="148" t="e">
        <f t="shared" si="18990"/>
        <v>#DIV/0!</v>
      </c>
      <c r="BR963" s="147" t="e">
        <f t="shared" si="18990"/>
        <v>#DIV/0!</v>
      </c>
      <c r="BS963" s="148" t="e">
        <f t="shared" si="18990"/>
        <v>#DIV/0!</v>
      </c>
      <c r="BT963" s="147" t="e">
        <f t="shared" si="18990"/>
        <v>#DIV/0!</v>
      </c>
      <c r="BU963" s="148" t="e">
        <f t="shared" si="18990"/>
        <v>#DIV/0!</v>
      </c>
      <c r="BV963" s="147" t="e">
        <f t="shared" si="18990"/>
        <v>#DIV/0!</v>
      </c>
      <c r="BW963" s="148" t="e">
        <f t="shared" si="18990"/>
        <v>#DIV/0!</v>
      </c>
      <c r="BX963" s="147" t="e">
        <f t="shared" si="18990"/>
        <v>#DIV/0!</v>
      </c>
      <c r="BY963" s="148" t="e">
        <f t="shared" si="18990"/>
        <v>#DIV/0!</v>
      </c>
      <c r="BZ963" s="147" t="e">
        <f t="shared" si="18990"/>
        <v>#DIV/0!</v>
      </c>
      <c r="CA963" s="148" t="e">
        <f t="shared" si="18990"/>
        <v>#DIV/0!</v>
      </c>
      <c r="CB963" s="147" t="e">
        <f t="shared" si="18990"/>
        <v>#DIV/0!</v>
      </c>
      <c r="CC963" s="148" t="e">
        <f t="shared" si="18990"/>
        <v>#DIV/0!</v>
      </c>
      <c r="CD963" s="147" t="e">
        <f t="shared" si="18990"/>
        <v>#DIV/0!</v>
      </c>
      <c r="CE963" s="148" t="e">
        <f t="shared" si="18990"/>
        <v>#DIV/0!</v>
      </c>
      <c r="CF963" s="147" t="e">
        <f t="shared" si="18990"/>
        <v>#DIV/0!</v>
      </c>
      <c r="CG963" s="148" t="e">
        <f t="shared" si="18990"/>
        <v>#DIV/0!</v>
      </c>
      <c r="CH963" s="147" t="e">
        <f t="shared" si="18990"/>
        <v>#DIV/0!</v>
      </c>
      <c r="CI963" s="148" t="e">
        <f t="shared" si="18990"/>
        <v>#DIV/0!</v>
      </c>
      <c r="CJ963" s="147" t="e">
        <f t="shared" si="18990"/>
        <v>#DIV/0!</v>
      </c>
      <c r="CK963" s="148" t="e">
        <f t="shared" si="18990"/>
        <v>#DIV/0!</v>
      </c>
    </row>
    <row r="964" spans="1:89" ht="13.8" thickTop="1" x14ac:dyDescent="0.25">
      <c r="A964" s="178"/>
    </row>
  </sheetData>
  <mergeCells count="1926"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V875:AW875"/>
    <mergeCell ref="AX875:AY875"/>
    <mergeCell ref="AZ875:BA875"/>
    <mergeCell ref="BB875:BC875"/>
    <mergeCell ref="BD875:BE875"/>
    <mergeCell ref="BF875:BG875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I284:BL284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844:C844"/>
    <mergeCell ref="D844:E844"/>
    <mergeCell ref="F844:G844"/>
    <mergeCell ref="H844:I844"/>
    <mergeCell ref="J844:K844"/>
    <mergeCell ref="L844:M844"/>
    <mergeCell ref="N844:O844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R937:BS937"/>
    <mergeCell ref="BP937:BQ937"/>
    <mergeCell ref="D906:E906"/>
    <mergeCell ref="L782:M782"/>
    <mergeCell ref="N782:O782"/>
    <mergeCell ref="N875:O875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AB875:AC875"/>
    <mergeCell ref="Z844:AA844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04:D904"/>
    <mergeCell ref="B906:C906"/>
    <mergeCell ref="B937:C937"/>
    <mergeCell ref="A937:A938"/>
    <mergeCell ref="A935:D935"/>
    <mergeCell ref="BN937:BO937"/>
    <mergeCell ref="BL937:BM937"/>
    <mergeCell ref="BJ937:BK937"/>
    <mergeCell ref="BI937:BI938"/>
    <mergeCell ref="L937:M937"/>
    <mergeCell ref="N937:O937"/>
    <mergeCell ref="AB937:AC937"/>
    <mergeCell ref="Z937:AA937"/>
    <mergeCell ref="X937:Y937"/>
    <mergeCell ref="V937:W937"/>
    <mergeCell ref="T937:U937"/>
    <mergeCell ref="R937:S937"/>
    <mergeCell ref="P937:Q937"/>
    <mergeCell ref="J937:K937"/>
    <mergeCell ref="H937:I937"/>
    <mergeCell ref="F937:G937"/>
    <mergeCell ref="D937:E937"/>
    <mergeCell ref="AN937:AO937"/>
    <mergeCell ref="AP937:AQ937"/>
    <mergeCell ref="AR937:AS937"/>
  </mergeCells>
  <phoneticPr fontId="0" type="noConversion"/>
  <printOptions horizontalCentered="1" verticalCentered="1"/>
  <pageMargins left="0.51181102362204722" right="0" top="0.98425196850393704" bottom="0.98425196850393704" header="0.51181102362204722" footer="0.51181102362204722"/>
  <pageSetup paperSize="14" scale="71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AB32" sqref="AB32"/>
    </sheetView>
  </sheetViews>
  <sheetFormatPr defaultColWidth="8.88671875" defaultRowHeight="13.2" x14ac:dyDescent="0.25"/>
  <cols>
    <col min="1" max="1" width="12.44140625" style="8" customWidth="1"/>
    <col min="2" max="27" width="9.109375" style="8" customWidth="1"/>
    <col min="28" max="29" width="11" style="43" customWidth="1"/>
    <col min="30" max="16384" width="8.88671875" style="8"/>
  </cols>
  <sheetData>
    <row r="2" spans="1:31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</row>
    <row r="4" spans="1:31" ht="13.8" thickBot="1" x14ac:dyDescent="0.3">
      <c r="A4" s="43" t="s">
        <v>46</v>
      </c>
    </row>
    <row r="5" spans="1:31" ht="14.4" thickTop="1" thickBot="1" x14ac:dyDescent="0.3">
      <c r="A5" s="301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0" customFormat="1" ht="14.4" thickTop="1" thickBot="1" x14ac:dyDescent="0.3">
      <c r="A6" s="302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8" thickTop="1" x14ac:dyDescent="0.25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5">
      <c r="A8" s="86" t="s">
        <v>17</v>
      </c>
      <c r="B8" s="21" t="e">
        <f>SUM(Daily!B10,Daily!B41,Daily!B72,Daily!B103,Daily!#REF!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#REF!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2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11467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71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18573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233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16085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1243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471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901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1517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3404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7447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5131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2830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2737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1644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3783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81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1432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499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3077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89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1543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252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1224</v>
      </c>
      <c r="AB8" s="4" t="e">
        <f t="shared" ref="AB8:AC30" si="0">B8+D8+F8+H8+J8+L8+N8+P8+R8+T8+V8+X8+Z8</f>
        <v>#REF!</v>
      </c>
      <c r="AC8" s="5">
        <f t="shared" si="0"/>
        <v>24781</v>
      </c>
      <c r="AD8" s="18"/>
      <c r="AE8" s="18"/>
    </row>
    <row r="9" spans="1:31" x14ac:dyDescent="0.25">
      <c r="A9" s="87" t="s">
        <v>18</v>
      </c>
      <c r="B9" s="21">
        <f>SUM(Daily!B11,Daily!B42,Daily!B73,Daily!B104,Daily!B134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61822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17174.099999999999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40263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11715.5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61193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15517.7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68800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27229.3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3138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10437.6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17189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36442.1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54137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56326.9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28798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30444.5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43689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33988.9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4996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17805.900000000001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22542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41726.300000000003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29839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25268.5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77549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52533.8</v>
      </c>
      <c r="AB9" s="6">
        <f t="shared" si="0"/>
        <v>513955</v>
      </c>
      <c r="AC9" s="7">
        <f t="shared" si="0"/>
        <v>376611.1</v>
      </c>
      <c r="AD9" s="18"/>
      <c r="AE9" s="18"/>
    </row>
    <row r="10" spans="1:31" x14ac:dyDescent="0.25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112847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49494.2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50730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32828.400000000001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83096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37377.1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103232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65958.100000000006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7023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24244.7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30396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73844.7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82819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101500.3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57218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58577.5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78732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56006.6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11681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36291.800000000003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40358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87109.9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55020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43986.3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118824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91109</v>
      </c>
      <c r="AB10" s="4">
        <f t="shared" si="0"/>
        <v>831976</v>
      </c>
      <c r="AC10" s="5">
        <f t="shared" si="0"/>
        <v>758328.60000000009</v>
      </c>
      <c r="AD10" s="18"/>
      <c r="AE10" s="18"/>
    </row>
    <row r="11" spans="1:31" x14ac:dyDescent="0.25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123279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47041.7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51518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42047.3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84231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41267.200000000004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105722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76318.199999999983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9416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31818.800000000003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31133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103887.9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86311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123858.5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66920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67825.600000000006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90688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63195.30000000001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12582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48834.5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40066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104749.9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57640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55423.5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145155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96630.7</v>
      </c>
      <c r="AB11" s="6">
        <f t="shared" si="0"/>
        <v>904661</v>
      </c>
      <c r="AC11" s="7">
        <f t="shared" si="0"/>
        <v>902899.1</v>
      </c>
      <c r="AD11" s="18"/>
      <c r="AE11" s="18"/>
    </row>
    <row r="12" spans="1:31" x14ac:dyDescent="0.25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104580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43013.5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48403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35031.4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66820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34493.400000000009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97467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72146.600000000006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7899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28186.799999999999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26594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103321.5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72657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119460.6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53999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60556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77044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54382.200000000004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9120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37890.600000000006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30598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95353.4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48937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49686.299999999996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123879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86840.4</v>
      </c>
      <c r="AB12" s="4">
        <f t="shared" si="0"/>
        <v>767997</v>
      </c>
      <c r="AC12" s="5">
        <f t="shared" si="0"/>
        <v>820362.70000000007</v>
      </c>
      <c r="AD12" s="18"/>
      <c r="AE12" s="18"/>
    </row>
    <row r="13" spans="1:31" x14ac:dyDescent="0.25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77643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42558.400000000001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38446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26400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55017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26063.200000000001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86472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64364.600000000006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7658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24871.599999999999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21102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74021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59355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100020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38457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42743.3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65284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44189.8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7378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20595.599999999999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25043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88794.3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39568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31438.5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104683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80320.2</v>
      </c>
      <c r="AB13" s="6">
        <f t="shared" si="0"/>
        <v>626106</v>
      </c>
      <c r="AC13" s="7">
        <f t="shared" si="0"/>
        <v>666380.5</v>
      </c>
      <c r="AD13" s="18"/>
      <c r="AE13" s="18"/>
    </row>
    <row r="14" spans="1:31" x14ac:dyDescent="0.25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57424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41185.699999999997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28323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21107.4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42130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23152.2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71155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56430.1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8044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18069.3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20297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50794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50599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69860.7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33528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31156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50521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38569.800000000003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8142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13363.5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22782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67032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31999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20885.099999999999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84495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76256.899999999994</v>
      </c>
      <c r="AB14" s="4">
        <f t="shared" si="0"/>
        <v>509439</v>
      </c>
      <c r="AC14" s="5">
        <f t="shared" si="0"/>
        <v>527862.69999999995</v>
      </c>
      <c r="AD14" s="18"/>
      <c r="AE14" s="18"/>
    </row>
    <row r="15" spans="1:31" x14ac:dyDescent="0.25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57294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42395.9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28534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19571.5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40864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21756.9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72442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58135.899999999994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9038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13411.4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21362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46607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50977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69479.8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34994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27406.5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50494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38035.5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8077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11106.7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25094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67372.5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31574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17811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85775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78238.600000000006</v>
      </c>
      <c r="AB15" s="6">
        <f t="shared" si="0"/>
        <v>516519</v>
      </c>
      <c r="AC15" s="7">
        <f t="shared" si="0"/>
        <v>511329.20000000007</v>
      </c>
      <c r="AD15" s="18"/>
      <c r="AE15" s="18"/>
    </row>
    <row r="16" spans="1:31" x14ac:dyDescent="0.25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55436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48526.7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28984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20662.7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38293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24028.9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73293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62127.199999999997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9744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10921.9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23563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47860.9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52932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65678.399999999994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37082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30138.799999999999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48787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39857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8432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11017.4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28362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61503.5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30776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16763.7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84220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82411.3</v>
      </c>
      <c r="AB16" s="4">
        <f t="shared" si="0"/>
        <v>519904</v>
      </c>
      <c r="AC16" s="5">
        <f t="shared" si="0"/>
        <v>521498.39999999997</v>
      </c>
      <c r="AD16" s="18"/>
      <c r="AE16" s="18"/>
    </row>
    <row r="17" spans="1:31" x14ac:dyDescent="0.25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50616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46334.5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25169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20833.099999999999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33116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25024.1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66653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61566.1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9924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10338.699999999999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25273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39885.199999999997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51733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58118.2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35532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30187.300000000003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46476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38981.199999999997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8296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11002.8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30000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52857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29995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16415.900000000001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80606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80625.3</v>
      </c>
      <c r="AB17" s="6">
        <f t="shared" si="0"/>
        <v>493389</v>
      </c>
      <c r="AC17" s="7">
        <f t="shared" si="0"/>
        <v>492169.4</v>
      </c>
      <c r="AD17" s="18"/>
      <c r="AE17" s="18"/>
    </row>
    <row r="18" spans="1:31" x14ac:dyDescent="0.25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44149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52010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22986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22402.400000000001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29297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29737.599999999999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64234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68364.700000000012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11720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9413.6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31987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32215.699999999997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55918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53018.400000000001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38167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29434.1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42125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42440.1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11298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8696.1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37819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45151.3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31009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15726.8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80019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84674.2</v>
      </c>
      <c r="AB18" s="4">
        <f t="shared" si="0"/>
        <v>500728</v>
      </c>
      <c r="AC18" s="5">
        <f t="shared" si="0"/>
        <v>493284.99999999994</v>
      </c>
      <c r="AD18" s="18"/>
      <c r="AE18" s="18"/>
    </row>
    <row r="19" spans="1:31" x14ac:dyDescent="0.25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45121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65479.8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26734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26982.7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30072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39848.199999999997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66003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84820.2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15219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8060.2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49970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28038.7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73081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53582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45750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30077.4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45010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51127.8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16502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7124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54324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44912.800000000003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40397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15110.1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84836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94258</v>
      </c>
      <c r="AB19" s="6">
        <f t="shared" si="0"/>
        <v>593019</v>
      </c>
      <c r="AC19" s="7">
        <f t="shared" si="0"/>
        <v>549421.9</v>
      </c>
      <c r="AD19" s="18"/>
      <c r="AE19" s="18"/>
    </row>
    <row r="20" spans="1:31" x14ac:dyDescent="0.25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56815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85603.4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36701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35790.9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40543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61765.2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74657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111587.29999999999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24712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8232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73688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27435.300000000003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101973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65533.2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60430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39265.5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58086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71548.5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34812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7651.9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79660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52907.600000000006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57066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19792.400000000001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96922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122222.29999999999</v>
      </c>
      <c r="AB20" s="4">
        <f t="shared" si="0"/>
        <v>796065</v>
      </c>
      <c r="AC20" s="5">
        <f t="shared" si="0"/>
        <v>709335.5</v>
      </c>
      <c r="AD20" s="18"/>
      <c r="AE20" s="18"/>
    </row>
    <row r="21" spans="1:31" x14ac:dyDescent="0.25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63748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119855.4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46102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46088.2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43018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83359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87214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144974.5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33925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9235.2000000000007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96068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30717.5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123589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79760.299999999988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68040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53220.6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68552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89058.8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43400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10247.899999999998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101961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62279.9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76553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24364.7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112824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151245.1</v>
      </c>
      <c r="AB21" s="6">
        <f t="shared" si="0"/>
        <v>964994</v>
      </c>
      <c r="AC21" s="7">
        <f t="shared" si="0"/>
        <v>904407.1</v>
      </c>
      <c r="AD21" s="18"/>
      <c r="AE21" s="18"/>
    </row>
    <row r="22" spans="1:31" x14ac:dyDescent="0.25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66123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123529.99999999999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37052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45405.1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37849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77704.600000000006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86883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149185.30000000002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24255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8552.9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94065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29698.500000000004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123103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81382.399999999994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68461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62663.9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65758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97657.8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40466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9788.2000000000007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111179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62778.000000000015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74786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26568.400000000001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111502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162337.20000000001</v>
      </c>
      <c r="AB22" s="4">
        <f t="shared" si="0"/>
        <v>941482</v>
      </c>
      <c r="AC22" s="5">
        <f t="shared" si="0"/>
        <v>937252.3</v>
      </c>
      <c r="AD22" s="18"/>
      <c r="AE22" s="18"/>
    </row>
    <row r="23" spans="1:31" x14ac:dyDescent="0.25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67168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110247.9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27344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48727.6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30090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78016.3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79649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147432.1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16779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7177.7000000000007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73184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31574.1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106689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80578.100000000006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48194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59733.7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56150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82871.5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24920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9914.7999999999993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98163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57340.5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54327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22839.200000000001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100617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141855.20000000001</v>
      </c>
      <c r="AB23" s="6">
        <f t="shared" si="0"/>
        <v>783274</v>
      </c>
      <c r="AC23" s="7">
        <f t="shared" si="0"/>
        <v>878308.7</v>
      </c>
      <c r="AD23" s="18"/>
      <c r="AE23" s="18"/>
    </row>
    <row r="24" spans="1:31" x14ac:dyDescent="0.25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62999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75094.7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21105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35851.600000000006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26120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55228.899999999994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64885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103814.7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13423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4812.8999999999996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50885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30096.3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77087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69554.7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32389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48528.799999999996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41792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62796.200000000004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13970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10340.9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75350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50853.8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32225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19321.900000000001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79750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102246</v>
      </c>
      <c r="AB24" s="4">
        <f t="shared" si="0"/>
        <v>591980</v>
      </c>
      <c r="AC24" s="5">
        <f t="shared" si="0"/>
        <v>668541.40000000014</v>
      </c>
      <c r="AD24" s="18"/>
      <c r="AE24" s="18"/>
    </row>
    <row r="25" spans="1:31" x14ac:dyDescent="0.25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24142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53329.5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9800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28753.8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11550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44533.600000000006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35063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75227.399999999994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10847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3518.6000000000004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36085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19255.400000000001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63102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53091.199999999997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21621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37336.400000000001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31242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50376.9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9387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8122.2999999999993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68731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34689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20121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13828.4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56338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75480.600000000006</v>
      </c>
      <c r="AB25" s="6">
        <f t="shared" si="0"/>
        <v>398029</v>
      </c>
      <c r="AC25" s="7">
        <f t="shared" si="0"/>
        <v>497543.10000000009</v>
      </c>
      <c r="AD25" s="18"/>
      <c r="AE25" s="18"/>
    </row>
    <row r="26" spans="1:31" x14ac:dyDescent="0.25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26931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235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15880.5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408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22827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2991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29756.6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2106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1323.8000000000002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20765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3556.8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13579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8601.7999999999993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4475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5708.4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4796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4604.8999999999996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1139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291.10000000000002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8970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1239.4000000000001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1982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547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1966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3635.3</v>
      </c>
      <c r="AB26" s="4">
        <f t="shared" si="0"/>
        <v>63412</v>
      </c>
      <c r="AC26" s="5">
        <f t="shared" si="0"/>
        <v>124903.6</v>
      </c>
      <c r="AD26" s="18"/>
      <c r="AE26" s="18"/>
    </row>
    <row r="27" spans="1:31" x14ac:dyDescent="0.25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2</v>
      </c>
      <c r="AB27" s="6">
        <f t="shared" si="0"/>
        <v>1</v>
      </c>
      <c r="AC27" s="7">
        <f t="shared" si="0"/>
        <v>2</v>
      </c>
      <c r="AD27" s="18"/>
      <c r="AE27" s="18"/>
    </row>
    <row r="28" spans="1:31" x14ac:dyDescent="0.25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5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8" thickBot="1" x14ac:dyDescent="0.3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4" thickTop="1" thickBot="1" x14ac:dyDescent="0.3">
      <c r="A31" s="9" t="s">
        <v>13</v>
      </c>
      <c r="B31" s="20" t="e">
        <f>SUM(B7:B30)</f>
        <v>#REF!</v>
      </c>
      <c r="C31" s="1">
        <f t="shared" ref="C31:AC31" si="1">SUM(C7:C30)</f>
        <v>1089808.3999999999</v>
      </c>
      <c r="D31" s="20">
        <f t="shared" si="1"/>
        <v>579896</v>
      </c>
      <c r="E31" s="1">
        <f t="shared" si="1"/>
        <v>536151.10000000009</v>
      </c>
      <c r="F31" s="20">
        <f t="shared" si="1"/>
        <v>772280</v>
      </c>
      <c r="G31" s="1">
        <f t="shared" si="1"/>
        <v>741934.10000000009</v>
      </c>
      <c r="H31" s="20">
        <f t="shared" si="1"/>
        <v>1322900</v>
      </c>
      <c r="I31" s="1">
        <f t="shared" si="1"/>
        <v>1460681.9000000001</v>
      </c>
      <c r="J31" s="20">
        <f t="shared" si="1"/>
        <v>225341</v>
      </c>
      <c r="K31" s="1">
        <f t="shared" si="1"/>
        <v>233528.7</v>
      </c>
      <c r="L31" s="20">
        <f t="shared" si="1"/>
        <v>745124</v>
      </c>
      <c r="M31" s="1">
        <f t="shared" si="1"/>
        <v>812656.6</v>
      </c>
      <c r="N31" s="20">
        <f t="shared" si="1"/>
        <v>1307088</v>
      </c>
      <c r="O31" s="1">
        <f t="shared" si="1"/>
        <v>1314536.5</v>
      </c>
      <c r="P31" s="20">
        <f t="shared" si="1"/>
        <v>776885</v>
      </c>
      <c r="Q31" s="1">
        <f t="shared" si="1"/>
        <v>747741.3</v>
      </c>
      <c r="R31" s="20">
        <f t="shared" si="1"/>
        <v>966870</v>
      </c>
      <c r="S31" s="1">
        <f t="shared" si="1"/>
        <v>963471.8</v>
      </c>
      <c r="T31" s="20">
        <f>SUM(T7:T30)</f>
        <v>274679</v>
      </c>
      <c r="U31" s="1">
        <f t="shared" si="1"/>
        <v>281518</v>
      </c>
      <c r="V31" s="20">
        <f t="shared" si="1"/>
        <v>901501</v>
      </c>
      <c r="W31" s="1">
        <f t="shared" si="1"/>
        <v>1081728.1000000001</v>
      </c>
      <c r="X31" s="20">
        <f t="shared" si="1"/>
        <v>743903</v>
      </c>
      <c r="Y31" s="1">
        <f t="shared" si="1"/>
        <v>437320.70000000013</v>
      </c>
      <c r="Z31" s="20">
        <f t="shared" si="1"/>
        <v>1630212</v>
      </c>
      <c r="AA31" s="1">
        <f t="shared" si="1"/>
        <v>1664146.1</v>
      </c>
      <c r="AB31" s="20" t="e">
        <f t="shared" si="1"/>
        <v>#REF!</v>
      </c>
      <c r="AC31" s="1">
        <f t="shared" si="1"/>
        <v>11365223.300000001</v>
      </c>
    </row>
    <row r="32" spans="1:31" s="69" customFormat="1" ht="16.2" thickTop="1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e">
        <f>IF(AB31='Daily Total'!D38,"Correct","Wrong")</f>
        <v>#REF!</v>
      </c>
      <c r="AC32" s="174" t="str">
        <f>IF(AC31='Daily Total'!E38,"Correct","Wrong")</f>
        <v>Wrong</v>
      </c>
    </row>
    <row r="33" spans="1:31" x14ac:dyDescent="0.25">
      <c r="D33" s="17"/>
      <c r="E33" s="17"/>
      <c r="F33" s="17"/>
      <c r="G33" s="17"/>
      <c r="AC33" s="95"/>
    </row>
    <row r="35" spans="1:31" x14ac:dyDescent="0.25">
      <c r="A35" s="43" t="s">
        <v>55</v>
      </c>
      <c r="B35" s="18"/>
      <c r="C35" s="18"/>
    </row>
    <row r="36" spans="1:31" ht="13.8" thickBot="1" x14ac:dyDescent="0.3">
      <c r="B36" s="18"/>
      <c r="C36" s="18"/>
    </row>
    <row r="37" spans="1:31" ht="14.4" thickTop="1" thickBot="1" x14ac:dyDescent="0.3">
      <c r="A37" s="301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8" thickTop="1" x14ac:dyDescent="0.25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5">
      <c r="A40" s="86" t="s">
        <v>17</v>
      </c>
      <c r="B40" s="21" t="e">
        <f t="shared" ref="B40:AA40" si="2">+B8/$B$65</f>
        <v>#REF!</v>
      </c>
      <c r="C40" s="21">
        <f t="shared" si="2"/>
        <v>6.6666666666666666E-2</v>
      </c>
      <c r="D40" s="21">
        <f t="shared" si="2"/>
        <v>382.23333333333335</v>
      </c>
      <c r="E40" s="21">
        <f t="shared" si="2"/>
        <v>2.3666666666666667</v>
      </c>
      <c r="F40" s="21">
        <f t="shared" si="2"/>
        <v>619.1</v>
      </c>
      <c r="G40" s="21">
        <f t="shared" si="2"/>
        <v>7.7666666666666666</v>
      </c>
      <c r="H40" s="21">
        <f t="shared" si="2"/>
        <v>536.16666666666663</v>
      </c>
      <c r="I40" s="21">
        <f t="shared" si="2"/>
        <v>41.43333333333333</v>
      </c>
      <c r="J40" s="21">
        <f t="shared" si="2"/>
        <v>15.7</v>
      </c>
      <c r="K40" s="21">
        <f t="shared" si="2"/>
        <v>30.033333333333335</v>
      </c>
      <c r="L40" s="21">
        <f t="shared" si="2"/>
        <v>50.56666666666667</v>
      </c>
      <c r="M40" s="21">
        <f t="shared" si="2"/>
        <v>113.46666666666667</v>
      </c>
      <c r="N40" s="21">
        <f t="shared" si="2"/>
        <v>248.23333333333332</v>
      </c>
      <c r="O40" s="21">
        <f t="shared" si="2"/>
        <v>171.03333333333333</v>
      </c>
      <c r="P40" s="21">
        <f t="shared" si="2"/>
        <v>94.333333333333329</v>
      </c>
      <c r="Q40" s="21">
        <f t="shared" si="2"/>
        <v>91.233333333333334</v>
      </c>
      <c r="R40" s="21">
        <f t="shared" si="2"/>
        <v>54.8</v>
      </c>
      <c r="S40" s="21">
        <f t="shared" si="2"/>
        <v>126.1</v>
      </c>
      <c r="T40" s="21">
        <f t="shared" si="2"/>
        <v>2.7</v>
      </c>
      <c r="U40" s="21">
        <f t="shared" si="2"/>
        <v>47.733333333333334</v>
      </c>
      <c r="V40" s="21">
        <f t="shared" si="2"/>
        <v>16.633333333333333</v>
      </c>
      <c r="W40" s="21">
        <f t="shared" si="2"/>
        <v>102.56666666666666</v>
      </c>
      <c r="X40" s="21">
        <f t="shared" si="2"/>
        <v>2.9666666666666668</v>
      </c>
      <c r="Y40" s="21">
        <f t="shared" si="2"/>
        <v>51.43333333333333</v>
      </c>
      <c r="Z40" s="21">
        <f t="shared" si="2"/>
        <v>8.4</v>
      </c>
      <c r="AA40" s="21">
        <f t="shared" si="2"/>
        <v>40.799999999999997</v>
      </c>
      <c r="AB40" s="4" t="e">
        <f>B40+D40+F40+H40+J40+L40+N40+P40+R40+T40+V40+X40+Z40</f>
        <v>#REF!</v>
      </c>
      <c r="AC40" s="5">
        <f t="shared" ref="AC40:AC62" si="3">C40+E40+G40+I40+K40+M40+O40+Q40+S40+U40+W40+Y40+AA40</f>
        <v>826.03333333333319</v>
      </c>
      <c r="AD40" s="18"/>
      <c r="AE40" s="18"/>
    </row>
    <row r="41" spans="1:31" x14ac:dyDescent="0.25">
      <c r="A41" s="87" t="s">
        <v>18</v>
      </c>
      <c r="B41" s="21">
        <f t="shared" ref="B41:AA41" si="4">+B9/$B$65</f>
        <v>2060.7333333333331</v>
      </c>
      <c r="C41" s="21">
        <f t="shared" si="4"/>
        <v>572.46999999999991</v>
      </c>
      <c r="D41" s="21">
        <f t="shared" si="4"/>
        <v>1342.1</v>
      </c>
      <c r="E41" s="21">
        <f t="shared" si="4"/>
        <v>390.51666666666665</v>
      </c>
      <c r="F41" s="21">
        <f t="shared" si="4"/>
        <v>2039.7666666666667</v>
      </c>
      <c r="G41" s="21">
        <f t="shared" si="4"/>
        <v>517.25666666666666</v>
      </c>
      <c r="H41" s="21">
        <f t="shared" si="4"/>
        <v>2293.3333333333335</v>
      </c>
      <c r="I41" s="21">
        <f t="shared" si="4"/>
        <v>907.64333333333332</v>
      </c>
      <c r="J41" s="21">
        <f t="shared" si="4"/>
        <v>104.6</v>
      </c>
      <c r="K41" s="21">
        <f t="shared" si="4"/>
        <v>347.92</v>
      </c>
      <c r="L41" s="21">
        <f t="shared" si="4"/>
        <v>572.9666666666667</v>
      </c>
      <c r="M41" s="21">
        <f t="shared" si="4"/>
        <v>1214.7366666666667</v>
      </c>
      <c r="N41" s="21">
        <f t="shared" si="4"/>
        <v>1804.5666666666666</v>
      </c>
      <c r="O41" s="21">
        <f t="shared" si="4"/>
        <v>1877.5633333333333</v>
      </c>
      <c r="P41" s="21">
        <f t="shared" si="4"/>
        <v>959.93333333333328</v>
      </c>
      <c r="Q41" s="21">
        <f t="shared" si="4"/>
        <v>1014.8166666666667</v>
      </c>
      <c r="R41" s="21">
        <f t="shared" si="4"/>
        <v>1456.3</v>
      </c>
      <c r="S41" s="21">
        <f t="shared" si="4"/>
        <v>1132.9633333333334</v>
      </c>
      <c r="T41" s="21">
        <f t="shared" si="4"/>
        <v>166.53333333333333</v>
      </c>
      <c r="U41" s="21">
        <f t="shared" si="4"/>
        <v>593.53000000000009</v>
      </c>
      <c r="V41" s="21">
        <f t="shared" si="4"/>
        <v>751.4</v>
      </c>
      <c r="W41" s="21">
        <f t="shared" si="4"/>
        <v>1390.8766666666668</v>
      </c>
      <c r="X41" s="21">
        <f t="shared" si="4"/>
        <v>994.63333333333333</v>
      </c>
      <c r="Y41" s="21">
        <f t="shared" si="4"/>
        <v>842.2833333333333</v>
      </c>
      <c r="Z41" s="21">
        <f t="shared" si="4"/>
        <v>2584.9666666666667</v>
      </c>
      <c r="AA41" s="21">
        <f t="shared" si="4"/>
        <v>1751.1266666666668</v>
      </c>
      <c r="AB41" s="6">
        <f t="shared" ref="AB41:AB62" si="5">B41+D41+F41+H41+J41+L41+N41+P41+R41+T41+V41+X41+Z41</f>
        <v>17131.833333333328</v>
      </c>
      <c r="AC41" s="7">
        <f t="shared" si="3"/>
        <v>12553.703333333333</v>
      </c>
      <c r="AD41" s="18"/>
      <c r="AE41" s="18"/>
    </row>
    <row r="42" spans="1:31" x14ac:dyDescent="0.25">
      <c r="A42" s="86" t="s">
        <v>19</v>
      </c>
      <c r="B42" s="21">
        <f t="shared" ref="B42:AA42" si="6">+B10/$B$65</f>
        <v>3761.5666666666666</v>
      </c>
      <c r="C42" s="21">
        <f t="shared" si="6"/>
        <v>1649.8066666666666</v>
      </c>
      <c r="D42" s="21">
        <f t="shared" si="6"/>
        <v>1691</v>
      </c>
      <c r="E42" s="21">
        <f t="shared" si="6"/>
        <v>1094.28</v>
      </c>
      <c r="F42" s="21">
        <f t="shared" si="6"/>
        <v>2769.8666666666668</v>
      </c>
      <c r="G42" s="21">
        <f t="shared" si="6"/>
        <v>1245.9033333333332</v>
      </c>
      <c r="H42" s="21">
        <f t="shared" si="6"/>
        <v>3441.0666666666666</v>
      </c>
      <c r="I42" s="21">
        <f t="shared" si="6"/>
        <v>2198.6033333333335</v>
      </c>
      <c r="J42" s="21">
        <f t="shared" si="6"/>
        <v>234.1</v>
      </c>
      <c r="K42" s="21">
        <f t="shared" si="6"/>
        <v>808.15666666666664</v>
      </c>
      <c r="L42" s="21">
        <f t="shared" si="6"/>
        <v>1013.2</v>
      </c>
      <c r="M42" s="21">
        <f t="shared" si="6"/>
        <v>2461.4899999999998</v>
      </c>
      <c r="N42" s="21">
        <f t="shared" si="6"/>
        <v>2760.6333333333332</v>
      </c>
      <c r="O42" s="21">
        <f t="shared" si="6"/>
        <v>3383.3433333333332</v>
      </c>
      <c r="P42" s="21">
        <f t="shared" si="6"/>
        <v>1907.2666666666667</v>
      </c>
      <c r="Q42" s="21">
        <f t="shared" si="6"/>
        <v>1952.5833333333333</v>
      </c>
      <c r="R42" s="21">
        <f t="shared" si="6"/>
        <v>2624.4</v>
      </c>
      <c r="S42" s="21">
        <f t="shared" si="6"/>
        <v>1866.8866666666665</v>
      </c>
      <c r="T42" s="21">
        <f t="shared" si="6"/>
        <v>389.36666666666667</v>
      </c>
      <c r="U42" s="21">
        <f t="shared" si="6"/>
        <v>1209.7266666666667</v>
      </c>
      <c r="V42" s="21">
        <f t="shared" si="6"/>
        <v>1345.2666666666667</v>
      </c>
      <c r="W42" s="21">
        <f t="shared" si="6"/>
        <v>2903.663333333333</v>
      </c>
      <c r="X42" s="21">
        <f t="shared" si="6"/>
        <v>1834</v>
      </c>
      <c r="Y42" s="21">
        <f t="shared" si="6"/>
        <v>1466.21</v>
      </c>
      <c r="Z42" s="21">
        <f t="shared" si="6"/>
        <v>3960.8</v>
      </c>
      <c r="AA42" s="21">
        <f t="shared" si="6"/>
        <v>3036.9666666666667</v>
      </c>
      <c r="AB42" s="4">
        <f t="shared" si="5"/>
        <v>27732.533333333333</v>
      </c>
      <c r="AC42" s="5">
        <f t="shared" si="3"/>
        <v>25277.62</v>
      </c>
      <c r="AD42" s="18"/>
      <c r="AE42" s="18"/>
    </row>
    <row r="43" spans="1:31" x14ac:dyDescent="0.25">
      <c r="A43" s="87" t="s">
        <v>20</v>
      </c>
      <c r="B43" s="21">
        <f t="shared" ref="B43:AA43" si="7">+B11/$B$65</f>
        <v>4109.3</v>
      </c>
      <c r="C43" s="21">
        <f t="shared" si="7"/>
        <v>1568.0566666666666</v>
      </c>
      <c r="D43" s="21">
        <f t="shared" si="7"/>
        <v>1717.2666666666667</v>
      </c>
      <c r="E43" s="21">
        <f t="shared" si="7"/>
        <v>1401.5766666666668</v>
      </c>
      <c r="F43" s="21">
        <f t="shared" si="7"/>
        <v>2807.7</v>
      </c>
      <c r="G43" s="21">
        <f t="shared" si="7"/>
        <v>1375.5733333333335</v>
      </c>
      <c r="H43" s="21">
        <f t="shared" si="7"/>
        <v>3524.0666666666666</v>
      </c>
      <c r="I43" s="21">
        <f t="shared" si="7"/>
        <v>2543.9399999999996</v>
      </c>
      <c r="J43" s="21">
        <f t="shared" si="7"/>
        <v>313.86666666666667</v>
      </c>
      <c r="K43" s="21">
        <f t="shared" si="7"/>
        <v>1060.6266666666668</v>
      </c>
      <c r="L43" s="21">
        <f t="shared" si="7"/>
        <v>1037.7666666666667</v>
      </c>
      <c r="M43" s="21">
        <f t="shared" si="7"/>
        <v>3462.93</v>
      </c>
      <c r="N43" s="21">
        <f t="shared" si="7"/>
        <v>2877.0333333333333</v>
      </c>
      <c r="O43" s="21">
        <f t="shared" si="7"/>
        <v>4128.6166666666668</v>
      </c>
      <c r="P43" s="21">
        <f t="shared" si="7"/>
        <v>2230.6666666666665</v>
      </c>
      <c r="Q43" s="21">
        <f t="shared" si="7"/>
        <v>2260.8533333333335</v>
      </c>
      <c r="R43" s="21">
        <f t="shared" si="7"/>
        <v>3022.9333333333334</v>
      </c>
      <c r="S43" s="21">
        <f t="shared" si="7"/>
        <v>2106.5100000000002</v>
      </c>
      <c r="T43" s="21">
        <f t="shared" si="7"/>
        <v>419.4</v>
      </c>
      <c r="U43" s="21">
        <f t="shared" si="7"/>
        <v>1627.8166666666666</v>
      </c>
      <c r="V43" s="21">
        <f t="shared" si="7"/>
        <v>1335.5333333333333</v>
      </c>
      <c r="W43" s="21">
        <f t="shared" si="7"/>
        <v>3491.663333333333</v>
      </c>
      <c r="X43" s="21">
        <f t="shared" si="7"/>
        <v>1921.3333333333333</v>
      </c>
      <c r="Y43" s="21">
        <f t="shared" si="7"/>
        <v>1847.45</v>
      </c>
      <c r="Z43" s="21">
        <f t="shared" si="7"/>
        <v>4838.5</v>
      </c>
      <c r="AA43" s="21">
        <f t="shared" si="7"/>
        <v>3221.0233333333331</v>
      </c>
      <c r="AB43" s="6">
        <f t="shared" si="5"/>
        <v>30155.366666666669</v>
      </c>
      <c r="AC43" s="7">
        <f t="shared" si="3"/>
        <v>30096.636666666669</v>
      </c>
      <c r="AD43" s="18"/>
      <c r="AE43" s="18"/>
    </row>
    <row r="44" spans="1:31" x14ac:dyDescent="0.25">
      <c r="A44" s="86" t="s">
        <v>21</v>
      </c>
      <c r="B44" s="21">
        <f t="shared" ref="B44:AA44" si="8">+B12/$B$65</f>
        <v>3486</v>
      </c>
      <c r="C44" s="21">
        <f t="shared" si="8"/>
        <v>1433.7833333333333</v>
      </c>
      <c r="D44" s="21">
        <f t="shared" si="8"/>
        <v>1613.4333333333334</v>
      </c>
      <c r="E44" s="21">
        <f t="shared" si="8"/>
        <v>1167.7133333333334</v>
      </c>
      <c r="F44" s="21">
        <f t="shared" si="8"/>
        <v>2227.3333333333335</v>
      </c>
      <c r="G44" s="21">
        <f t="shared" si="8"/>
        <v>1149.7800000000002</v>
      </c>
      <c r="H44" s="21">
        <f t="shared" si="8"/>
        <v>3248.9</v>
      </c>
      <c r="I44" s="21">
        <f t="shared" si="8"/>
        <v>2404.8866666666668</v>
      </c>
      <c r="J44" s="21">
        <f t="shared" si="8"/>
        <v>263.3</v>
      </c>
      <c r="K44" s="21">
        <f t="shared" si="8"/>
        <v>939.56</v>
      </c>
      <c r="L44" s="21">
        <f t="shared" si="8"/>
        <v>886.4666666666667</v>
      </c>
      <c r="M44" s="21">
        <f t="shared" si="8"/>
        <v>3444.05</v>
      </c>
      <c r="N44" s="21">
        <f t="shared" si="8"/>
        <v>2421.9</v>
      </c>
      <c r="O44" s="21">
        <f t="shared" si="8"/>
        <v>3982.02</v>
      </c>
      <c r="P44" s="21">
        <f t="shared" si="8"/>
        <v>1799.9666666666667</v>
      </c>
      <c r="Q44" s="21">
        <f t="shared" si="8"/>
        <v>2018.5333333333333</v>
      </c>
      <c r="R44" s="21">
        <f t="shared" si="8"/>
        <v>2568.1333333333332</v>
      </c>
      <c r="S44" s="21">
        <f t="shared" si="8"/>
        <v>1812.7400000000002</v>
      </c>
      <c r="T44" s="21">
        <f t="shared" si="8"/>
        <v>304</v>
      </c>
      <c r="U44" s="21">
        <f t="shared" si="8"/>
        <v>1263.0200000000002</v>
      </c>
      <c r="V44" s="21">
        <f t="shared" si="8"/>
        <v>1019.9333333333333</v>
      </c>
      <c r="W44" s="21">
        <f t="shared" si="8"/>
        <v>3178.4466666666663</v>
      </c>
      <c r="X44" s="21">
        <f t="shared" si="8"/>
        <v>1631.2333333333333</v>
      </c>
      <c r="Y44" s="21">
        <f t="shared" si="8"/>
        <v>1656.2099999999998</v>
      </c>
      <c r="Z44" s="21">
        <f t="shared" si="8"/>
        <v>4129.3</v>
      </c>
      <c r="AA44" s="21">
        <f t="shared" si="8"/>
        <v>2894.68</v>
      </c>
      <c r="AB44" s="4">
        <f t="shared" si="5"/>
        <v>25599.9</v>
      </c>
      <c r="AC44" s="5">
        <f t="shared" si="3"/>
        <v>27345.423333333336</v>
      </c>
      <c r="AD44" s="18"/>
      <c r="AE44" s="18"/>
    </row>
    <row r="45" spans="1:31" x14ac:dyDescent="0.25">
      <c r="A45" s="87" t="s">
        <v>22</v>
      </c>
      <c r="B45" s="21">
        <f t="shared" ref="B45:AA45" si="9">+B13/$B$65</f>
        <v>2588.1</v>
      </c>
      <c r="C45" s="21">
        <f t="shared" si="9"/>
        <v>1418.6133333333335</v>
      </c>
      <c r="D45" s="21">
        <f t="shared" si="9"/>
        <v>1281.5333333333333</v>
      </c>
      <c r="E45" s="21">
        <f t="shared" si="9"/>
        <v>880</v>
      </c>
      <c r="F45" s="21">
        <f t="shared" si="9"/>
        <v>1833.9</v>
      </c>
      <c r="G45" s="21">
        <f t="shared" si="9"/>
        <v>868.77333333333331</v>
      </c>
      <c r="H45" s="21">
        <f t="shared" si="9"/>
        <v>2882.4</v>
      </c>
      <c r="I45" s="21">
        <f t="shared" si="9"/>
        <v>2145.4866666666667</v>
      </c>
      <c r="J45" s="21">
        <f t="shared" si="9"/>
        <v>255.26666666666668</v>
      </c>
      <c r="K45" s="21">
        <f t="shared" si="9"/>
        <v>829.05333333333328</v>
      </c>
      <c r="L45" s="21">
        <f t="shared" si="9"/>
        <v>703.4</v>
      </c>
      <c r="M45" s="21">
        <f t="shared" si="9"/>
        <v>2467.3666666666668</v>
      </c>
      <c r="N45" s="21">
        <f t="shared" si="9"/>
        <v>1978.5</v>
      </c>
      <c r="O45" s="21">
        <f t="shared" si="9"/>
        <v>3334</v>
      </c>
      <c r="P45" s="21">
        <f t="shared" si="9"/>
        <v>1281.9000000000001</v>
      </c>
      <c r="Q45" s="21">
        <f t="shared" si="9"/>
        <v>1424.7766666666669</v>
      </c>
      <c r="R45" s="21">
        <f t="shared" si="9"/>
        <v>2176.1333333333332</v>
      </c>
      <c r="S45" s="21">
        <f t="shared" si="9"/>
        <v>1472.9933333333333</v>
      </c>
      <c r="T45" s="21">
        <f t="shared" si="9"/>
        <v>245.93333333333334</v>
      </c>
      <c r="U45" s="21">
        <f t="shared" si="9"/>
        <v>686.52</v>
      </c>
      <c r="V45" s="21">
        <f t="shared" si="9"/>
        <v>834.76666666666665</v>
      </c>
      <c r="W45" s="21">
        <f t="shared" si="9"/>
        <v>2959.81</v>
      </c>
      <c r="X45" s="21">
        <f t="shared" si="9"/>
        <v>1318.9333333333334</v>
      </c>
      <c r="Y45" s="21">
        <f t="shared" si="9"/>
        <v>1047.95</v>
      </c>
      <c r="Z45" s="21">
        <f t="shared" si="9"/>
        <v>3489.4333333333334</v>
      </c>
      <c r="AA45" s="21">
        <f t="shared" si="9"/>
        <v>2677.3399999999997</v>
      </c>
      <c r="AB45" s="6">
        <f t="shared" si="5"/>
        <v>20870.199999999997</v>
      </c>
      <c r="AC45" s="7">
        <f t="shared" si="3"/>
        <v>22212.683333333338</v>
      </c>
      <c r="AD45" s="18"/>
      <c r="AE45" s="18"/>
    </row>
    <row r="46" spans="1:31" x14ac:dyDescent="0.25">
      <c r="A46" s="86" t="s">
        <v>23</v>
      </c>
      <c r="B46" s="21">
        <f t="shared" ref="B46:AA46" si="10">+B14/$B$65</f>
        <v>1914.1333333333334</v>
      </c>
      <c r="C46" s="21">
        <f t="shared" si="10"/>
        <v>1372.8566666666666</v>
      </c>
      <c r="D46" s="21">
        <f t="shared" si="10"/>
        <v>944.1</v>
      </c>
      <c r="E46" s="21">
        <f t="shared" si="10"/>
        <v>703.58</v>
      </c>
      <c r="F46" s="21">
        <f t="shared" si="10"/>
        <v>1404.3333333333333</v>
      </c>
      <c r="G46" s="21">
        <f t="shared" si="10"/>
        <v>771.74</v>
      </c>
      <c r="H46" s="21">
        <f t="shared" si="10"/>
        <v>2371.8333333333335</v>
      </c>
      <c r="I46" s="21">
        <f t="shared" si="10"/>
        <v>1881.0033333333333</v>
      </c>
      <c r="J46" s="21">
        <f t="shared" si="10"/>
        <v>268.13333333333333</v>
      </c>
      <c r="K46" s="21">
        <f t="shared" si="10"/>
        <v>602.30999999999995</v>
      </c>
      <c r="L46" s="21">
        <f t="shared" si="10"/>
        <v>676.56666666666672</v>
      </c>
      <c r="M46" s="21">
        <f t="shared" si="10"/>
        <v>1693.1333333333334</v>
      </c>
      <c r="N46" s="21">
        <f t="shared" si="10"/>
        <v>1686.6333333333334</v>
      </c>
      <c r="O46" s="21">
        <f t="shared" si="10"/>
        <v>2328.69</v>
      </c>
      <c r="P46" s="21">
        <f t="shared" si="10"/>
        <v>1117.5999999999999</v>
      </c>
      <c r="Q46" s="21">
        <f t="shared" si="10"/>
        <v>1038.5333333333333</v>
      </c>
      <c r="R46" s="21">
        <f t="shared" si="10"/>
        <v>1684.0333333333333</v>
      </c>
      <c r="S46" s="21">
        <f t="shared" si="10"/>
        <v>1285.6600000000001</v>
      </c>
      <c r="T46" s="21">
        <f t="shared" si="10"/>
        <v>271.39999999999998</v>
      </c>
      <c r="U46" s="21">
        <f t="shared" si="10"/>
        <v>445.45</v>
      </c>
      <c r="V46" s="21">
        <f t="shared" si="10"/>
        <v>759.4</v>
      </c>
      <c r="W46" s="21">
        <f t="shared" si="10"/>
        <v>2234.4</v>
      </c>
      <c r="X46" s="21">
        <f t="shared" si="10"/>
        <v>1066.6333333333334</v>
      </c>
      <c r="Y46" s="21">
        <f t="shared" si="10"/>
        <v>696.17</v>
      </c>
      <c r="Z46" s="21">
        <f t="shared" si="10"/>
        <v>2816.5</v>
      </c>
      <c r="AA46" s="21">
        <f t="shared" si="10"/>
        <v>2541.8966666666665</v>
      </c>
      <c r="AB46" s="4">
        <f t="shared" si="5"/>
        <v>16981.3</v>
      </c>
      <c r="AC46" s="5">
        <f t="shared" si="3"/>
        <v>17595.423333333332</v>
      </c>
      <c r="AD46" s="18"/>
      <c r="AE46" s="18"/>
    </row>
    <row r="47" spans="1:31" x14ac:dyDescent="0.25">
      <c r="A47" s="87" t="s">
        <v>24</v>
      </c>
      <c r="B47" s="21">
        <f t="shared" ref="B47:AA47" si="11">+B15/$B$65</f>
        <v>1909.8</v>
      </c>
      <c r="C47" s="21">
        <f t="shared" si="11"/>
        <v>1413.1966666666667</v>
      </c>
      <c r="D47" s="21">
        <f t="shared" si="11"/>
        <v>951.13333333333333</v>
      </c>
      <c r="E47" s="21">
        <f t="shared" si="11"/>
        <v>652.38333333333333</v>
      </c>
      <c r="F47" s="21">
        <f t="shared" si="11"/>
        <v>1362.1333333333334</v>
      </c>
      <c r="G47" s="21">
        <f t="shared" si="11"/>
        <v>725.23</v>
      </c>
      <c r="H47" s="21">
        <f t="shared" si="11"/>
        <v>2414.7333333333331</v>
      </c>
      <c r="I47" s="21">
        <f t="shared" si="11"/>
        <v>1937.8633333333332</v>
      </c>
      <c r="J47" s="21">
        <f t="shared" si="11"/>
        <v>301.26666666666665</v>
      </c>
      <c r="K47" s="21">
        <f t="shared" si="11"/>
        <v>447.04666666666668</v>
      </c>
      <c r="L47" s="21">
        <f t="shared" si="11"/>
        <v>712.06666666666672</v>
      </c>
      <c r="M47" s="21">
        <f t="shared" si="11"/>
        <v>1553.5666666666666</v>
      </c>
      <c r="N47" s="21">
        <f t="shared" si="11"/>
        <v>1699.2333333333333</v>
      </c>
      <c r="O47" s="21">
        <f t="shared" si="11"/>
        <v>2315.9933333333333</v>
      </c>
      <c r="P47" s="21">
        <f t="shared" si="11"/>
        <v>1166.4666666666667</v>
      </c>
      <c r="Q47" s="21">
        <f t="shared" si="11"/>
        <v>913.55</v>
      </c>
      <c r="R47" s="21">
        <f t="shared" si="11"/>
        <v>1683.1333333333334</v>
      </c>
      <c r="S47" s="21">
        <f t="shared" si="11"/>
        <v>1267.8499999999999</v>
      </c>
      <c r="T47" s="21">
        <f t="shared" si="11"/>
        <v>269.23333333333335</v>
      </c>
      <c r="U47" s="21">
        <f t="shared" si="11"/>
        <v>370.22333333333336</v>
      </c>
      <c r="V47" s="21">
        <f t="shared" si="11"/>
        <v>836.4666666666667</v>
      </c>
      <c r="W47" s="21">
        <f t="shared" si="11"/>
        <v>2245.75</v>
      </c>
      <c r="X47" s="21">
        <f t="shared" si="11"/>
        <v>1052.4666666666667</v>
      </c>
      <c r="Y47" s="21">
        <f t="shared" si="11"/>
        <v>593.70000000000005</v>
      </c>
      <c r="Z47" s="21">
        <f t="shared" si="11"/>
        <v>2859.1666666666665</v>
      </c>
      <c r="AA47" s="21">
        <f t="shared" si="11"/>
        <v>2607.9533333333334</v>
      </c>
      <c r="AB47" s="6">
        <f t="shared" si="5"/>
        <v>17217.3</v>
      </c>
      <c r="AC47" s="7">
        <f t="shared" si="3"/>
        <v>17044.306666666667</v>
      </c>
      <c r="AD47" s="18"/>
      <c r="AE47" s="18"/>
    </row>
    <row r="48" spans="1:31" x14ac:dyDescent="0.25">
      <c r="A48" s="86" t="s">
        <v>25</v>
      </c>
      <c r="B48" s="21">
        <f t="shared" ref="B48:AA48" si="12">+B16/$B$65</f>
        <v>1847.8666666666666</v>
      </c>
      <c r="C48" s="21">
        <f t="shared" si="12"/>
        <v>1617.5566666666666</v>
      </c>
      <c r="D48" s="21">
        <f t="shared" si="12"/>
        <v>966.13333333333333</v>
      </c>
      <c r="E48" s="21">
        <f t="shared" si="12"/>
        <v>688.75666666666666</v>
      </c>
      <c r="F48" s="21">
        <f t="shared" si="12"/>
        <v>1276.4333333333334</v>
      </c>
      <c r="G48" s="21">
        <f t="shared" si="12"/>
        <v>800.96333333333337</v>
      </c>
      <c r="H48" s="21">
        <f t="shared" si="12"/>
        <v>2443.1</v>
      </c>
      <c r="I48" s="21">
        <f t="shared" si="12"/>
        <v>2070.9066666666668</v>
      </c>
      <c r="J48" s="21">
        <f t="shared" si="12"/>
        <v>324.8</v>
      </c>
      <c r="K48" s="21">
        <f t="shared" si="12"/>
        <v>364.06333333333333</v>
      </c>
      <c r="L48" s="21">
        <f t="shared" si="12"/>
        <v>785.43333333333328</v>
      </c>
      <c r="M48" s="21">
        <f t="shared" si="12"/>
        <v>1595.3633333333335</v>
      </c>
      <c r="N48" s="21">
        <f t="shared" si="12"/>
        <v>1764.4</v>
      </c>
      <c r="O48" s="21">
        <f t="shared" si="12"/>
        <v>2189.2799999999997</v>
      </c>
      <c r="P48" s="21">
        <f t="shared" si="12"/>
        <v>1236.0666666666666</v>
      </c>
      <c r="Q48" s="21">
        <f t="shared" si="12"/>
        <v>1004.6266666666667</v>
      </c>
      <c r="R48" s="21">
        <f t="shared" si="12"/>
        <v>1626.2333333333333</v>
      </c>
      <c r="S48" s="21">
        <f t="shared" si="12"/>
        <v>1328.5666666666666</v>
      </c>
      <c r="T48" s="21">
        <f t="shared" si="12"/>
        <v>281.06666666666666</v>
      </c>
      <c r="U48" s="21">
        <f t="shared" si="12"/>
        <v>367.24666666666667</v>
      </c>
      <c r="V48" s="21">
        <f t="shared" si="12"/>
        <v>945.4</v>
      </c>
      <c r="W48" s="21">
        <f t="shared" si="12"/>
        <v>2050.1166666666668</v>
      </c>
      <c r="X48" s="21">
        <f t="shared" si="12"/>
        <v>1025.8666666666666</v>
      </c>
      <c r="Y48" s="21">
        <f t="shared" si="12"/>
        <v>558.79000000000008</v>
      </c>
      <c r="Z48" s="21">
        <f t="shared" si="12"/>
        <v>2807.3333333333335</v>
      </c>
      <c r="AA48" s="21">
        <f t="shared" si="12"/>
        <v>2747.0433333333335</v>
      </c>
      <c r="AB48" s="4">
        <f t="shared" si="5"/>
        <v>17330.133333333335</v>
      </c>
      <c r="AC48" s="5">
        <f t="shared" si="3"/>
        <v>17383.28</v>
      </c>
      <c r="AD48" s="18"/>
      <c r="AE48" s="18"/>
    </row>
    <row r="49" spans="1:31" x14ac:dyDescent="0.25">
      <c r="A49" s="87" t="s">
        <v>26</v>
      </c>
      <c r="B49" s="21">
        <f t="shared" ref="B49:AA49" si="13">+B17/$B$65</f>
        <v>1687.2</v>
      </c>
      <c r="C49" s="21">
        <f t="shared" si="13"/>
        <v>1544.4833333333333</v>
      </c>
      <c r="D49" s="21">
        <f t="shared" si="13"/>
        <v>838.9666666666667</v>
      </c>
      <c r="E49" s="21">
        <f t="shared" si="13"/>
        <v>694.43666666666661</v>
      </c>
      <c r="F49" s="21">
        <f t="shared" si="13"/>
        <v>1103.8666666666666</v>
      </c>
      <c r="G49" s="21">
        <f t="shared" si="13"/>
        <v>834.13666666666666</v>
      </c>
      <c r="H49" s="21">
        <f t="shared" si="13"/>
        <v>2221.7666666666669</v>
      </c>
      <c r="I49" s="21">
        <f t="shared" si="13"/>
        <v>2052.2033333333334</v>
      </c>
      <c r="J49" s="21">
        <f t="shared" si="13"/>
        <v>330.8</v>
      </c>
      <c r="K49" s="21">
        <f t="shared" si="13"/>
        <v>344.62333333333328</v>
      </c>
      <c r="L49" s="21">
        <f t="shared" si="13"/>
        <v>842.43333333333328</v>
      </c>
      <c r="M49" s="21">
        <f t="shared" si="13"/>
        <v>1329.5066666666667</v>
      </c>
      <c r="N49" s="21">
        <f t="shared" si="13"/>
        <v>1724.4333333333334</v>
      </c>
      <c r="O49" s="21">
        <f t="shared" si="13"/>
        <v>1937.2733333333333</v>
      </c>
      <c r="P49" s="21">
        <f t="shared" si="13"/>
        <v>1184.4000000000001</v>
      </c>
      <c r="Q49" s="21">
        <f t="shared" si="13"/>
        <v>1006.2433333333335</v>
      </c>
      <c r="R49" s="21">
        <f t="shared" si="13"/>
        <v>1549.2</v>
      </c>
      <c r="S49" s="21">
        <f t="shared" si="13"/>
        <v>1299.3733333333332</v>
      </c>
      <c r="T49" s="21">
        <f t="shared" si="13"/>
        <v>276.53333333333336</v>
      </c>
      <c r="U49" s="21">
        <f t="shared" si="13"/>
        <v>366.76</v>
      </c>
      <c r="V49" s="21">
        <f t="shared" si="13"/>
        <v>1000</v>
      </c>
      <c r="W49" s="21">
        <f t="shared" si="13"/>
        <v>1761.9</v>
      </c>
      <c r="X49" s="21">
        <f t="shared" si="13"/>
        <v>999.83333333333337</v>
      </c>
      <c r="Y49" s="21">
        <f t="shared" si="13"/>
        <v>547.19666666666672</v>
      </c>
      <c r="Z49" s="21">
        <f t="shared" si="13"/>
        <v>2686.8666666666668</v>
      </c>
      <c r="AA49" s="21">
        <f t="shared" si="13"/>
        <v>2687.51</v>
      </c>
      <c r="AB49" s="6">
        <f t="shared" si="5"/>
        <v>16446.300000000003</v>
      </c>
      <c r="AC49" s="7">
        <f t="shared" si="3"/>
        <v>16405.646666666667</v>
      </c>
      <c r="AD49" s="18"/>
      <c r="AE49" s="18"/>
    </row>
    <row r="50" spans="1:31" x14ac:dyDescent="0.25">
      <c r="A50" s="86" t="s">
        <v>27</v>
      </c>
      <c r="B50" s="21">
        <f t="shared" ref="B50:AA50" si="14">+B18/$B$65</f>
        <v>1471.6333333333334</v>
      </c>
      <c r="C50" s="21">
        <f t="shared" si="14"/>
        <v>1733.6666666666667</v>
      </c>
      <c r="D50" s="21">
        <f t="shared" si="14"/>
        <v>766.2</v>
      </c>
      <c r="E50" s="21">
        <f t="shared" si="14"/>
        <v>746.74666666666667</v>
      </c>
      <c r="F50" s="21">
        <f t="shared" si="14"/>
        <v>976.56666666666672</v>
      </c>
      <c r="G50" s="21">
        <f t="shared" si="14"/>
        <v>991.25333333333333</v>
      </c>
      <c r="H50" s="21">
        <f t="shared" si="14"/>
        <v>2141.1333333333332</v>
      </c>
      <c r="I50" s="21">
        <f t="shared" si="14"/>
        <v>2278.8233333333337</v>
      </c>
      <c r="J50" s="21">
        <f t="shared" si="14"/>
        <v>390.66666666666669</v>
      </c>
      <c r="K50" s="21">
        <f t="shared" si="14"/>
        <v>313.78666666666669</v>
      </c>
      <c r="L50" s="21">
        <f t="shared" si="14"/>
        <v>1066.2333333333333</v>
      </c>
      <c r="M50" s="21">
        <f t="shared" si="14"/>
        <v>1073.8566666666666</v>
      </c>
      <c r="N50" s="21">
        <f t="shared" si="14"/>
        <v>1863.9333333333334</v>
      </c>
      <c r="O50" s="21">
        <f t="shared" si="14"/>
        <v>1767.28</v>
      </c>
      <c r="P50" s="21">
        <f t="shared" si="14"/>
        <v>1272.2333333333333</v>
      </c>
      <c r="Q50" s="21">
        <f t="shared" si="14"/>
        <v>981.13666666666666</v>
      </c>
      <c r="R50" s="21">
        <f t="shared" si="14"/>
        <v>1404.1666666666667</v>
      </c>
      <c r="S50" s="21">
        <f t="shared" si="14"/>
        <v>1414.6699999999998</v>
      </c>
      <c r="T50" s="21">
        <f t="shared" si="14"/>
        <v>376.6</v>
      </c>
      <c r="U50" s="21">
        <f t="shared" si="14"/>
        <v>289.87</v>
      </c>
      <c r="V50" s="21">
        <f t="shared" si="14"/>
        <v>1260.6333333333334</v>
      </c>
      <c r="W50" s="21">
        <f t="shared" si="14"/>
        <v>1505.0433333333335</v>
      </c>
      <c r="X50" s="21">
        <f t="shared" si="14"/>
        <v>1033.6333333333334</v>
      </c>
      <c r="Y50" s="21">
        <f t="shared" si="14"/>
        <v>524.22666666666669</v>
      </c>
      <c r="Z50" s="21">
        <f t="shared" si="14"/>
        <v>2667.3</v>
      </c>
      <c r="AA50" s="21">
        <f t="shared" si="14"/>
        <v>2822.4733333333334</v>
      </c>
      <c r="AB50" s="4">
        <f t="shared" si="5"/>
        <v>16690.933333333334</v>
      </c>
      <c r="AC50" s="5">
        <f t="shared" si="3"/>
        <v>16442.833333333336</v>
      </c>
      <c r="AD50" s="18"/>
      <c r="AE50" s="18"/>
    </row>
    <row r="51" spans="1:31" x14ac:dyDescent="0.25">
      <c r="A51" s="87" t="s">
        <v>28</v>
      </c>
      <c r="B51" s="21">
        <f t="shared" ref="B51:AA51" si="15">+B19/$B$65</f>
        <v>1504.0333333333333</v>
      </c>
      <c r="C51" s="21">
        <f t="shared" si="15"/>
        <v>2182.6600000000003</v>
      </c>
      <c r="D51" s="21">
        <f t="shared" si="15"/>
        <v>891.13333333333333</v>
      </c>
      <c r="E51" s="21">
        <f t="shared" si="15"/>
        <v>899.4233333333334</v>
      </c>
      <c r="F51" s="21">
        <f t="shared" si="15"/>
        <v>1002.4</v>
      </c>
      <c r="G51" s="21">
        <f t="shared" si="15"/>
        <v>1328.2733333333333</v>
      </c>
      <c r="H51" s="21">
        <f t="shared" si="15"/>
        <v>2200.1</v>
      </c>
      <c r="I51" s="21">
        <f t="shared" si="15"/>
        <v>2827.3399999999997</v>
      </c>
      <c r="J51" s="21">
        <f t="shared" si="15"/>
        <v>507.3</v>
      </c>
      <c r="K51" s="21">
        <f t="shared" si="15"/>
        <v>268.67333333333335</v>
      </c>
      <c r="L51" s="21">
        <f t="shared" si="15"/>
        <v>1665.6666666666667</v>
      </c>
      <c r="M51" s="21">
        <f t="shared" si="15"/>
        <v>934.62333333333333</v>
      </c>
      <c r="N51" s="21">
        <f t="shared" si="15"/>
        <v>2436.0333333333333</v>
      </c>
      <c r="O51" s="21">
        <f t="shared" si="15"/>
        <v>1786.0666666666666</v>
      </c>
      <c r="P51" s="21">
        <f t="shared" si="15"/>
        <v>1525</v>
      </c>
      <c r="Q51" s="21">
        <f t="shared" si="15"/>
        <v>1002.58</v>
      </c>
      <c r="R51" s="21">
        <f t="shared" si="15"/>
        <v>1500.3333333333333</v>
      </c>
      <c r="S51" s="21">
        <f t="shared" si="15"/>
        <v>1704.26</v>
      </c>
      <c r="T51" s="21">
        <f t="shared" si="15"/>
        <v>550.06666666666672</v>
      </c>
      <c r="U51" s="21">
        <f t="shared" si="15"/>
        <v>237.46666666666667</v>
      </c>
      <c r="V51" s="21">
        <f t="shared" si="15"/>
        <v>1810.8</v>
      </c>
      <c r="W51" s="21">
        <f t="shared" si="15"/>
        <v>1497.0933333333335</v>
      </c>
      <c r="X51" s="21">
        <f t="shared" si="15"/>
        <v>1346.5666666666666</v>
      </c>
      <c r="Y51" s="21">
        <f t="shared" si="15"/>
        <v>503.67</v>
      </c>
      <c r="Z51" s="21">
        <f t="shared" si="15"/>
        <v>2827.8666666666668</v>
      </c>
      <c r="AA51" s="21">
        <f t="shared" si="15"/>
        <v>3141.9333333333334</v>
      </c>
      <c r="AB51" s="6">
        <f t="shared" si="5"/>
        <v>19767.300000000003</v>
      </c>
      <c r="AC51" s="7">
        <f t="shared" si="3"/>
        <v>18314.063333333335</v>
      </c>
      <c r="AD51" s="18"/>
      <c r="AE51" s="18"/>
    </row>
    <row r="52" spans="1:31" x14ac:dyDescent="0.25">
      <c r="A52" s="86" t="s">
        <v>29</v>
      </c>
      <c r="B52" s="21">
        <f t="shared" ref="B52:AA52" si="16">+B20/$B$65</f>
        <v>1893.8333333333333</v>
      </c>
      <c r="C52" s="21">
        <f t="shared" si="16"/>
        <v>2853.4466666666663</v>
      </c>
      <c r="D52" s="21">
        <f t="shared" si="16"/>
        <v>1223.3666666666666</v>
      </c>
      <c r="E52" s="21">
        <f t="shared" si="16"/>
        <v>1193.03</v>
      </c>
      <c r="F52" s="21">
        <f t="shared" si="16"/>
        <v>1351.4333333333334</v>
      </c>
      <c r="G52" s="21">
        <f t="shared" si="16"/>
        <v>2058.8399999999997</v>
      </c>
      <c r="H52" s="21">
        <f t="shared" si="16"/>
        <v>2488.5666666666666</v>
      </c>
      <c r="I52" s="21">
        <f t="shared" si="16"/>
        <v>3719.5766666666664</v>
      </c>
      <c r="J52" s="21">
        <f t="shared" si="16"/>
        <v>823.73333333333335</v>
      </c>
      <c r="K52" s="21">
        <f t="shared" si="16"/>
        <v>274.39999999999998</v>
      </c>
      <c r="L52" s="21">
        <f t="shared" si="16"/>
        <v>2456.2666666666669</v>
      </c>
      <c r="M52" s="21">
        <f t="shared" si="16"/>
        <v>914.5100000000001</v>
      </c>
      <c r="N52" s="21">
        <f t="shared" si="16"/>
        <v>3399.1</v>
      </c>
      <c r="O52" s="21">
        <f t="shared" si="16"/>
        <v>2184.44</v>
      </c>
      <c r="P52" s="21">
        <f t="shared" si="16"/>
        <v>2014.3333333333333</v>
      </c>
      <c r="Q52" s="21">
        <f t="shared" si="16"/>
        <v>1308.8499999999999</v>
      </c>
      <c r="R52" s="21">
        <f t="shared" si="16"/>
        <v>1936.2</v>
      </c>
      <c r="S52" s="21">
        <f t="shared" si="16"/>
        <v>2384.9499999999998</v>
      </c>
      <c r="T52" s="21">
        <f t="shared" si="16"/>
        <v>1160.4000000000001</v>
      </c>
      <c r="U52" s="21">
        <f t="shared" si="16"/>
        <v>255.06333333333333</v>
      </c>
      <c r="V52" s="21">
        <f t="shared" si="16"/>
        <v>2655.3333333333335</v>
      </c>
      <c r="W52" s="21">
        <f t="shared" si="16"/>
        <v>1763.5866666666668</v>
      </c>
      <c r="X52" s="21">
        <f t="shared" si="16"/>
        <v>1902.2</v>
      </c>
      <c r="Y52" s="21">
        <f t="shared" si="16"/>
        <v>659.74666666666667</v>
      </c>
      <c r="Z52" s="21">
        <f t="shared" si="16"/>
        <v>3230.7333333333331</v>
      </c>
      <c r="AA52" s="21">
        <f t="shared" si="16"/>
        <v>4074.0766666666664</v>
      </c>
      <c r="AB52" s="4">
        <f t="shared" si="5"/>
        <v>26535.500000000004</v>
      </c>
      <c r="AC52" s="5">
        <f t="shared" si="3"/>
        <v>23644.516666666663</v>
      </c>
      <c r="AD52" s="18"/>
      <c r="AE52" s="18"/>
    </row>
    <row r="53" spans="1:31" x14ac:dyDescent="0.25">
      <c r="A53" s="87" t="s">
        <v>30</v>
      </c>
      <c r="B53" s="21">
        <f t="shared" ref="B53:AA53" si="17">+B21/$B$65</f>
        <v>2124.9333333333334</v>
      </c>
      <c r="C53" s="21">
        <f t="shared" si="17"/>
        <v>3995.18</v>
      </c>
      <c r="D53" s="21">
        <f t="shared" si="17"/>
        <v>1536.7333333333333</v>
      </c>
      <c r="E53" s="21">
        <f t="shared" si="17"/>
        <v>1536.2733333333333</v>
      </c>
      <c r="F53" s="21">
        <f t="shared" si="17"/>
        <v>1433.9333333333334</v>
      </c>
      <c r="G53" s="21">
        <f t="shared" si="17"/>
        <v>2778.6333333333332</v>
      </c>
      <c r="H53" s="21">
        <f t="shared" si="17"/>
        <v>2907.1333333333332</v>
      </c>
      <c r="I53" s="21">
        <f t="shared" si="17"/>
        <v>4832.4833333333336</v>
      </c>
      <c r="J53" s="21">
        <f t="shared" si="17"/>
        <v>1130.8333333333333</v>
      </c>
      <c r="K53" s="21">
        <f t="shared" si="17"/>
        <v>307.84000000000003</v>
      </c>
      <c r="L53" s="21">
        <f t="shared" si="17"/>
        <v>3202.2666666666669</v>
      </c>
      <c r="M53" s="21">
        <f t="shared" si="17"/>
        <v>1023.9166666666666</v>
      </c>
      <c r="N53" s="21">
        <f t="shared" si="17"/>
        <v>4119.6333333333332</v>
      </c>
      <c r="O53" s="21">
        <f t="shared" si="17"/>
        <v>2658.6766666666663</v>
      </c>
      <c r="P53" s="21">
        <f t="shared" si="17"/>
        <v>2268</v>
      </c>
      <c r="Q53" s="21">
        <f t="shared" si="17"/>
        <v>1774.02</v>
      </c>
      <c r="R53" s="21">
        <f t="shared" si="17"/>
        <v>2285.0666666666666</v>
      </c>
      <c r="S53" s="21">
        <f t="shared" si="17"/>
        <v>2968.6266666666666</v>
      </c>
      <c r="T53" s="21">
        <f t="shared" si="17"/>
        <v>1446.6666666666667</v>
      </c>
      <c r="U53" s="21">
        <f t="shared" si="17"/>
        <v>341.59666666666658</v>
      </c>
      <c r="V53" s="21">
        <f t="shared" si="17"/>
        <v>3398.7</v>
      </c>
      <c r="W53" s="21">
        <f t="shared" si="17"/>
        <v>2075.9966666666669</v>
      </c>
      <c r="X53" s="21">
        <f t="shared" si="17"/>
        <v>2551.7666666666669</v>
      </c>
      <c r="Y53" s="21">
        <f t="shared" si="17"/>
        <v>812.15666666666664</v>
      </c>
      <c r="Z53" s="21">
        <f t="shared" si="17"/>
        <v>3760.8</v>
      </c>
      <c r="AA53" s="21">
        <f t="shared" si="17"/>
        <v>5041.5033333333331</v>
      </c>
      <c r="AB53" s="6">
        <f t="shared" si="5"/>
        <v>32166.466666666667</v>
      </c>
      <c r="AC53" s="7">
        <f t="shared" si="3"/>
        <v>30146.903333333335</v>
      </c>
      <c r="AD53" s="18"/>
      <c r="AE53" s="18"/>
    </row>
    <row r="54" spans="1:31" x14ac:dyDescent="0.25">
      <c r="A54" s="86" t="s">
        <v>31</v>
      </c>
      <c r="B54" s="21">
        <f t="shared" ref="B54:AA54" si="18">+B22/$B$65</f>
        <v>2204.1</v>
      </c>
      <c r="C54" s="21">
        <f t="shared" si="18"/>
        <v>4117.6666666666661</v>
      </c>
      <c r="D54" s="21">
        <f t="shared" si="18"/>
        <v>1235.0666666666666</v>
      </c>
      <c r="E54" s="21">
        <f t="shared" si="18"/>
        <v>1513.5033333333333</v>
      </c>
      <c r="F54" s="21">
        <f t="shared" si="18"/>
        <v>1261.6333333333334</v>
      </c>
      <c r="G54" s="21">
        <f t="shared" si="18"/>
        <v>2590.1533333333336</v>
      </c>
      <c r="H54" s="21">
        <f t="shared" si="18"/>
        <v>2896.1</v>
      </c>
      <c r="I54" s="21">
        <f t="shared" si="18"/>
        <v>4972.8433333333342</v>
      </c>
      <c r="J54" s="21">
        <f t="shared" si="18"/>
        <v>808.5</v>
      </c>
      <c r="K54" s="21">
        <f t="shared" si="18"/>
        <v>285.09666666666664</v>
      </c>
      <c r="L54" s="21">
        <f t="shared" si="18"/>
        <v>3135.5</v>
      </c>
      <c r="M54" s="21">
        <f t="shared" si="18"/>
        <v>989.95000000000016</v>
      </c>
      <c r="N54" s="21">
        <f t="shared" si="18"/>
        <v>4103.4333333333334</v>
      </c>
      <c r="O54" s="21">
        <f t="shared" si="18"/>
        <v>2712.7466666666664</v>
      </c>
      <c r="P54" s="21">
        <f t="shared" si="18"/>
        <v>2282.0333333333333</v>
      </c>
      <c r="Q54" s="21">
        <f t="shared" si="18"/>
        <v>2088.7966666666666</v>
      </c>
      <c r="R54" s="21">
        <f t="shared" si="18"/>
        <v>2191.9333333333334</v>
      </c>
      <c r="S54" s="21">
        <f t="shared" si="18"/>
        <v>3255.26</v>
      </c>
      <c r="T54" s="21">
        <f t="shared" si="18"/>
        <v>1348.8666666666666</v>
      </c>
      <c r="U54" s="21">
        <f t="shared" si="18"/>
        <v>326.27333333333337</v>
      </c>
      <c r="V54" s="21">
        <f t="shared" si="18"/>
        <v>3705.9666666666667</v>
      </c>
      <c r="W54" s="21">
        <f t="shared" si="18"/>
        <v>2092.6000000000004</v>
      </c>
      <c r="X54" s="21">
        <f t="shared" si="18"/>
        <v>2492.8666666666668</v>
      </c>
      <c r="Y54" s="21">
        <f t="shared" si="18"/>
        <v>885.61333333333334</v>
      </c>
      <c r="Z54" s="21">
        <f t="shared" si="18"/>
        <v>3716.7333333333331</v>
      </c>
      <c r="AA54" s="21">
        <f t="shared" si="18"/>
        <v>5411.2400000000007</v>
      </c>
      <c r="AB54" s="4">
        <f t="shared" si="5"/>
        <v>31382.733333333334</v>
      </c>
      <c r="AC54" s="5">
        <f t="shared" si="3"/>
        <v>31241.743333333343</v>
      </c>
      <c r="AD54" s="18"/>
      <c r="AE54" s="18"/>
    </row>
    <row r="55" spans="1:31" x14ac:dyDescent="0.25">
      <c r="A55" s="87" t="s">
        <v>32</v>
      </c>
      <c r="B55" s="21">
        <f t="shared" ref="B55:AA55" si="19">+B23/$B$65</f>
        <v>2238.9333333333334</v>
      </c>
      <c r="C55" s="21">
        <f t="shared" si="19"/>
        <v>3674.93</v>
      </c>
      <c r="D55" s="21">
        <f t="shared" si="19"/>
        <v>911.4666666666667</v>
      </c>
      <c r="E55" s="21">
        <f t="shared" si="19"/>
        <v>1624.2533333333333</v>
      </c>
      <c r="F55" s="21">
        <f t="shared" si="19"/>
        <v>1003</v>
      </c>
      <c r="G55" s="21">
        <f t="shared" si="19"/>
        <v>2600.5433333333335</v>
      </c>
      <c r="H55" s="21">
        <f t="shared" si="19"/>
        <v>2654.9666666666667</v>
      </c>
      <c r="I55" s="21">
        <f t="shared" si="19"/>
        <v>4914.4033333333336</v>
      </c>
      <c r="J55" s="21">
        <f t="shared" si="19"/>
        <v>559.29999999999995</v>
      </c>
      <c r="K55" s="21">
        <f t="shared" si="19"/>
        <v>239.25666666666669</v>
      </c>
      <c r="L55" s="21">
        <f t="shared" si="19"/>
        <v>2439.4666666666667</v>
      </c>
      <c r="M55" s="21">
        <f t="shared" si="19"/>
        <v>1052.47</v>
      </c>
      <c r="N55" s="21">
        <f t="shared" si="19"/>
        <v>3556.3</v>
      </c>
      <c r="O55" s="21">
        <f t="shared" si="19"/>
        <v>2685.936666666667</v>
      </c>
      <c r="P55" s="21">
        <f t="shared" si="19"/>
        <v>1606.4666666666667</v>
      </c>
      <c r="Q55" s="21">
        <f t="shared" si="19"/>
        <v>1991.1233333333332</v>
      </c>
      <c r="R55" s="21">
        <f t="shared" si="19"/>
        <v>1871.6666666666667</v>
      </c>
      <c r="S55" s="21">
        <f t="shared" si="19"/>
        <v>2762.3833333333332</v>
      </c>
      <c r="T55" s="21">
        <f t="shared" si="19"/>
        <v>830.66666666666663</v>
      </c>
      <c r="U55" s="21">
        <f t="shared" si="19"/>
        <v>330.49333333333328</v>
      </c>
      <c r="V55" s="21">
        <f t="shared" si="19"/>
        <v>3272.1</v>
      </c>
      <c r="W55" s="21">
        <f t="shared" si="19"/>
        <v>1911.35</v>
      </c>
      <c r="X55" s="21">
        <f t="shared" si="19"/>
        <v>1810.9</v>
      </c>
      <c r="Y55" s="21">
        <f t="shared" si="19"/>
        <v>761.30666666666673</v>
      </c>
      <c r="Z55" s="21">
        <f t="shared" si="19"/>
        <v>3353.9</v>
      </c>
      <c r="AA55" s="21">
        <f t="shared" si="19"/>
        <v>4728.5066666666671</v>
      </c>
      <c r="AB55" s="6">
        <f t="shared" si="5"/>
        <v>26109.133333333339</v>
      </c>
      <c r="AC55" s="7">
        <f t="shared" si="3"/>
        <v>29276.956666666669</v>
      </c>
      <c r="AD55" s="18"/>
      <c r="AE55" s="18"/>
    </row>
    <row r="56" spans="1:31" x14ac:dyDescent="0.25">
      <c r="A56" s="86" t="s">
        <v>33</v>
      </c>
      <c r="B56" s="21">
        <f t="shared" ref="B56:AA56" si="20">+B24/$B$65</f>
        <v>2099.9666666666667</v>
      </c>
      <c r="C56" s="21">
        <f t="shared" si="20"/>
        <v>2503.1566666666668</v>
      </c>
      <c r="D56" s="21">
        <f t="shared" si="20"/>
        <v>703.5</v>
      </c>
      <c r="E56" s="21">
        <f t="shared" si="20"/>
        <v>1195.0533333333335</v>
      </c>
      <c r="F56" s="21">
        <f t="shared" si="20"/>
        <v>870.66666666666663</v>
      </c>
      <c r="G56" s="21">
        <f t="shared" si="20"/>
        <v>1840.9633333333331</v>
      </c>
      <c r="H56" s="21">
        <f t="shared" si="20"/>
        <v>2162.8333333333335</v>
      </c>
      <c r="I56" s="21">
        <f t="shared" si="20"/>
        <v>3460.49</v>
      </c>
      <c r="J56" s="21">
        <f t="shared" si="20"/>
        <v>447.43333333333334</v>
      </c>
      <c r="K56" s="21">
        <f t="shared" si="20"/>
        <v>160.42999999999998</v>
      </c>
      <c r="L56" s="21">
        <f t="shared" si="20"/>
        <v>1696.1666666666667</v>
      </c>
      <c r="M56" s="21">
        <f t="shared" si="20"/>
        <v>1003.2099999999999</v>
      </c>
      <c r="N56" s="21">
        <f t="shared" si="20"/>
        <v>2569.5666666666666</v>
      </c>
      <c r="O56" s="21">
        <f t="shared" si="20"/>
        <v>2318.4899999999998</v>
      </c>
      <c r="P56" s="21">
        <f t="shared" si="20"/>
        <v>1079.6333333333334</v>
      </c>
      <c r="Q56" s="21">
        <f t="shared" si="20"/>
        <v>1617.6266666666666</v>
      </c>
      <c r="R56" s="21">
        <f t="shared" si="20"/>
        <v>1393.0666666666666</v>
      </c>
      <c r="S56" s="21">
        <f t="shared" si="20"/>
        <v>2093.2066666666669</v>
      </c>
      <c r="T56" s="21">
        <f t="shared" si="20"/>
        <v>465.66666666666669</v>
      </c>
      <c r="U56" s="21">
        <f t="shared" si="20"/>
        <v>344.69666666666666</v>
      </c>
      <c r="V56" s="21">
        <f t="shared" si="20"/>
        <v>2511.6666666666665</v>
      </c>
      <c r="W56" s="21">
        <f t="shared" si="20"/>
        <v>1695.1266666666668</v>
      </c>
      <c r="X56" s="21">
        <f t="shared" si="20"/>
        <v>1074.1666666666667</v>
      </c>
      <c r="Y56" s="21">
        <f t="shared" si="20"/>
        <v>644.06333333333339</v>
      </c>
      <c r="Z56" s="21">
        <f t="shared" si="20"/>
        <v>2658.3333333333335</v>
      </c>
      <c r="AA56" s="21">
        <f t="shared" si="20"/>
        <v>3408.2</v>
      </c>
      <c r="AB56" s="4">
        <f t="shared" si="5"/>
        <v>19732.666666666668</v>
      </c>
      <c r="AC56" s="5">
        <f t="shared" si="3"/>
        <v>22284.713333333333</v>
      </c>
      <c r="AD56" s="18"/>
      <c r="AE56" s="18"/>
    </row>
    <row r="57" spans="1:31" x14ac:dyDescent="0.25">
      <c r="A57" s="87" t="s">
        <v>34</v>
      </c>
      <c r="B57" s="21">
        <f t="shared" ref="B57:AA57" si="21">+B25/$B$65</f>
        <v>804.73333333333335</v>
      </c>
      <c r="C57" s="21">
        <f t="shared" si="21"/>
        <v>1777.65</v>
      </c>
      <c r="D57" s="21">
        <f t="shared" si="21"/>
        <v>326.66666666666669</v>
      </c>
      <c r="E57" s="21">
        <f t="shared" si="21"/>
        <v>958.45999999999992</v>
      </c>
      <c r="F57" s="21">
        <f t="shared" si="21"/>
        <v>385</v>
      </c>
      <c r="G57" s="21">
        <f t="shared" si="21"/>
        <v>1484.4533333333336</v>
      </c>
      <c r="H57" s="21">
        <f t="shared" si="21"/>
        <v>1168.7666666666667</v>
      </c>
      <c r="I57" s="21">
        <f t="shared" si="21"/>
        <v>2507.58</v>
      </c>
      <c r="J57" s="21">
        <f t="shared" si="21"/>
        <v>361.56666666666666</v>
      </c>
      <c r="K57" s="21">
        <f t="shared" si="21"/>
        <v>117.28666666666668</v>
      </c>
      <c r="L57" s="21">
        <f t="shared" si="21"/>
        <v>1202.8333333333333</v>
      </c>
      <c r="M57" s="21">
        <f t="shared" si="21"/>
        <v>641.84666666666669</v>
      </c>
      <c r="N57" s="21">
        <f t="shared" si="21"/>
        <v>2103.4</v>
      </c>
      <c r="O57" s="21">
        <f t="shared" si="21"/>
        <v>1769.7066666666665</v>
      </c>
      <c r="P57" s="21">
        <f t="shared" si="21"/>
        <v>720.7</v>
      </c>
      <c r="Q57" s="21">
        <f t="shared" si="21"/>
        <v>1244.5466666666666</v>
      </c>
      <c r="R57" s="21">
        <f t="shared" si="21"/>
        <v>1041.4000000000001</v>
      </c>
      <c r="S57" s="21">
        <f t="shared" si="21"/>
        <v>1679.23</v>
      </c>
      <c r="T57" s="21">
        <f t="shared" si="21"/>
        <v>312.89999999999998</v>
      </c>
      <c r="U57" s="21">
        <f t="shared" si="21"/>
        <v>270.74333333333328</v>
      </c>
      <c r="V57" s="21">
        <f t="shared" si="21"/>
        <v>2291.0333333333333</v>
      </c>
      <c r="W57" s="21">
        <f t="shared" si="21"/>
        <v>1156.3</v>
      </c>
      <c r="X57" s="21">
        <f t="shared" si="21"/>
        <v>670.7</v>
      </c>
      <c r="Y57" s="21">
        <f t="shared" si="21"/>
        <v>460.94666666666666</v>
      </c>
      <c r="Z57" s="21">
        <f t="shared" si="21"/>
        <v>1877.9333333333334</v>
      </c>
      <c r="AA57" s="21">
        <f t="shared" si="21"/>
        <v>2516.02</v>
      </c>
      <c r="AB57" s="6">
        <f t="shared" si="5"/>
        <v>13267.633333333335</v>
      </c>
      <c r="AC57" s="7">
        <f t="shared" si="3"/>
        <v>16584.77</v>
      </c>
      <c r="AD57" s="18"/>
      <c r="AE57" s="18"/>
    </row>
    <row r="58" spans="1:31" x14ac:dyDescent="0.25">
      <c r="A58" s="86" t="s">
        <v>35</v>
      </c>
      <c r="B58" s="21">
        <f t="shared" ref="B58:AA58" si="22">+B26/$B$65</f>
        <v>0</v>
      </c>
      <c r="C58" s="21">
        <f t="shared" si="22"/>
        <v>897.7</v>
      </c>
      <c r="D58" s="21">
        <f t="shared" si="22"/>
        <v>7.833333333333333</v>
      </c>
      <c r="E58" s="21">
        <f t="shared" si="22"/>
        <v>529.35</v>
      </c>
      <c r="F58" s="21">
        <f t="shared" si="22"/>
        <v>13.6</v>
      </c>
      <c r="G58" s="21">
        <f t="shared" si="22"/>
        <v>760.9</v>
      </c>
      <c r="H58" s="21">
        <f t="shared" si="22"/>
        <v>99.7</v>
      </c>
      <c r="I58" s="21">
        <f t="shared" si="22"/>
        <v>991.88666666666666</v>
      </c>
      <c r="J58" s="21">
        <f t="shared" si="22"/>
        <v>70.2</v>
      </c>
      <c r="K58" s="21">
        <f t="shared" si="22"/>
        <v>44.126666666666672</v>
      </c>
      <c r="L58" s="21">
        <f t="shared" si="22"/>
        <v>692.16666666666663</v>
      </c>
      <c r="M58" s="21">
        <f t="shared" si="22"/>
        <v>118.56</v>
      </c>
      <c r="N58" s="21">
        <f t="shared" si="22"/>
        <v>452.63333333333333</v>
      </c>
      <c r="O58" s="21">
        <f t="shared" si="22"/>
        <v>286.72666666666663</v>
      </c>
      <c r="P58" s="21">
        <f t="shared" si="22"/>
        <v>149.16666666666666</v>
      </c>
      <c r="Q58" s="21">
        <f t="shared" si="22"/>
        <v>190.28</v>
      </c>
      <c r="R58" s="21">
        <f t="shared" si="22"/>
        <v>159.86666666666667</v>
      </c>
      <c r="S58" s="21">
        <f t="shared" si="22"/>
        <v>153.49666666666664</v>
      </c>
      <c r="T58" s="21">
        <f t="shared" si="22"/>
        <v>37.966666666666669</v>
      </c>
      <c r="U58" s="21">
        <f t="shared" si="22"/>
        <v>9.7033333333333349</v>
      </c>
      <c r="V58" s="21">
        <f t="shared" si="22"/>
        <v>299</v>
      </c>
      <c r="W58" s="21">
        <f t="shared" si="22"/>
        <v>41.31333333333334</v>
      </c>
      <c r="X58" s="21">
        <f t="shared" si="22"/>
        <v>66.066666666666663</v>
      </c>
      <c r="Y58" s="21">
        <f t="shared" si="22"/>
        <v>18.233333333333334</v>
      </c>
      <c r="Z58" s="21">
        <f t="shared" si="22"/>
        <v>65.533333333333331</v>
      </c>
      <c r="AA58" s="21">
        <f t="shared" si="22"/>
        <v>121.17666666666668</v>
      </c>
      <c r="AB58" s="4">
        <f t="shared" si="5"/>
        <v>2113.7333333333331</v>
      </c>
      <c r="AC58" s="5">
        <f t="shared" si="3"/>
        <v>4163.4533333333329</v>
      </c>
      <c r="AD58" s="18"/>
      <c r="AE58" s="18"/>
    </row>
    <row r="59" spans="1:31" x14ac:dyDescent="0.25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3.3333333333333333E-2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6.6666666666666666E-2</v>
      </c>
      <c r="AB59" s="6">
        <f t="shared" si="5"/>
        <v>3.3333333333333333E-2</v>
      </c>
      <c r="AC59" s="7">
        <f t="shared" si="3"/>
        <v>6.6666666666666666E-2</v>
      </c>
      <c r="AD59" s="18"/>
      <c r="AE59" s="18"/>
    </row>
    <row r="60" spans="1:31" x14ac:dyDescent="0.25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5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8" thickBot="1" x14ac:dyDescent="0.3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4" thickTop="1" thickBot="1" x14ac:dyDescent="0.3">
      <c r="A63" s="9" t="s">
        <v>47</v>
      </c>
      <c r="B63" s="50" t="e">
        <f>SUM(B39:B62)</f>
        <v>#REF!</v>
      </c>
      <c r="C63" s="45">
        <f t="shared" ref="C63:AC63" si="25">SUM(C39:C62)</f>
        <v>36326.94666666667</v>
      </c>
      <c r="D63" s="50">
        <f t="shared" si="25"/>
        <v>19329.866666666669</v>
      </c>
      <c r="E63" s="45">
        <f t="shared" si="25"/>
        <v>17871.703333333335</v>
      </c>
      <c r="F63" s="50">
        <f t="shared" si="25"/>
        <v>25742.666666666672</v>
      </c>
      <c r="G63" s="45">
        <f t="shared" si="25"/>
        <v>24731.136666666673</v>
      </c>
      <c r="H63" s="50">
        <f t="shared" si="25"/>
        <v>44096.666666666664</v>
      </c>
      <c r="I63" s="45">
        <f t="shared" si="25"/>
        <v>48689.396666666667</v>
      </c>
      <c r="J63" s="50">
        <f t="shared" si="25"/>
        <v>7511.3666666666668</v>
      </c>
      <c r="K63" s="50">
        <f t="shared" si="25"/>
        <v>7784.2900000000009</v>
      </c>
      <c r="L63" s="50">
        <f t="shared" si="25"/>
        <v>24837.466666666667</v>
      </c>
      <c r="M63" s="45">
        <f t="shared" si="25"/>
        <v>27088.553333333337</v>
      </c>
      <c r="N63" s="50">
        <f t="shared" si="25"/>
        <v>43569.599999999999</v>
      </c>
      <c r="O63" s="45">
        <f t="shared" si="25"/>
        <v>43817.883333333324</v>
      </c>
      <c r="P63" s="50">
        <f t="shared" si="25"/>
        <v>25896.166666666672</v>
      </c>
      <c r="Q63" s="45">
        <f t="shared" si="25"/>
        <v>24924.709999999995</v>
      </c>
      <c r="R63" s="50">
        <f t="shared" si="25"/>
        <v>32229</v>
      </c>
      <c r="S63" s="45">
        <f t="shared" si="25"/>
        <v>32115.726666666666</v>
      </c>
      <c r="T63" s="50">
        <f>SUM(T39:T62)</f>
        <v>9155.9666666666672</v>
      </c>
      <c r="U63" s="45">
        <f t="shared" si="25"/>
        <v>9383.9333333333325</v>
      </c>
      <c r="V63" s="50">
        <f t="shared" si="25"/>
        <v>30050.033333333333</v>
      </c>
      <c r="W63" s="45">
        <f t="shared" si="25"/>
        <v>36057.603333333333</v>
      </c>
      <c r="X63" s="50">
        <f t="shared" si="25"/>
        <v>24796.76666666667</v>
      </c>
      <c r="Y63" s="45">
        <f t="shared" si="25"/>
        <v>14577.356666666668</v>
      </c>
      <c r="Z63" s="50">
        <f t="shared" si="25"/>
        <v>54340.400000000009</v>
      </c>
      <c r="AA63" s="50">
        <f t="shared" si="25"/>
        <v>55471.536666666667</v>
      </c>
      <c r="AB63" s="50" t="e">
        <f>AB31/B65</f>
        <v>#REF!</v>
      </c>
      <c r="AC63" s="46">
        <f t="shared" si="25"/>
        <v>378840.77666666667</v>
      </c>
    </row>
    <row r="64" spans="1:31" ht="15.6" thickTop="1" x14ac:dyDescent="0.25">
      <c r="A64" s="170"/>
      <c r="B64" s="18"/>
      <c r="C64" s="18"/>
      <c r="AB64" s="174" t="e">
        <f>IF(AB63='Daily Total'!D43,"Correct","Wrong")</f>
        <v>#REF!</v>
      </c>
      <c r="AC64" s="174" t="str">
        <f>IF(AC63='Daily Total'!E43,"Correct","Wrong")</f>
        <v>Wrong</v>
      </c>
    </row>
    <row r="65" spans="1:31" x14ac:dyDescent="0.25">
      <c r="A65" s="8" t="s">
        <v>82</v>
      </c>
      <c r="B65" s="8">
        <f>COUNTIF('Daily Total'!G7:G37,"&gt;0")</f>
        <v>30</v>
      </c>
      <c r="C65" s="18"/>
    </row>
    <row r="66" spans="1:31" x14ac:dyDescent="0.25">
      <c r="B66" s="18"/>
      <c r="C66" s="18"/>
    </row>
    <row r="67" spans="1:31" x14ac:dyDescent="0.25">
      <c r="A67" s="43" t="s">
        <v>50</v>
      </c>
      <c r="B67" s="18"/>
      <c r="C67" s="18"/>
    </row>
    <row r="68" spans="1:31" ht="13.8" thickBot="1" x14ac:dyDescent="0.3">
      <c r="B68" s="18"/>
      <c r="C68" s="18"/>
    </row>
    <row r="69" spans="1:31" ht="14.4" thickTop="1" thickBot="1" x14ac:dyDescent="0.3">
      <c r="A69" s="301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8" thickTop="1" x14ac:dyDescent="0.25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 t="e">
        <f t="shared" ref="AB71:AC71" si="26">AB7/AB31</f>
        <v>#REF!</v>
      </c>
      <c r="AC71" s="99">
        <f t="shared" si="26"/>
        <v>0</v>
      </c>
      <c r="AD71" s="18"/>
      <c r="AE71" s="18"/>
    </row>
    <row r="72" spans="1:31" x14ac:dyDescent="0.25">
      <c r="A72" s="86" t="s">
        <v>17</v>
      </c>
      <c r="B72" s="81" t="e">
        <f>B8/B31</f>
        <v>#REF!</v>
      </c>
      <c r="C72" s="82">
        <f t="shared" ref="C72:AC72" si="27">C8/C31</f>
        <v>1.8351849737990642E-6</v>
      </c>
      <c r="D72" s="81">
        <f t="shared" si="27"/>
        <v>1.9774235380137128E-2</v>
      </c>
      <c r="E72" s="82">
        <f t="shared" si="27"/>
        <v>1.3242535546415925E-4</v>
      </c>
      <c r="F72" s="81">
        <f t="shared" si="27"/>
        <v>2.4049567514373024E-2</v>
      </c>
      <c r="G72" s="82">
        <f t="shared" si="27"/>
        <v>3.1404406402131936E-4</v>
      </c>
      <c r="H72" s="81">
        <f t="shared" si="27"/>
        <v>1.2158893340388541E-2</v>
      </c>
      <c r="I72" s="82">
        <f t="shared" si="27"/>
        <v>8.5097241226854382E-4</v>
      </c>
      <c r="J72" s="81">
        <f t="shared" si="27"/>
        <v>2.0901655712897344E-3</v>
      </c>
      <c r="K72" s="82">
        <f t="shared" si="27"/>
        <v>3.85819815722864E-3</v>
      </c>
      <c r="L72" s="81">
        <f t="shared" si="27"/>
        <v>2.0359027490726377E-3</v>
      </c>
      <c r="M72" s="82">
        <f t="shared" si="27"/>
        <v>4.1887311319442925E-3</v>
      </c>
      <c r="N72" s="81">
        <f t="shared" si="27"/>
        <v>5.6973975738435359E-3</v>
      </c>
      <c r="O72" s="82">
        <f t="shared" si="27"/>
        <v>3.9032769344936411E-3</v>
      </c>
      <c r="P72" s="81">
        <f t="shared" si="27"/>
        <v>3.6427527883792325E-3</v>
      </c>
      <c r="Q72" s="82">
        <f t="shared" si="27"/>
        <v>3.6603568640651519E-3</v>
      </c>
      <c r="R72" s="81">
        <f t="shared" si="27"/>
        <v>1.7003319991312172E-3</v>
      </c>
      <c r="S72" s="82">
        <f t="shared" si="27"/>
        <v>3.9264252466963741E-3</v>
      </c>
      <c r="T72" s="81">
        <f t="shared" si="27"/>
        <v>2.9488967121621965E-4</v>
      </c>
      <c r="U72" s="82">
        <f t="shared" si="27"/>
        <v>5.0867084875567455E-3</v>
      </c>
      <c r="V72" s="81">
        <f t="shared" si="27"/>
        <v>5.5352129393089965E-4</v>
      </c>
      <c r="W72" s="82">
        <f t="shared" si="27"/>
        <v>2.8445225745730371E-3</v>
      </c>
      <c r="X72" s="81">
        <f t="shared" si="27"/>
        <v>1.1963925404252974E-4</v>
      </c>
      <c r="Y72" s="82">
        <f t="shared" si="27"/>
        <v>3.5283031422935151E-3</v>
      </c>
      <c r="Z72" s="81">
        <f t="shared" si="27"/>
        <v>1.5458112196450524E-4</v>
      </c>
      <c r="AA72" s="81">
        <f t="shared" si="27"/>
        <v>7.3551234473944317E-4</v>
      </c>
      <c r="AB72" s="100" t="e">
        <f t="shared" si="27"/>
        <v>#REF!</v>
      </c>
      <c r="AC72" s="101">
        <f t="shared" si="27"/>
        <v>2.1804235029856387E-3</v>
      </c>
      <c r="AD72" s="18"/>
      <c r="AE72" s="18"/>
    </row>
    <row r="73" spans="1:31" x14ac:dyDescent="0.25">
      <c r="A73" s="87" t="s">
        <v>18</v>
      </c>
      <c r="B73" s="81" t="e">
        <f>B9/B31</f>
        <v>#REF!</v>
      </c>
      <c r="C73" s="82">
        <f t="shared" ref="C73:AC73" si="28">C9/C31</f>
        <v>1.5758825129261255E-2</v>
      </c>
      <c r="D73" s="81">
        <f t="shared" si="28"/>
        <v>6.943141528825858E-2</v>
      </c>
      <c r="E73" s="82">
        <f t="shared" si="28"/>
        <v>2.1851116224512079E-2</v>
      </c>
      <c r="F73" s="81">
        <f t="shared" si="28"/>
        <v>7.9236805303775831E-2</v>
      </c>
      <c r="G73" s="82">
        <f t="shared" si="28"/>
        <v>2.0915199880959776E-2</v>
      </c>
      <c r="H73" s="81">
        <f t="shared" si="28"/>
        <v>5.2006954418323377E-2</v>
      </c>
      <c r="I73" s="82">
        <f t="shared" si="28"/>
        <v>1.8641498878024021E-2</v>
      </c>
      <c r="J73" s="81">
        <f t="shared" si="28"/>
        <v>1.3925561704261541E-2</v>
      </c>
      <c r="K73" s="82">
        <f t="shared" si="28"/>
        <v>4.4695148818967433E-2</v>
      </c>
      <c r="L73" s="81">
        <f t="shared" si="28"/>
        <v>2.3068643608312175E-2</v>
      </c>
      <c r="M73" s="82">
        <f t="shared" si="28"/>
        <v>4.4843172380560251E-2</v>
      </c>
      <c r="N73" s="81">
        <f t="shared" si="28"/>
        <v>4.1418022351976301E-2</v>
      </c>
      <c r="O73" s="82">
        <f t="shared" si="28"/>
        <v>4.2849247624542945E-2</v>
      </c>
      <c r="P73" s="81">
        <f t="shared" si="28"/>
        <v>3.7068549399203225E-2</v>
      </c>
      <c r="Q73" s="82">
        <f t="shared" si="28"/>
        <v>4.0715284818425838E-2</v>
      </c>
      <c r="R73" s="81">
        <f t="shared" si="28"/>
        <v>4.5186012597350216E-2</v>
      </c>
      <c r="S73" s="82">
        <f t="shared" si="28"/>
        <v>3.5277524469320226E-2</v>
      </c>
      <c r="T73" s="81">
        <f t="shared" si="28"/>
        <v>1.8188503671558439E-2</v>
      </c>
      <c r="U73" s="82">
        <f t="shared" si="28"/>
        <v>6.3249596828621982E-2</v>
      </c>
      <c r="V73" s="81">
        <f t="shared" si="28"/>
        <v>2.5004963943467618E-2</v>
      </c>
      <c r="W73" s="82">
        <f t="shared" si="28"/>
        <v>3.8573741405072123E-2</v>
      </c>
      <c r="X73" s="81">
        <f t="shared" si="28"/>
        <v>4.0111412375000502E-2</v>
      </c>
      <c r="Y73" s="82">
        <f t="shared" si="28"/>
        <v>5.7780251426470308E-2</v>
      </c>
      <c r="Z73" s="81">
        <f t="shared" si="28"/>
        <v>4.7569886615973875E-2</v>
      </c>
      <c r="AA73" s="81">
        <f t="shared" si="28"/>
        <v>3.1568021581758955E-2</v>
      </c>
      <c r="AB73" s="100" t="e">
        <f t="shared" si="28"/>
        <v>#REF!</v>
      </c>
      <c r="AC73" s="101">
        <f t="shared" si="28"/>
        <v>3.3137149183861611E-2</v>
      </c>
      <c r="AD73" s="18"/>
      <c r="AE73" s="18"/>
    </row>
    <row r="74" spans="1:31" x14ac:dyDescent="0.25">
      <c r="A74" s="86" t="s">
        <v>19</v>
      </c>
      <c r="B74" s="81" t="e">
        <f>B10/B31</f>
        <v>#REF!</v>
      </c>
      <c r="C74" s="82">
        <f t="shared" ref="C74:AC74" si="29">C10/C31</f>
        <v>4.541550606510282E-2</v>
      </c>
      <c r="D74" s="81">
        <f t="shared" si="29"/>
        <v>8.748120352614952E-2</v>
      </c>
      <c r="E74" s="82">
        <f t="shared" si="29"/>
        <v>6.1229754074924023E-2</v>
      </c>
      <c r="F74" s="81">
        <f t="shared" si="29"/>
        <v>0.10759828041642927</v>
      </c>
      <c r="G74" s="82">
        <f t="shared" si="29"/>
        <v>5.037792440056333E-2</v>
      </c>
      <c r="H74" s="81">
        <f t="shared" si="29"/>
        <v>7.8034620908609867E-2</v>
      </c>
      <c r="I74" s="82">
        <f t="shared" si="29"/>
        <v>4.5155690640104461E-2</v>
      </c>
      <c r="J74" s="81">
        <f t="shared" si="29"/>
        <v>3.1166099378275591E-2</v>
      </c>
      <c r="K74" s="82">
        <f t="shared" si="29"/>
        <v>0.10381893103502909</v>
      </c>
      <c r="L74" s="81">
        <f t="shared" si="29"/>
        <v>4.0793210257621552E-2</v>
      </c>
      <c r="M74" s="82">
        <f t="shared" si="29"/>
        <v>9.0868270804667056E-2</v>
      </c>
      <c r="N74" s="81">
        <f t="shared" si="29"/>
        <v>6.3361456917973388E-2</v>
      </c>
      <c r="O74" s="82">
        <f t="shared" si="29"/>
        <v>7.7213755570879922E-2</v>
      </c>
      <c r="P74" s="81">
        <f t="shared" si="29"/>
        <v>7.3650540298757214E-2</v>
      </c>
      <c r="Q74" s="82">
        <f t="shared" si="29"/>
        <v>7.8339259848292445E-2</v>
      </c>
      <c r="R74" s="81">
        <f t="shared" si="29"/>
        <v>8.1429768221167279E-2</v>
      </c>
      <c r="S74" s="82">
        <f t="shared" si="29"/>
        <v>5.8129983669475326E-2</v>
      </c>
      <c r="T74" s="81">
        <f t="shared" si="29"/>
        <v>4.2526003079958789E-2</v>
      </c>
      <c r="U74" s="82">
        <f t="shared" si="29"/>
        <v>0.1289146697546871</v>
      </c>
      <c r="V74" s="81">
        <f t="shared" si="29"/>
        <v>4.4767559880687875E-2</v>
      </c>
      <c r="W74" s="82">
        <f t="shared" si="29"/>
        <v>8.052846181956444E-2</v>
      </c>
      <c r="X74" s="81">
        <f t="shared" si="29"/>
        <v>7.3961255701348164E-2</v>
      </c>
      <c r="Y74" s="82">
        <f t="shared" si="29"/>
        <v>0.10058133539070982</v>
      </c>
      <c r="Z74" s="81">
        <f t="shared" si="29"/>
        <v>7.2888679509168136E-2</v>
      </c>
      <c r="AA74" s="81">
        <f t="shared" si="29"/>
        <v>5.4748197889596346E-2</v>
      </c>
      <c r="AB74" s="100" t="e">
        <f t="shared" si="29"/>
        <v>#REF!</v>
      </c>
      <c r="AC74" s="101">
        <f t="shared" si="29"/>
        <v>6.6723598822734972E-2</v>
      </c>
      <c r="AD74" s="18"/>
      <c r="AE74" s="18"/>
    </row>
    <row r="75" spans="1:31" x14ac:dyDescent="0.25">
      <c r="A75" s="87" t="s">
        <v>20</v>
      </c>
      <c r="B75" s="81" t="e">
        <f>B11/B31</f>
        <v>#REF!</v>
      </c>
      <c r="C75" s="82">
        <f t="shared" ref="C75:AC75" si="30">C11/C31</f>
        <v>4.316511049098172E-2</v>
      </c>
      <c r="D75" s="81">
        <f t="shared" si="30"/>
        <v>8.8840067874239523E-2</v>
      </c>
      <c r="E75" s="82">
        <f t="shared" si="30"/>
        <v>7.8424347166311872E-2</v>
      </c>
      <c r="F75" s="81">
        <f t="shared" si="30"/>
        <v>0.10906795462785518</v>
      </c>
      <c r="G75" s="82">
        <f t="shared" si="30"/>
        <v>5.562111244111842E-2</v>
      </c>
      <c r="H75" s="81">
        <f t="shared" si="30"/>
        <v>7.9916849346133495E-2</v>
      </c>
      <c r="I75" s="82">
        <f t="shared" si="30"/>
        <v>5.2248336889777286E-2</v>
      </c>
      <c r="J75" s="81">
        <f t="shared" si="30"/>
        <v>4.1785560550454647E-2</v>
      </c>
      <c r="K75" s="82">
        <f t="shared" si="30"/>
        <v>0.13625220369059562</v>
      </c>
      <c r="L75" s="81">
        <f t="shared" si="30"/>
        <v>4.1782307374343061E-2</v>
      </c>
      <c r="M75" s="82">
        <f t="shared" si="30"/>
        <v>0.12783739158704918</v>
      </c>
      <c r="N75" s="81">
        <f t="shared" si="30"/>
        <v>6.6033044446892633E-2</v>
      </c>
      <c r="O75" s="82">
        <f t="shared" si="30"/>
        <v>9.4222184016951982E-2</v>
      </c>
      <c r="P75" s="81">
        <f t="shared" si="30"/>
        <v>8.613887512308771E-2</v>
      </c>
      <c r="Q75" s="82">
        <f t="shared" si="30"/>
        <v>9.0707307460481321E-2</v>
      </c>
      <c r="R75" s="81">
        <f t="shared" si="30"/>
        <v>9.3795443027501119E-2</v>
      </c>
      <c r="S75" s="82">
        <f t="shared" si="30"/>
        <v>6.5591229551295649E-2</v>
      </c>
      <c r="T75" s="81">
        <f t="shared" si="30"/>
        <v>4.5806195595586123E-2</v>
      </c>
      <c r="U75" s="82">
        <f t="shared" si="30"/>
        <v>0.17346848158909911</v>
      </c>
      <c r="V75" s="81">
        <f t="shared" si="30"/>
        <v>4.4443655636543941E-2</v>
      </c>
      <c r="W75" s="82">
        <f t="shared" si="30"/>
        <v>9.6835702058585688E-2</v>
      </c>
      <c r="X75" s="81">
        <f t="shared" si="30"/>
        <v>7.748322025855521E-2</v>
      </c>
      <c r="Y75" s="82">
        <f t="shared" si="30"/>
        <v>0.12673422502067702</v>
      </c>
      <c r="Z75" s="81">
        <f t="shared" si="30"/>
        <v>8.9040566503006971E-2</v>
      </c>
      <c r="AA75" s="81">
        <f t="shared" si="30"/>
        <v>5.8066235891187673E-2</v>
      </c>
      <c r="AB75" s="100" t="e">
        <f t="shared" si="30"/>
        <v>#REF!</v>
      </c>
      <c r="AC75" s="101">
        <f t="shared" si="30"/>
        <v>7.944402640993424E-2</v>
      </c>
      <c r="AD75" s="18"/>
      <c r="AE75" s="18"/>
    </row>
    <row r="76" spans="1:31" x14ac:dyDescent="0.25">
      <c r="A76" s="86" t="s">
        <v>21</v>
      </c>
      <c r="B76" s="81" t="e">
        <f>B12/B31</f>
        <v>#REF!</v>
      </c>
      <c r="C76" s="82">
        <f t="shared" ref="C76:AC76" si="31">C12/C31</f>
        <v>3.9468864435253027E-2</v>
      </c>
      <c r="D76" s="81">
        <f t="shared" si="31"/>
        <v>8.346841502614262E-2</v>
      </c>
      <c r="E76" s="82">
        <f t="shared" si="31"/>
        <v>6.5338670386016179E-2</v>
      </c>
      <c r="F76" s="81">
        <f t="shared" si="31"/>
        <v>8.6523022737867092E-2</v>
      </c>
      <c r="G76" s="82">
        <f t="shared" si="31"/>
        <v>4.6491191064004206E-2</v>
      </c>
      <c r="H76" s="81">
        <f t="shared" si="31"/>
        <v>7.3676770730969843E-2</v>
      </c>
      <c r="I76" s="82">
        <f t="shared" si="31"/>
        <v>4.9392410489922552E-2</v>
      </c>
      <c r="J76" s="81">
        <f t="shared" si="31"/>
        <v>3.5053541077744395E-2</v>
      </c>
      <c r="K76" s="82">
        <f t="shared" si="31"/>
        <v>0.12069951145191148</v>
      </c>
      <c r="L76" s="81">
        <f t="shared" si="31"/>
        <v>3.569070382916132E-2</v>
      </c>
      <c r="M76" s="82">
        <f t="shared" si="31"/>
        <v>0.1271404182283144</v>
      </c>
      <c r="N76" s="81">
        <f t="shared" si="31"/>
        <v>5.5586922992178031E-2</v>
      </c>
      <c r="O76" s="82">
        <f t="shared" si="31"/>
        <v>9.0876594145541043E-2</v>
      </c>
      <c r="P76" s="81">
        <f t="shared" si="31"/>
        <v>6.9507069900950597E-2</v>
      </c>
      <c r="Q76" s="82">
        <f t="shared" si="31"/>
        <v>8.0985228447325294E-2</v>
      </c>
      <c r="R76" s="81">
        <f t="shared" si="31"/>
        <v>7.9683928552959554E-2</v>
      </c>
      <c r="S76" s="82">
        <f t="shared" si="31"/>
        <v>5.6443997634388468E-2</v>
      </c>
      <c r="T76" s="81">
        <f t="shared" si="31"/>
        <v>3.3202392611011398E-2</v>
      </c>
      <c r="U76" s="82">
        <f t="shared" si="31"/>
        <v>0.13459388032026373</v>
      </c>
      <c r="V76" s="81">
        <f t="shared" si="31"/>
        <v>3.3941171446287915E-2</v>
      </c>
      <c r="W76" s="82">
        <f t="shared" si="31"/>
        <v>8.8149138401785052E-2</v>
      </c>
      <c r="X76" s="81">
        <f t="shared" si="31"/>
        <v>6.5784114326733464E-2</v>
      </c>
      <c r="Y76" s="82">
        <f t="shared" si="31"/>
        <v>0.11361524848926653</v>
      </c>
      <c r="Z76" s="81">
        <f t="shared" si="31"/>
        <v>7.5989503205718026E-2</v>
      </c>
      <c r="AA76" s="81">
        <f t="shared" si="31"/>
        <v>5.2183158678195375E-2</v>
      </c>
      <c r="AB76" s="100" t="e">
        <f t="shared" si="31"/>
        <v>#REF!</v>
      </c>
      <c r="AC76" s="101">
        <f t="shared" si="31"/>
        <v>7.21818373775375E-2</v>
      </c>
      <c r="AD76" s="18"/>
      <c r="AE76" s="18"/>
    </row>
    <row r="77" spans="1:31" x14ac:dyDescent="0.25">
      <c r="A77" s="87" t="s">
        <v>22</v>
      </c>
      <c r="B77" s="81" t="e">
        <f>B13/B31</f>
        <v>#REF!</v>
      </c>
      <c r="C77" s="82">
        <f t="shared" ref="C77:AC77" si="32">C13/C31</f>
        <v>3.9051268094465047E-2</v>
      </c>
      <c r="D77" s="81">
        <f t="shared" si="32"/>
        <v>6.6298094830797252E-2</v>
      </c>
      <c r="E77" s="82">
        <f t="shared" si="32"/>
        <v>4.9239850482447944E-2</v>
      </c>
      <c r="F77" s="81">
        <f t="shared" si="32"/>
        <v>7.1239705806184286E-2</v>
      </c>
      <c r="G77" s="82">
        <f t="shared" si="32"/>
        <v>3.5128726392276613E-2</v>
      </c>
      <c r="H77" s="81">
        <f t="shared" si="32"/>
        <v>6.5365484919495051E-2</v>
      </c>
      <c r="I77" s="82">
        <f t="shared" si="32"/>
        <v>4.4064761807481832E-2</v>
      </c>
      <c r="J77" s="81">
        <f t="shared" si="32"/>
        <v>3.3984050838506974E-2</v>
      </c>
      <c r="K77" s="82">
        <f t="shared" si="32"/>
        <v>0.10650339765519183</v>
      </c>
      <c r="L77" s="81">
        <f t="shared" si="32"/>
        <v>2.8320118530606987E-2</v>
      </c>
      <c r="M77" s="82">
        <f t="shared" si="32"/>
        <v>9.1085213606829751E-2</v>
      </c>
      <c r="N77" s="81">
        <f t="shared" si="32"/>
        <v>4.541010245675884E-2</v>
      </c>
      <c r="O77" s="82">
        <f t="shared" si="32"/>
        <v>7.6087655230569859E-2</v>
      </c>
      <c r="P77" s="81">
        <f t="shared" si="32"/>
        <v>4.9501534976219133E-2</v>
      </c>
      <c r="Q77" s="82">
        <f t="shared" si="32"/>
        <v>5.7163219418266721E-2</v>
      </c>
      <c r="R77" s="81">
        <f t="shared" si="32"/>
        <v>6.7520969727057414E-2</v>
      </c>
      <c r="S77" s="82">
        <f t="shared" si="32"/>
        <v>4.5865172182517434E-2</v>
      </c>
      <c r="T77" s="81">
        <f t="shared" si="32"/>
        <v>2.686044437325023E-2</v>
      </c>
      <c r="U77" s="82">
        <f t="shared" si="32"/>
        <v>7.3159087518382473E-2</v>
      </c>
      <c r="V77" s="81">
        <f t="shared" si="32"/>
        <v>2.7779225979782607E-2</v>
      </c>
      <c r="W77" s="82">
        <f t="shared" si="32"/>
        <v>8.2085599884111349E-2</v>
      </c>
      <c r="X77" s="81">
        <f t="shared" si="32"/>
        <v>5.3189730381514796E-2</v>
      </c>
      <c r="Y77" s="82">
        <f t="shared" si="32"/>
        <v>7.188889069280277E-2</v>
      </c>
      <c r="Z77" s="81">
        <f t="shared" si="32"/>
        <v>6.4214347581786915E-2</v>
      </c>
      <c r="AA77" s="81">
        <f t="shared" si="32"/>
        <v>4.8265113261389728E-2</v>
      </c>
      <c r="AB77" s="100" t="e">
        <f t="shared" si="32"/>
        <v>#REF!</v>
      </c>
      <c r="AC77" s="101">
        <f t="shared" si="32"/>
        <v>5.8633295836783068E-2</v>
      </c>
      <c r="AD77" s="18"/>
      <c r="AE77" s="18"/>
    </row>
    <row r="78" spans="1:31" x14ac:dyDescent="0.25">
      <c r="A78" s="86" t="s">
        <v>23</v>
      </c>
      <c r="B78" s="81" t="e">
        <f>B14/B31</f>
        <v>#REF!</v>
      </c>
      <c r="C78" s="82">
        <f t="shared" ref="C78:AC78" si="33">C14/C31</f>
        <v>3.7791688887698058E-2</v>
      </c>
      <c r="D78" s="81">
        <f t="shared" si="33"/>
        <v>4.8841516409839004E-2</v>
      </c>
      <c r="E78" s="82">
        <f t="shared" si="33"/>
        <v>3.9368379548228097E-2</v>
      </c>
      <c r="F78" s="81">
        <f t="shared" si="33"/>
        <v>5.4552752887553735E-2</v>
      </c>
      <c r="G78" s="82">
        <f t="shared" si="33"/>
        <v>3.1205197334911547E-2</v>
      </c>
      <c r="H78" s="81">
        <f t="shared" si="33"/>
        <v>5.3787134326101743E-2</v>
      </c>
      <c r="I78" s="82">
        <f t="shared" si="33"/>
        <v>3.8632709832305032E-2</v>
      </c>
      <c r="J78" s="81">
        <f t="shared" si="33"/>
        <v>3.5697010308820852E-2</v>
      </c>
      <c r="K78" s="82">
        <f t="shared" si="33"/>
        <v>7.7375072100345693E-2</v>
      </c>
      <c r="L78" s="81">
        <f t="shared" si="33"/>
        <v>2.7239761435680503E-2</v>
      </c>
      <c r="M78" s="82">
        <f t="shared" si="33"/>
        <v>6.2503645451227496E-2</v>
      </c>
      <c r="N78" s="81">
        <f t="shared" si="33"/>
        <v>3.8711242089285496E-2</v>
      </c>
      <c r="O78" s="82">
        <f t="shared" si="33"/>
        <v>5.3144739609740768E-2</v>
      </c>
      <c r="P78" s="81">
        <f t="shared" si="33"/>
        <v>4.31569666038088E-2</v>
      </c>
      <c r="Q78" s="82">
        <f t="shared" si="33"/>
        <v>4.1666817119771236E-2</v>
      </c>
      <c r="R78" s="81">
        <f t="shared" si="33"/>
        <v>5.2252112486683835E-2</v>
      </c>
      <c r="S78" s="82">
        <f t="shared" si="33"/>
        <v>4.0032100576270109E-2</v>
      </c>
      <c r="T78" s="81">
        <f t="shared" si="33"/>
        <v>2.9641872877067415E-2</v>
      </c>
      <c r="U78" s="82">
        <f t="shared" si="33"/>
        <v>4.7469433570855146E-2</v>
      </c>
      <c r="V78" s="81">
        <f t="shared" si="33"/>
        <v>2.5271186609887288E-2</v>
      </c>
      <c r="W78" s="82">
        <f t="shared" si="33"/>
        <v>6.1967512908280738E-2</v>
      </c>
      <c r="X78" s="81">
        <f t="shared" si="33"/>
        <v>4.3015016742774262E-2</v>
      </c>
      <c r="Y78" s="82">
        <f t="shared" si="33"/>
        <v>4.7756943588538096E-2</v>
      </c>
      <c r="Z78" s="81">
        <f t="shared" si="33"/>
        <v>5.1830682144408211E-2</v>
      </c>
      <c r="AA78" s="81">
        <f t="shared" si="33"/>
        <v>4.5823440622190556E-2</v>
      </c>
      <c r="AB78" s="100" t="e">
        <f t="shared" si="33"/>
        <v>#REF!</v>
      </c>
      <c r="AC78" s="101">
        <f t="shared" si="33"/>
        <v>4.6445431476916071E-2</v>
      </c>
      <c r="AD78" s="18"/>
      <c r="AE78" s="18"/>
    </row>
    <row r="79" spans="1:31" x14ac:dyDescent="0.25">
      <c r="A79" s="87" t="s">
        <v>24</v>
      </c>
      <c r="B79" s="81" t="e">
        <f>B15/B31</f>
        <v>#REF!</v>
      </c>
      <c r="C79" s="82">
        <f t="shared" ref="C79:AC79" si="34">C15/C31</f>
        <v>3.8902159315343875E-2</v>
      </c>
      <c r="D79" s="81">
        <f t="shared" si="34"/>
        <v>4.9205374756852951E-2</v>
      </c>
      <c r="E79" s="82">
        <f t="shared" si="34"/>
        <v>3.6503702034743554E-2</v>
      </c>
      <c r="F79" s="81">
        <f t="shared" si="34"/>
        <v>5.2913451079919203E-2</v>
      </c>
      <c r="G79" s="82">
        <f t="shared" si="34"/>
        <v>2.9324572088006196E-2</v>
      </c>
      <c r="H79" s="81">
        <f t="shared" si="34"/>
        <v>5.4759996976339861E-2</v>
      </c>
      <c r="I79" s="82">
        <f t="shared" si="34"/>
        <v>3.9800520565086754E-2</v>
      </c>
      <c r="J79" s="81">
        <f t="shared" si="34"/>
        <v>4.0108102830820842E-2</v>
      </c>
      <c r="K79" s="82">
        <f t="shared" si="34"/>
        <v>5.7429343802282116E-2</v>
      </c>
      <c r="L79" s="81">
        <f t="shared" si="34"/>
        <v>2.8669053741390695E-2</v>
      </c>
      <c r="M79" s="82">
        <f t="shared" si="34"/>
        <v>5.7351407716371219E-2</v>
      </c>
      <c r="N79" s="81">
        <f t="shared" si="34"/>
        <v>3.9000434553756139E-2</v>
      </c>
      <c r="O79" s="82">
        <f t="shared" si="34"/>
        <v>5.2854979682952892E-2</v>
      </c>
      <c r="P79" s="81">
        <f t="shared" si="34"/>
        <v>4.5043989779697126E-2</v>
      </c>
      <c r="Q79" s="82">
        <f t="shared" si="34"/>
        <v>3.6652382314578583E-2</v>
      </c>
      <c r="R79" s="81">
        <f t="shared" si="34"/>
        <v>5.2224187326114162E-2</v>
      </c>
      <c r="S79" s="82">
        <f t="shared" si="34"/>
        <v>3.9477543608437735E-2</v>
      </c>
      <c r="T79" s="81">
        <f t="shared" si="34"/>
        <v>2.9405233017449458E-2</v>
      </c>
      <c r="U79" s="82">
        <f t="shared" si="34"/>
        <v>3.9452894663929129E-2</v>
      </c>
      <c r="V79" s="81">
        <f t="shared" si="34"/>
        <v>2.7835798296396787E-2</v>
      </c>
      <c r="W79" s="82">
        <f t="shared" si="34"/>
        <v>6.2282287018336671E-2</v>
      </c>
      <c r="X79" s="81">
        <f t="shared" si="34"/>
        <v>4.2443705698189144E-2</v>
      </c>
      <c r="Y79" s="82">
        <f t="shared" si="34"/>
        <v>4.0727548455858582E-2</v>
      </c>
      <c r="Z79" s="81">
        <f t="shared" si="34"/>
        <v>5.2615856097243792E-2</v>
      </c>
      <c r="AA79" s="81">
        <f t="shared" si="34"/>
        <v>4.7014261548309969E-2</v>
      </c>
      <c r="AB79" s="100" t="e">
        <f t="shared" si="34"/>
        <v>#REF!</v>
      </c>
      <c r="AC79" s="101">
        <f t="shared" si="34"/>
        <v>4.4990686632615483E-2</v>
      </c>
      <c r="AD79" s="18"/>
      <c r="AE79" s="18"/>
    </row>
    <row r="80" spans="1:31" x14ac:dyDescent="0.25">
      <c r="A80" s="86" t="s">
        <v>25</v>
      </c>
      <c r="B80" s="81" t="e">
        <f>B16/B31</f>
        <v>#REF!</v>
      </c>
      <c r="C80" s="82">
        <f t="shared" ref="C80:AC80" si="35">C16/C31</f>
        <v>4.4527735334027527E-2</v>
      </c>
      <c r="D80" s="81">
        <f t="shared" si="35"/>
        <v>4.9981375970863738E-2</v>
      </c>
      <c r="E80" s="82">
        <f t="shared" si="35"/>
        <v>3.8538949188018076E-2</v>
      </c>
      <c r="F80" s="81">
        <f t="shared" si="35"/>
        <v>4.9584347645931524E-2</v>
      </c>
      <c r="G80" s="82">
        <f t="shared" si="35"/>
        <v>3.2386838669364301E-2</v>
      </c>
      <c r="H80" s="81">
        <f t="shared" si="35"/>
        <v>5.5403280671252553E-2</v>
      </c>
      <c r="I80" s="82">
        <f t="shared" si="35"/>
        <v>4.2533011465398451E-2</v>
      </c>
      <c r="J80" s="81">
        <f t="shared" si="35"/>
        <v>4.3241132328337942E-2</v>
      </c>
      <c r="K80" s="82">
        <f t="shared" si="35"/>
        <v>4.6768983855089326E-2</v>
      </c>
      <c r="L80" s="81">
        <f t="shared" si="35"/>
        <v>3.1622924506525089E-2</v>
      </c>
      <c r="M80" s="82">
        <f t="shared" si="35"/>
        <v>5.88943718662963E-2</v>
      </c>
      <c r="N80" s="81">
        <f t="shared" si="35"/>
        <v>4.0496125739047407E-2</v>
      </c>
      <c r="O80" s="82">
        <f t="shared" si="35"/>
        <v>4.996316192057048E-2</v>
      </c>
      <c r="P80" s="81">
        <f t="shared" si="35"/>
        <v>4.7731646253950072E-2</v>
      </c>
      <c r="Q80" s="82">
        <f t="shared" si="35"/>
        <v>4.030645358227504E-2</v>
      </c>
      <c r="R80" s="81">
        <f t="shared" si="35"/>
        <v>5.045869661898704E-2</v>
      </c>
      <c r="S80" s="82">
        <f t="shared" si="35"/>
        <v>4.1368102314982128E-2</v>
      </c>
      <c r="T80" s="81">
        <f t="shared" si="35"/>
        <v>3.0697650712285977E-2</v>
      </c>
      <c r="U80" s="82">
        <f t="shared" si="35"/>
        <v>3.9135685817603134E-2</v>
      </c>
      <c r="V80" s="81">
        <f t="shared" si="35"/>
        <v>3.1460863604144643E-2</v>
      </c>
      <c r="W80" s="82">
        <f t="shared" si="35"/>
        <v>5.685670918597751E-2</v>
      </c>
      <c r="X80" s="81">
        <f t="shared" si="35"/>
        <v>4.1370985195650509E-2</v>
      </c>
      <c r="Y80" s="82">
        <f t="shared" si="35"/>
        <v>3.8332738422855346E-2</v>
      </c>
      <c r="Z80" s="81">
        <f t="shared" si="35"/>
        <v>5.1661992427978691E-2</v>
      </c>
      <c r="AA80" s="81">
        <f t="shared" si="35"/>
        <v>4.9521673607864115E-2</v>
      </c>
      <c r="AB80" s="100" t="e">
        <f t="shared" si="35"/>
        <v>#REF!</v>
      </c>
      <c r="AC80" s="101">
        <f t="shared" si="35"/>
        <v>4.5885451278374789E-2</v>
      </c>
      <c r="AD80" s="18"/>
      <c r="AE80" s="18"/>
    </row>
    <row r="81" spans="1:31" x14ac:dyDescent="0.25">
      <c r="A81" s="87" t="s">
        <v>26</v>
      </c>
      <c r="B81" s="81" t="e">
        <f>B17/B31</f>
        <v>#REF!</v>
      </c>
      <c r="C81" s="82">
        <f t="shared" ref="C81:AC81" si="36">C17/C31</f>
        <v>4.251618908424637E-2</v>
      </c>
      <c r="D81" s="81">
        <f t="shared" si="36"/>
        <v>4.3402610123194504E-2</v>
      </c>
      <c r="E81" s="82">
        <f t="shared" si="36"/>
        <v>3.8856770041132055E-2</v>
      </c>
      <c r="F81" s="81">
        <f t="shared" si="36"/>
        <v>4.2880820427824103E-2</v>
      </c>
      <c r="G81" s="82">
        <f t="shared" si="36"/>
        <v>3.37281976930296E-2</v>
      </c>
      <c r="H81" s="81">
        <f t="shared" si="36"/>
        <v>5.0384004837856225E-2</v>
      </c>
      <c r="I81" s="82">
        <f t="shared" si="36"/>
        <v>4.2148875809305222E-2</v>
      </c>
      <c r="J81" s="81">
        <f t="shared" si="36"/>
        <v>4.4039921718639748E-2</v>
      </c>
      <c r="K81" s="82">
        <f t="shared" si="36"/>
        <v>4.4271646268745544E-2</v>
      </c>
      <c r="L81" s="81">
        <f t="shared" si="36"/>
        <v>3.3917844546679482E-2</v>
      </c>
      <c r="M81" s="82">
        <f t="shared" si="36"/>
        <v>4.9080017316047143E-2</v>
      </c>
      <c r="N81" s="81">
        <f t="shared" si="36"/>
        <v>3.9578819482697418E-2</v>
      </c>
      <c r="O81" s="82">
        <f t="shared" si="36"/>
        <v>4.4211933255561942E-2</v>
      </c>
      <c r="P81" s="81">
        <f t="shared" si="36"/>
        <v>4.5736498967028583E-2</v>
      </c>
      <c r="Q81" s="82">
        <f t="shared" si="36"/>
        <v>4.0371315587356217E-2</v>
      </c>
      <c r="R81" s="81">
        <f t="shared" si="36"/>
        <v>4.8068509727264265E-2</v>
      </c>
      <c r="S81" s="82">
        <f t="shared" si="36"/>
        <v>4.0459098024456963E-2</v>
      </c>
      <c r="T81" s="81">
        <f t="shared" si="36"/>
        <v>3.0202527313700718E-2</v>
      </c>
      <c r="U81" s="82">
        <f t="shared" si="36"/>
        <v>3.9083824124922735E-2</v>
      </c>
      <c r="V81" s="81">
        <f t="shared" si="36"/>
        <v>3.3277833302458898E-2</v>
      </c>
      <c r="W81" s="82">
        <f t="shared" si="36"/>
        <v>4.8863480573352949E-2</v>
      </c>
      <c r="X81" s="81">
        <f t="shared" si="36"/>
        <v>4.0321117134895272E-2</v>
      </c>
      <c r="Y81" s="82">
        <f t="shared" si="36"/>
        <v>3.7537441058701305E-2</v>
      </c>
      <c r="Z81" s="81">
        <f t="shared" si="36"/>
        <v>4.9445102845519479E-2</v>
      </c>
      <c r="AA81" s="81">
        <f t="shared" si="36"/>
        <v>4.8448450529674045E-2</v>
      </c>
      <c r="AB81" s="100" t="e">
        <f t="shared" si="36"/>
        <v>#REF!</v>
      </c>
      <c r="AC81" s="101">
        <f t="shared" si="36"/>
        <v>4.3304859659026675E-2</v>
      </c>
      <c r="AD81" s="18"/>
      <c r="AE81" s="18"/>
    </row>
    <row r="82" spans="1:31" x14ac:dyDescent="0.25">
      <c r="A82" s="86" t="s">
        <v>27</v>
      </c>
      <c r="B82" s="81" t="e">
        <f>B18/B31</f>
        <v>#REF!</v>
      </c>
      <c r="C82" s="82">
        <f t="shared" ref="C82:AC82" si="37">C18/C31</f>
        <v>4.7723985243644663E-2</v>
      </c>
      <c r="D82" s="81">
        <f t="shared" si="37"/>
        <v>3.9638142011671061E-2</v>
      </c>
      <c r="E82" s="82">
        <f t="shared" si="37"/>
        <v>4.1783743426060296E-2</v>
      </c>
      <c r="F82" s="81">
        <f t="shared" si="37"/>
        <v>3.7935722794841246E-2</v>
      </c>
      <c r="G82" s="82">
        <f t="shared" si="37"/>
        <v>4.008118780360681E-2</v>
      </c>
      <c r="H82" s="81">
        <f t="shared" si="37"/>
        <v>4.8555446367828256E-2</v>
      </c>
      <c r="I82" s="82">
        <f t="shared" si="37"/>
        <v>4.6803277291243221E-2</v>
      </c>
      <c r="J82" s="81">
        <f t="shared" si="37"/>
        <v>5.2010064746317801E-2</v>
      </c>
      <c r="K82" s="82">
        <f t="shared" si="37"/>
        <v>4.0310248804536659E-2</v>
      </c>
      <c r="L82" s="81">
        <f t="shared" si="37"/>
        <v>4.2928425335917245E-2</v>
      </c>
      <c r="M82" s="82">
        <f t="shared" si="37"/>
        <v>3.9642451682543399E-2</v>
      </c>
      <c r="N82" s="81">
        <f t="shared" si="37"/>
        <v>4.2780593196479505E-2</v>
      </c>
      <c r="O82" s="82">
        <f t="shared" si="37"/>
        <v>4.0332390922579939E-2</v>
      </c>
      <c r="P82" s="81">
        <f t="shared" si="37"/>
        <v>4.9128249354795109E-2</v>
      </c>
      <c r="Q82" s="82">
        <f t="shared" si="37"/>
        <v>3.9364015335250302E-2</v>
      </c>
      <c r="R82" s="81">
        <f t="shared" si="37"/>
        <v>4.3568421814721731E-2</v>
      </c>
      <c r="S82" s="82">
        <f t="shared" si="37"/>
        <v>4.404913563635178E-2</v>
      </c>
      <c r="T82" s="81">
        <f t="shared" si="37"/>
        <v>4.1131648214825303E-2</v>
      </c>
      <c r="U82" s="82">
        <f t="shared" si="37"/>
        <v>3.0890031898493171E-2</v>
      </c>
      <c r="V82" s="81">
        <f t="shared" si="37"/>
        <v>4.1951145922189771E-2</v>
      </c>
      <c r="W82" s="82">
        <f t="shared" si="37"/>
        <v>4.173997144014286E-2</v>
      </c>
      <c r="X82" s="81">
        <f t="shared" si="37"/>
        <v>4.1684198074211289E-2</v>
      </c>
      <c r="Y82" s="82">
        <f t="shared" si="37"/>
        <v>3.5961709564628415E-2</v>
      </c>
      <c r="Z82" s="81">
        <f t="shared" si="37"/>
        <v>4.9085026978086282E-2</v>
      </c>
      <c r="AA82" s="81">
        <f t="shared" si="37"/>
        <v>5.0881470082464512E-2</v>
      </c>
      <c r="AB82" s="100" t="e">
        <f t="shared" si="37"/>
        <v>#REF!</v>
      </c>
      <c r="AC82" s="101">
        <f t="shared" si="37"/>
        <v>4.3403018751070201E-2</v>
      </c>
      <c r="AD82" s="18"/>
      <c r="AE82" s="18"/>
    </row>
    <row r="83" spans="1:31" x14ac:dyDescent="0.25">
      <c r="A83" s="87" t="s">
        <v>28</v>
      </c>
      <c r="B83" s="81" t="e">
        <f>B19/B31</f>
        <v>#REF!</v>
      </c>
      <c r="C83" s="82">
        <f t="shared" ref="C83:AC83" si="38">C19/C31</f>
        <v>6.0083772523683986E-2</v>
      </c>
      <c r="D83" s="81">
        <f t="shared" si="38"/>
        <v>4.6101369900809798E-2</v>
      </c>
      <c r="E83" s="82">
        <f t="shared" si="38"/>
        <v>5.0326670970179857E-2</v>
      </c>
      <c r="F83" s="81">
        <f t="shared" si="38"/>
        <v>3.8939244833480088E-2</v>
      </c>
      <c r="G83" s="82">
        <f t="shared" si="38"/>
        <v>5.3708543656370546E-2</v>
      </c>
      <c r="H83" s="81">
        <f t="shared" si="38"/>
        <v>4.9892660065008691E-2</v>
      </c>
      <c r="I83" s="82">
        <f t="shared" si="38"/>
        <v>5.8068906036283459E-2</v>
      </c>
      <c r="J83" s="81">
        <f t="shared" si="38"/>
        <v>6.7537642950017976E-2</v>
      </c>
      <c r="K83" s="82">
        <f t="shared" si="38"/>
        <v>3.4514815523745045E-2</v>
      </c>
      <c r="L83" s="81">
        <f t="shared" si="38"/>
        <v>6.7062663395622737E-2</v>
      </c>
      <c r="M83" s="82">
        <f t="shared" si="38"/>
        <v>3.4502519268286264E-2</v>
      </c>
      <c r="N83" s="81">
        <f t="shared" si="38"/>
        <v>5.5911308190420235E-2</v>
      </c>
      <c r="O83" s="82">
        <f t="shared" si="38"/>
        <v>4.076113519860422E-2</v>
      </c>
      <c r="P83" s="81">
        <f t="shared" si="38"/>
        <v>5.8889024759134233E-2</v>
      </c>
      <c r="Q83" s="82">
        <f t="shared" si="38"/>
        <v>4.0224339621203212E-2</v>
      </c>
      <c r="R83" s="81">
        <f t="shared" si="38"/>
        <v>4.6552276934851637E-2</v>
      </c>
      <c r="S83" s="82">
        <f t="shared" si="38"/>
        <v>5.3066213250870443E-2</v>
      </c>
      <c r="T83" s="81">
        <f t="shared" si="38"/>
        <v>6.0077399437161193E-2</v>
      </c>
      <c r="U83" s="82">
        <f t="shared" si="38"/>
        <v>2.5305664291448503E-2</v>
      </c>
      <c r="V83" s="81">
        <f t="shared" si="38"/>
        <v>6.0259500544092577E-2</v>
      </c>
      <c r="W83" s="82">
        <f t="shared" si="38"/>
        <v>4.1519490896094871E-2</v>
      </c>
      <c r="X83" s="81">
        <f t="shared" si="38"/>
        <v>5.4304122983776112E-2</v>
      </c>
      <c r="Y83" s="82">
        <f t="shared" si="38"/>
        <v>3.4551531633421416E-2</v>
      </c>
      <c r="Z83" s="81">
        <f t="shared" si="38"/>
        <v>5.2039857392780817E-2</v>
      </c>
      <c r="AA83" s="81">
        <f t="shared" si="38"/>
        <v>5.6640459632720949E-2</v>
      </c>
      <c r="AB83" s="100" t="e">
        <f t="shared" si="38"/>
        <v>#REF!</v>
      </c>
      <c r="AC83" s="101">
        <f t="shared" si="38"/>
        <v>4.8342376167831214E-2</v>
      </c>
      <c r="AD83" s="18"/>
      <c r="AE83" s="18"/>
    </row>
    <row r="84" spans="1:31" x14ac:dyDescent="0.25">
      <c r="A84" s="86" t="s">
        <v>29</v>
      </c>
      <c r="B84" s="81" t="e">
        <f>B20/B31</f>
        <v>#REF!</v>
      </c>
      <c r="C84" s="82">
        <f t="shared" ref="C84:AC84" si="39">C20/C31</f>
        <v>7.8549036693055407E-2</v>
      </c>
      <c r="D84" s="81">
        <f t="shared" si="39"/>
        <v>6.3288934567577629E-2</v>
      </c>
      <c r="E84" s="82">
        <f t="shared" si="39"/>
        <v>6.675524866031235E-2</v>
      </c>
      <c r="F84" s="81">
        <f t="shared" si="39"/>
        <v>5.2497798725850725E-2</v>
      </c>
      <c r="G84" s="82">
        <f t="shared" si="39"/>
        <v>8.3248903103388824E-2</v>
      </c>
      <c r="H84" s="81">
        <f t="shared" si="39"/>
        <v>5.6434348779197216E-2</v>
      </c>
      <c r="I84" s="82">
        <f t="shared" si="39"/>
        <v>7.6393977360847687E-2</v>
      </c>
      <c r="J84" s="81">
        <f t="shared" si="39"/>
        <v>0.10966490785076839</v>
      </c>
      <c r="K84" s="82">
        <f t="shared" si="39"/>
        <v>3.5250485272259893E-2</v>
      </c>
      <c r="L84" s="81">
        <f t="shared" si="39"/>
        <v>9.8893606970115039E-2</v>
      </c>
      <c r="M84" s="82">
        <f t="shared" si="39"/>
        <v>3.3760016223334681E-2</v>
      </c>
      <c r="N84" s="81">
        <f t="shared" si="39"/>
        <v>7.8015405236678784E-2</v>
      </c>
      <c r="O84" s="82">
        <f t="shared" si="39"/>
        <v>4.9852704736612484E-2</v>
      </c>
      <c r="P84" s="81">
        <f t="shared" si="39"/>
        <v>7.7785000353977743E-2</v>
      </c>
      <c r="Q84" s="82">
        <f t="shared" si="39"/>
        <v>5.2512145577621565E-2</v>
      </c>
      <c r="R84" s="81">
        <f t="shared" si="39"/>
        <v>6.0076328772223776E-2</v>
      </c>
      <c r="S84" s="82">
        <f t="shared" si="39"/>
        <v>7.4261125234801884E-2</v>
      </c>
      <c r="T84" s="81">
        <f t="shared" si="39"/>
        <v>0.12673702758492641</v>
      </c>
      <c r="U84" s="82">
        <f t="shared" si="39"/>
        <v>2.7180855220625324E-2</v>
      </c>
      <c r="V84" s="81">
        <f t="shared" si="39"/>
        <v>8.8363740029129195E-2</v>
      </c>
      <c r="W84" s="82">
        <f t="shared" si="39"/>
        <v>4.8910257577666698E-2</v>
      </c>
      <c r="X84" s="81">
        <f t="shared" si="39"/>
        <v>7.6711614283044974E-2</v>
      </c>
      <c r="Y84" s="82">
        <f t="shared" si="39"/>
        <v>4.5258319581030569E-2</v>
      </c>
      <c r="Z84" s="81">
        <f t="shared" si="39"/>
        <v>5.9453617075570536E-2</v>
      </c>
      <c r="AA84" s="81">
        <f t="shared" si="39"/>
        <v>7.3444452984025854E-2</v>
      </c>
      <c r="AB84" s="100" t="e">
        <f t="shared" si="39"/>
        <v>#REF!</v>
      </c>
      <c r="AC84" s="101">
        <f t="shared" si="39"/>
        <v>6.2412808026393984E-2</v>
      </c>
      <c r="AD84" s="18"/>
      <c r="AE84" s="18"/>
    </row>
    <row r="85" spans="1:31" x14ac:dyDescent="0.25">
      <c r="A85" s="87" t="s">
        <v>30</v>
      </c>
      <c r="B85" s="81" t="e">
        <f>B21/B31</f>
        <v>#REF!</v>
      </c>
      <c r="C85" s="82">
        <f t="shared" ref="C85:AC85" si="40">C21/C31</f>
        <v>0.10997841455433818</v>
      </c>
      <c r="D85" s="81">
        <f t="shared" si="40"/>
        <v>7.9500462151834123E-2</v>
      </c>
      <c r="E85" s="82">
        <f t="shared" si="40"/>
        <v>8.5961215038074135E-2</v>
      </c>
      <c r="F85" s="81">
        <f t="shared" si="40"/>
        <v>5.5702594913761845E-2</v>
      </c>
      <c r="G85" s="82">
        <f t="shared" si="40"/>
        <v>0.11235364434658009</v>
      </c>
      <c r="H85" s="81">
        <f t="shared" si="40"/>
        <v>6.5926373875576386E-2</v>
      </c>
      <c r="I85" s="82">
        <f t="shared" si="40"/>
        <v>9.9251246968967019E-2</v>
      </c>
      <c r="J85" s="81">
        <f t="shared" si="40"/>
        <v>0.15054961147771601</v>
      </c>
      <c r="K85" s="82">
        <f t="shared" si="40"/>
        <v>3.9546317005147547E-2</v>
      </c>
      <c r="L85" s="81">
        <f t="shared" si="40"/>
        <v>0.12892887626757427</v>
      </c>
      <c r="M85" s="82">
        <f t="shared" si="40"/>
        <v>3.7798868550381552E-2</v>
      </c>
      <c r="N85" s="81">
        <f t="shared" si="40"/>
        <v>9.4552929871592431E-2</v>
      </c>
      <c r="O85" s="82">
        <f t="shared" si="40"/>
        <v>6.0675606953477512E-2</v>
      </c>
      <c r="P85" s="81">
        <f t="shared" si="40"/>
        <v>8.7580529936863244E-2</v>
      </c>
      <c r="Q85" s="82">
        <f t="shared" si="40"/>
        <v>7.1175151085007604E-2</v>
      </c>
      <c r="R85" s="81">
        <f t="shared" si="40"/>
        <v>7.0900948421194168E-2</v>
      </c>
      <c r="S85" s="82">
        <f t="shared" si="40"/>
        <v>9.2435294940651086E-2</v>
      </c>
      <c r="T85" s="81">
        <f t="shared" si="40"/>
        <v>0.15800261396029547</v>
      </c>
      <c r="U85" s="82">
        <f t="shared" si="40"/>
        <v>3.6402290439687686E-2</v>
      </c>
      <c r="V85" s="81">
        <f t="shared" si="40"/>
        <v>0.11310137204506707</v>
      </c>
      <c r="W85" s="82">
        <f t="shared" si="40"/>
        <v>5.7574449623708578E-2</v>
      </c>
      <c r="X85" s="81">
        <f t="shared" si="40"/>
        <v>0.10290723387323347</v>
      </c>
      <c r="Y85" s="82">
        <f t="shared" si="40"/>
        <v>5.5713575872351782E-2</v>
      </c>
      <c r="Z85" s="81">
        <f t="shared" si="40"/>
        <v>6.9208176605251345E-2</v>
      </c>
      <c r="AA85" s="81">
        <f t="shared" si="40"/>
        <v>9.0884508277248005E-2</v>
      </c>
      <c r="AB85" s="100" t="e">
        <f t="shared" si="40"/>
        <v>#REF!</v>
      </c>
      <c r="AC85" s="101">
        <f t="shared" si="40"/>
        <v>7.9576711880355214E-2</v>
      </c>
      <c r="AD85" s="18"/>
      <c r="AE85" s="18"/>
    </row>
    <row r="86" spans="1:31" x14ac:dyDescent="0.25">
      <c r="A86" s="86" t="s">
        <v>31</v>
      </c>
      <c r="B86" s="81" t="e">
        <f>B22/B31</f>
        <v>#REF!</v>
      </c>
      <c r="C86" s="82">
        <f t="shared" ref="C86:AC86" si="41">C22/C31</f>
        <v>0.11335019990669919</v>
      </c>
      <c r="D86" s="81">
        <f t="shared" si="41"/>
        <v>6.3894215514506053E-2</v>
      </c>
      <c r="E86" s="82">
        <f t="shared" si="41"/>
        <v>8.4687133906840795E-2</v>
      </c>
      <c r="F86" s="81">
        <f t="shared" si="41"/>
        <v>4.9009426632827473E-2</v>
      </c>
      <c r="G86" s="82">
        <f t="shared" si="41"/>
        <v>0.10473248230536916</v>
      </c>
      <c r="H86" s="81">
        <f t="shared" si="41"/>
        <v>6.5676165998941716E-2</v>
      </c>
      <c r="I86" s="82">
        <f t="shared" si="41"/>
        <v>0.10213401014964313</v>
      </c>
      <c r="J86" s="81">
        <f t="shared" si="41"/>
        <v>0.10763687034316879</v>
      </c>
      <c r="K86" s="82">
        <f t="shared" si="41"/>
        <v>3.6624620442797823E-2</v>
      </c>
      <c r="L86" s="81">
        <f t="shared" si="41"/>
        <v>0.1262407330860367</v>
      </c>
      <c r="M86" s="82">
        <f t="shared" si="41"/>
        <v>3.6544956381330075E-2</v>
      </c>
      <c r="N86" s="81">
        <f t="shared" si="41"/>
        <v>9.4181110988701605E-2</v>
      </c>
      <c r="O86" s="82">
        <f t="shared" si="41"/>
        <v>6.1909578014760332E-2</v>
      </c>
      <c r="P86" s="81">
        <f t="shared" si="41"/>
        <v>8.8122437683827076E-2</v>
      </c>
      <c r="Q86" s="82">
        <f t="shared" si="41"/>
        <v>8.380425155063656E-2</v>
      </c>
      <c r="R86" s="81">
        <f t="shared" si="41"/>
        <v>6.8011211434836127E-2</v>
      </c>
      <c r="S86" s="82">
        <f t="shared" si="41"/>
        <v>0.10136030966344838</v>
      </c>
      <c r="T86" s="81">
        <f t="shared" si="41"/>
        <v>0.14732105475846352</v>
      </c>
      <c r="U86" s="82">
        <f t="shared" si="41"/>
        <v>3.4769357554401498E-2</v>
      </c>
      <c r="V86" s="81">
        <f t="shared" si="41"/>
        <v>0.1233265409578026</v>
      </c>
      <c r="W86" s="82">
        <f t="shared" si="41"/>
        <v>5.803491653771406E-2</v>
      </c>
      <c r="X86" s="81">
        <f t="shared" si="41"/>
        <v>0.10053192418904078</v>
      </c>
      <c r="Y86" s="82">
        <f t="shared" si="41"/>
        <v>6.0752669608367484E-2</v>
      </c>
      <c r="Z86" s="81">
        <f t="shared" si="41"/>
        <v>6.8397239132088339E-2</v>
      </c>
      <c r="AA86" s="81">
        <f t="shared" si="41"/>
        <v>9.7549848537937869E-2</v>
      </c>
      <c r="AB86" s="100" t="e">
        <f t="shared" si="41"/>
        <v>#REF!</v>
      </c>
      <c r="AC86" s="101">
        <f t="shared" si="41"/>
        <v>8.2466685894328179E-2</v>
      </c>
      <c r="AD86" s="18"/>
      <c r="AE86" s="18"/>
    </row>
    <row r="87" spans="1:31" x14ac:dyDescent="0.25">
      <c r="A87" s="87" t="s">
        <v>32</v>
      </c>
      <c r="B87" s="81" t="e">
        <f>B23/B31</f>
        <v>#REF!</v>
      </c>
      <c r="C87" s="82">
        <f t="shared" ref="C87:AC87" si="42">C23/C31</f>
        <v>0.10116264473645092</v>
      </c>
      <c r="D87" s="81">
        <f t="shared" si="42"/>
        <v>4.7153282657579981E-2</v>
      </c>
      <c r="E87" s="82">
        <f t="shared" si="42"/>
        <v>9.0884080998807973E-2</v>
      </c>
      <c r="F87" s="81">
        <f t="shared" si="42"/>
        <v>3.8962552442119436E-2</v>
      </c>
      <c r="G87" s="82">
        <f t="shared" si="42"/>
        <v>0.10515260048028524</v>
      </c>
      <c r="H87" s="81">
        <f t="shared" si="42"/>
        <v>6.0207876634666264E-2</v>
      </c>
      <c r="I87" s="82">
        <f t="shared" si="42"/>
        <v>0.10093374881964375</v>
      </c>
      <c r="J87" s="81">
        <f t="shared" si="42"/>
        <v>7.446048433263365E-2</v>
      </c>
      <c r="K87" s="82">
        <f t="shared" si="42"/>
        <v>3.0735836751542747E-2</v>
      </c>
      <c r="L87" s="81">
        <f t="shared" si="42"/>
        <v>9.8217209484595849E-2</v>
      </c>
      <c r="M87" s="82">
        <f t="shared" si="42"/>
        <v>3.8852942312903135E-2</v>
      </c>
      <c r="N87" s="81">
        <f t="shared" si="42"/>
        <v>8.1623425507693442E-2</v>
      </c>
      <c r="O87" s="82">
        <f t="shared" si="42"/>
        <v>6.1297727373869043E-2</v>
      </c>
      <c r="P87" s="81">
        <f t="shared" si="42"/>
        <v>6.2034921513480119E-2</v>
      </c>
      <c r="Q87" s="82">
        <f t="shared" si="42"/>
        <v>7.9885516554990335E-2</v>
      </c>
      <c r="R87" s="81">
        <f t="shared" si="42"/>
        <v>5.8073991332857573E-2</v>
      </c>
      <c r="S87" s="82">
        <f t="shared" si="42"/>
        <v>8.6013415234363885E-2</v>
      </c>
      <c r="T87" s="81">
        <f t="shared" si="42"/>
        <v>9.0724081564298689E-2</v>
      </c>
      <c r="U87" s="82">
        <f t="shared" si="42"/>
        <v>3.5219062369013704E-2</v>
      </c>
      <c r="V87" s="81">
        <f t="shared" si="42"/>
        <v>0.10888839834897576</v>
      </c>
      <c r="W87" s="82">
        <f t="shared" si="42"/>
        <v>5.3008237467437512E-2</v>
      </c>
      <c r="X87" s="81">
        <f t="shared" si="42"/>
        <v>7.3029682633354076E-2</v>
      </c>
      <c r="Y87" s="82">
        <f t="shared" si="42"/>
        <v>5.2225289129922262E-2</v>
      </c>
      <c r="Z87" s="81">
        <f t="shared" si="42"/>
        <v>6.1720193447232632E-2</v>
      </c>
      <c r="AA87" s="81">
        <f t="shared" si="42"/>
        <v>8.5242034939119832E-2</v>
      </c>
      <c r="AB87" s="100" t="e">
        <f t="shared" si="42"/>
        <v>#REF!</v>
      </c>
      <c r="AC87" s="101">
        <f t="shared" si="42"/>
        <v>7.7280373364947433E-2</v>
      </c>
      <c r="AD87" s="18"/>
      <c r="AE87" s="18"/>
    </row>
    <row r="88" spans="1:31" x14ac:dyDescent="0.25">
      <c r="A88" s="86" t="s">
        <v>33</v>
      </c>
      <c r="B88" s="81" t="e">
        <f>B24/B31</f>
        <v>#REF!</v>
      </c>
      <c r="C88" s="82">
        <f t="shared" ref="C88:AC88" si="43">C24/C31</f>
        <v>6.8906332525974293E-2</v>
      </c>
      <c r="D88" s="81">
        <f t="shared" si="43"/>
        <v>3.6394456937105961E-2</v>
      </c>
      <c r="E88" s="82">
        <f t="shared" si="43"/>
        <v>6.6868463013504964E-2</v>
      </c>
      <c r="F88" s="81">
        <f t="shared" si="43"/>
        <v>3.382192986999534E-2</v>
      </c>
      <c r="G88" s="82">
        <f t="shared" si="43"/>
        <v>7.4439091019000189E-2</v>
      </c>
      <c r="H88" s="81">
        <f t="shared" si="43"/>
        <v>4.904754705571094E-2</v>
      </c>
      <c r="I88" s="82">
        <f t="shared" si="43"/>
        <v>7.1072764028910052E-2</v>
      </c>
      <c r="J88" s="81">
        <f t="shared" si="43"/>
        <v>5.9567499922339923E-2</v>
      </c>
      <c r="K88" s="82">
        <f t="shared" si="43"/>
        <v>2.0609458280716673E-2</v>
      </c>
      <c r="L88" s="81">
        <f t="shared" si="43"/>
        <v>6.8290646925880799E-2</v>
      </c>
      <c r="M88" s="82">
        <f t="shared" si="43"/>
        <v>3.7034462034763516E-2</v>
      </c>
      <c r="N88" s="81">
        <f t="shared" si="43"/>
        <v>5.8976136266265161E-2</v>
      </c>
      <c r="O88" s="82">
        <f t="shared" si="43"/>
        <v>5.2911957941068961E-2</v>
      </c>
      <c r="P88" s="81">
        <f t="shared" si="43"/>
        <v>4.1690855145871009E-2</v>
      </c>
      <c r="Q88" s="82">
        <f t="shared" si="43"/>
        <v>6.4900521075938952E-2</v>
      </c>
      <c r="R88" s="81">
        <f t="shared" si="43"/>
        <v>4.3224011501029093E-2</v>
      </c>
      <c r="S88" s="82">
        <f t="shared" si="43"/>
        <v>6.5176998434204297E-2</v>
      </c>
      <c r="T88" s="81">
        <f t="shared" si="43"/>
        <v>5.0859366751735663E-2</v>
      </c>
      <c r="U88" s="82">
        <f t="shared" si="43"/>
        <v>3.673264231772036E-2</v>
      </c>
      <c r="V88" s="81">
        <f t="shared" si="43"/>
        <v>8.3582824644675938E-2</v>
      </c>
      <c r="W88" s="82">
        <f t="shared" si="43"/>
        <v>4.7011628892694939E-2</v>
      </c>
      <c r="X88" s="81">
        <f t="shared" si="43"/>
        <v>4.3318819792365404E-2</v>
      </c>
      <c r="Y88" s="82">
        <f t="shared" si="43"/>
        <v>4.4182450087544442E-2</v>
      </c>
      <c r="Z88" s="81">
        <f t="shared" si="43"/>
        <v>4.8920017764560682E-2</v>
      </c>
      <c r="AA88" s="81">
        <f t="shared" si="43"/>
        <v>6.1440518954435551E-2</v>
      </c>
      <c r="AB88" s="100" t="e">
        <f t="shared" si="43"/>
        <v>#REF!</v>
      </c>
      <c r="AC88" s="101">
        <f t="shared" si="43"/>
        <v>5.8823428484682749E-2</v>
      </c>
      <c r="AD88" s="18"/>
      <c r="AE88" s="18"/>
    </row>
    <row r="89" spans="1:31" x14ac:dyDescent="0.25">
      <c r="A89" s="87" t="s">
        <v>34</v>
      </c>
      <c r="B89" s="81" t="e">
        <f>B25/B31</f>
        <v>#REF!</v>
      </c>
      <c r="C89" s="82">
        <f t="shared" ref="C89:AC89" si="44">C25/C31</f>
        <v>4.8934748530108596E-2</v>
      </c>
      <c r="D89" s="81">
        <f t="shared" si="44"/>
        <v>1.689958199401272E-2</v>
      </c>
      <c r="E89" s="82">
        <f t="shared" si="44"/>
        <v>5.3630030787962558E-2</v>
      </c>
      <c r="F89" s="81">
        <f t="shared" si="44"/>
        <v>1.4955715543585229E-2</v>
      </c>
      <c r="G89" s="82">
        <f t="shared" si="44"/>
        <v>6.0023659783261074E-2</v>
      </c>
      <c r="H89" s="81">
        <f t="shared" si="44"/>
        <v>2.6504648877466171E-2</v>
      </c>
      <c r="I89" s="82">
        <f t="shared" si="44"/>
        <v>5.1501562386718137E-2</v>
      </c>
      <c r="J89" s="81">
        <f t="shared" si="44"/>
        <v>4.8135936203354025E-2</v>
      </c>
      <c r="K89" s="82">
        <f t="shared" si="44"/>
        <v>1.5067098819117308E-2</v>
      </c>
      <c r="L89" s="81">
        <f t="shared" si="44"/>
        <v>4.8428181081269693E-2</v>
      </c>
      <c r="M89" s="82">
        <f t="shared" si="44"/>
        <v>2.3694387026451273E-2</v>
      </c>
      <c r="N89" s="81">
        <f t="shared" si="44"/>
        <v>4.8276780140281299E-2</v>
      </c>
      <c r="O89" s="82">
        <f t="shared" si="44"/>
        <v>4.0387771659440415E-2</v>
      </c>
      <c r="P89" s="81">
        <f t="shared" si="44"/>
        <v>2.7830373864857733E-2</v>
      </c>
      <c r="Q89" s="82">
        <f t="shared" si="44"/>
        <v>4.9932242608506441E-2</v>
      </c>
      <c r="R89" s="81">
        <f t="shared" si="44"/>
        <v>3.2312513574730833E-2</v>
      </c>
      <c r="S89" s="82">
        <f t="shared" si="44"/>
        <v>5.2286844306185194E-2</v>
      </c>
      <c r="T89" s="81">
        <f t="shared" si="44"/>
        <v>3.4174436342057454E-2</v>
      </c>
      <c r="U89" s="82">
        <f t="shared" si="44"/>
        <v>2.8851796332738933E-2</v>
      </c>
      <c r="V89" s="81">
        <f t="shared" si="44"/>
        <v>7.6240625357043415E-2</v>
      </c>
      <c r="W89" s="82">
        <f t="shared" si="44"/>
        <v>3.2068132463231744E-2</v>
      </c>
      <c r="X89" s="81">
        <f t="shared" si="44"/>
        <v>2.7047881242581357E-2</v>
      </c>
      <c r="Y89" s="82">
        <f t="shared" si="44"/>
        <v>3.1620730507382788E-2</v>
      </c>
      <c r="Z89" s="81">
        <f t="shared" si="44"/>
        <v>3.4558695433477365E-2</v>
      </c>
      <c r="AA89" s="81">
        <f t="shared" si="44"/>
        <v>4.5356955137532698E-2</v>
      </c>
      <c r="AB89" s="100" t="e">
        <f t="shared" si="44"/>
        <v>#REF!</v>
      </c>
      <c r="AC89" s="101">
        <f t="shared" si="44"/>
        <v>4.3777679229584525E-2</v>
      </c>
      <c r="AD89" s="18"/>
      <c r="AE89" s="18"/>
    </row>
    <row r="90" spans="1:31" x14ac:dyDescent="0.25">
      <c r="A90" s="86" t="s">
        <v>35</v>
      </c>
      <c r="B90" s="81" t="e">
        <f>B26/B31</f>
        <v>#REF!</v>
      </c>
      <c r="C90" s="82">
        <f t="shared" ref="C90:AC90" si="45">C26/C31</f>
        <v>2.4711683264691302E-2</v>
      </c>
      <c r="D90" s="81">
        <f t="shared" si="45"/>
        <v>4.0524507842785605E-4</v>
      </c>
      <c r="E90" s="82">
        <f t="shared" si="45"/>
        <v>2.9619448696458883E-2</v>
      </c>
      <c r="F90" s="81">
        <f t="shared" si="45"/>
        <v>5.2830579582534829E-4</v>
      </c>
      <c r="G90" s="82">
        <f t="shared" si="45"/>
        <v>3.076688347388265E-2</v>
      </c>
      <c r="H90" s="81">
        <f t="shared" si="45"/>
        <v>2.2609418701337969E-3</v>
      </c>
      <c r="I90" s="82">
        <f t="shared" si="45"/>
        <v>2.0371718168069309E-2</v>
      </c>
      <c r="J90" s="81">
        <f t="shared" si="45"/>
        <v>9.3458358665311683E-3</v>
      </c>
      <c r="K90" s="82">
        <f t="shared" si="45"/>
        <v>5.6686822647494728E-3</v>
      </c>
      <c r="L90" s="81">
        <f t="shared" si="45"/>
        <v>2.7867844815091178E-2</v>
      </c>
      <c r="M90" s="82">
        <f t="shared" si="45"/>
        <v>4.3767564306990189E-3</v>
      </c>
      <c r="N90" s="81">
        <f t="shared" si="45"/>
        <v>1.0388741997478364E-2</v>
      </c>
      <c r="O90" s="82">
        <f t="shared" si="45"/>
        <v>6.5435992077816016E-3</v>
      </c>
      <c r="P90" s="81">
        <f t="shared" si="45"/>
        <v>5.7601832961120371E-3</v>
      </c>
      <c r="Q90" s="82">
        <f t="shared" si="45"/>
        <v>7.6341911300071286E-3</v>
      </c>
      <c r="R90" s="81">
        <f t="shared" si="45"/>
        <v>4.9603359293390013E-3</v>
      </c>
      <c r="S90" s="82">
        <f t="shared" si="45"/>
        <v>4.7794860212826149E-3</v>
      </c>
      <c r="T90" s="81">
        <f t="shared" si="45"/>
        <v>4.1466584631515329E-3</v>
      </c>
      <c r="U90" s="82">
        <f t="shared" si="45"/>
        <v>1.0340368999495592E-3</v>
      </c>
      <c r="V90" s="81">
        <f t="shared" si="45"/>
        <v>9.9500721574352115E-3</v>
      </c>
      <c r="W90" s="82">
        <f t="shared" si="45"/>
        <v>1.1457592716691005E-3</v>
      </c>
      <c r="X90" s="81">
        <f t="shared" si="45"/>
        <v>2.664325859688696E-3</v>
      </c>
      <c r="Y90" s="82">
        <f t="shared" si="45"/>
        <v>1.2507983271772861E-3</v>
      </c>
      <c r="Z90" s="81">
        <f t="shared" si="45"/>
        <v>1.205978118183402E-3</v>
      </c>
      <c r="AA90" s="81">
        <f t="shared" si="45"/>
        <v>2.1844836820517142E-3</v>
      </c>
      <c r="AB90" s="100" t="e">
        <f t="shared" si="45"/>
        <v>#REF!</v>
      </c>
      <c r="AC90" s="101">
        <f t="shared" si="45"/>
        <v>1.0989982044611477E-2</v>
      </c>
      <c r="AD90" s="18"/>
      <c r="AE90" s="18"/>
    </row>
    <row r="91" spans="1:31" x14ac:dyDescent="0.25">
      <c r="A91" s="87" t="s">
        <v>36</v>
      </c>
      <c r="B91" s="81" t="e">
        <f>B27/B31</f>
        <v>#REF!</v>
      </c>
      <c r="C91" s="82">
        <f t="shared" ref="C91:AC91" si="46">C27/C31</f>
        <v>0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0</v>
      </c>
      <c r="J91" s="81">
        <f t="shared" si="46"/>
        <v>0</v>
      </c>
      <c r="K91" s="82">
        <f t="shared" si="46"/>
        <v>0</v>
      </c>
      <c r="L91" s="81">
        <f t="shared" si="46"/>
        <v>1.3420585030142634E-6</v>
      </c>
      <c r="M91" s="82">
        <f t="shared" si="46"/>
        <v>0</v>
      </c>
      <c r="N91" s="81">
        <f t="shared" si="46"/>
        <v>0</v>
      </c>
      <c r="O91" s="82">
        <f t="shared" si="46"/>
        <v>0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1.2018175567637961E-6</v>
      </c>
      <c r="AB91" s="100" t="e">
        <f t="shared" si="46"/>
        <v>#REF!</v>
      </c>
      <c r="AC91" s="101">
        <f t="shared" si="46"/>
        <v>1.7597542496151394E-7</v>
      </c>
      <c r="AD91" s="18"/>
      <c r="AE91" s="18"/>
    </row>
    <row r="92" spans="1:31" x14ac:dyDescent="0.25">
      <c r="A92" s="86" t="s">
        <v>37</v>
      </c>
      <c r="B92" s="81" t="e">
        <f>B28/B31</f>
        <v>#REF!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 t="e">
        <f t="shared" si="47"/>
        <v>#REF!</v>
      </c>
      <c r="AC92" s="101">
        <f t="shared" si="47"/>
        <v>0</v>
      </c>
      <c r="AD92" s="18"/>
      <c r="AE92" s="18"/>
    </row>
    <row r="93" spans="1:31" x14ac:dyDescent="0.25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 t="e">
        <f t="shared" ref="AB93:AC93" si="48">AB29/AB31</f>
        <v>#REF!</v>
      </c>
      <c r="AC93" s="101">
        <f t="shared" si="48"/>
        <v>0</v>
      </c>
      <c r="AD93" s="18"/>
      <c r="AE93" s="18"/>
    </row>
    <row r="94" spans="1:31" ht="13.8" thickBot="1" x14ac:dyDescent="0.3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 t="e">
        <f t="shared" ref="AB94:AC94" si="49">AB30/AB31</f>
        <v>#REF!</v>
      </c>
      <c r="AC94" s="103">
        <f t="shared" si="49"/>
        <v>0</v>
      </c>
      <c r="AD94" s="18"/>
      <c r="AE94" s="18"/>
    </row>
    <row r="95" spans="1:31" ht="14.4" thickTop="1" thickBot="1" x14ac:dyDescent="0.3">
      <c r="A95" s="9" t="s">
        <v>13</v>
      </c>
      <c r="B95" s="77" t="e">
        <f>SUM(B71:B94)</f>
        <v>#REF!</v>
      </c>
      <c r="C95" s="78">
        <f t="shared" ref="C95:AC95" si="50">SUM(C71:C94)</f>
        <v>1</v>
      </c>
      <c r="D95" s="77">
        <f t="shared" si="50"/>
        <v>1</v>
      </c>
      <c r="E95" s="78">
        <f t="shared" si="50"/>
        <v>0.99999999999999978</v>
      </c>
      <c r="F95" s="77">
        <f t="shared" si="50"/>
        <v>0.99999999999999989</v>
      </c>
      <c r="G95" s="78">
        <f t="shared" si="50"/>
        <v>1</v>
      </c>
      <c r="H95" s="77">
        <f t="shared" si="50"/>
        <v>1.0000000000000002</v>
      </c>
      <c r="I95" s="78">
        <f t="shared" si="50"/>
        <v>0.99999999999999978</v>
      </c>
      <c r="J95" s="77">
        <f t="shared" si="50"/>
        <v>0.99999999999999989</v>
      </c>
      <c r="K95" s="77">
        <f t="shared" si="50"/>
        <v>1</v>
      </c>
      <c r="L95" s="77">
        <f t="shared" si="50"/>
        <v>1.0000000000000002</v>
      </c>
      <c r="M95" s="78">
        <f t="shared" si="50"/>
        <v>1.0000000000000002</v>
      </c>
      <c r="N95" s="77">
        <f t="shared" si="50"/>
        <v>1.0000000000000002</v>
      </c>
      <c r="O95" s="78">
        <f t="shared" si="50"/>
        <v>1</v>
      </c>
      <c r="P95" s="77">
        <f t="shared" si="50"/>
        <v>1</v>
      </c>
      <c r="Q95" s="78">
        <f t="shared" si="50"/>
        <v>0.99999999999999978</v>
      </c>
      <c r="R95" s="77">
        <f t="shared" si="50"/>
        <v>1.0000000000000002</v>
      </c>
      <c r="S95" s="78">
        <f t="shared" si="50"/>
        <v>1</v>
      </c>
      <c r="T95" s="77">
        <f t="shared" si="50"/>
        <v>0.99999999999999989</v>
      </c>
      <c r="U95" s="78">
        <f t="shared" si="50"/>
        <v>0.99999999999999989</v>
      </c>
      <c r="V95" s="77">
        <f t="shared" si="50"/>
        <v>1.0000000000000002</v>
      </c>
      <c r="W95" s="78">
        <f t="shared" si="50"/>
        <v>1</v>
      </c>
      <c r="X95" s="77">
        <f t="shared" si="50"/>
        <v>1</v>
      </c>
      <c r="Y95" s="78">
        <f t="shared" si="50"/>
        <v>0.99999999999999967</v>
      </c>
      <c r="Z95" s="77">
        <f t="shared" si="50"/>
        <v>1</v>
      </c>
      <c r="AA95" s="77">
        <f t="shared" si="50"/>
        <v>1.0000000000000002</v>
      </c>
      <c r="AB95" s="77" t="e">
        <f t="shared" si="50"/>
        <v>#REF!</v>
      </c>
      <c r="AC95" s="79">
        <f t="shared" si="50"/>
        <v>0.99999999999999978</v>
      </c>
      <c r="AD95" s="80"/>
    </row>
    <row r="96" spans="1:31" ht="13.8" thickTop="1" x14ac:dyDescent="0.25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8671875" defaultRowHeight="13.2" x14ac:dyDescent="0.25"/>
  <cols>
    <col min="1" max="1" width="12" style="88" customWidth="1"/>
    <col min="2" max="2" width="9.33203125" customWidth="1"/>
    <col min="3" max="3" width="8.44140625" customWidth="1"/>
    <col min="4" max="4" width="7.6640625" customWidth="1"/>
    <col min="5" max="5" width="8" customWidth="1"/>
    <col min="6" max="6" width="8.44140625" bestFit="1" customWidth="1"/>
    <col min="7" max="7" width="8" customWidth="1"/>
    <col min="8" max="9" width="8.88671875" customWidth="1"/>
    <col min="10" max="10" width="7.6640625" customWidth="1"/>
    <col min="11" max="11" width="8" customWidth="1"/>
    <col min="12" max="12" width="8.44140625" bestFit="1" customWidth="1"/>
    <col min="13" max="13" width="8" customWidth="1"/>
    <col min="14" max="14" width="8.88671875" customWidth="1"/>
    <col min="15" max="15" width="9.33203125" customWidth="1"/>
    <col min="16" max="16" width="8.6640625" bestFit="1" customWidth="1"/>
    <col min="17" max="17" width="8" customWidth="1"/>
    <col min="18" max="18" width="8.6640625" bestFit="1" customWidth="1"/>
    <col min="19" max="19" width="8.44140625" bestFit="1" customWidth="1"/>
    <col min="20" max="20" width="8" customWidth="1"/>
    <col min="21" max="21" width="7.6640625" customWidth="1"/>
    <col min="22" max="22" width="9.33203125" customWidth="1"/>
    <col min="23" max="23" width="8.44140625" customWidth="1"/>
    <col min="24" max="25" width="8" customWidth="1"/>
    <col min="26" max="26" width="9.33203125" customWidth="1"/>
    <col min="27" max="27" width="8.88671875" customWidth="1"/>
    <col min="28" max="28" width="10.44140625" style="88" bestFit="1" customWidth="1"/>
    <col min="29" max="29" width="10.33203125" style="88" customWidth="1"/>
  </cols>
  <sheetData>
    <row r="2" spans="1:29" ht="15.6" x14ac:dyDescent="0.3">
      <c r="A2" s="300" t="s">
        <v>45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45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2" t="s">
        <v>0</v>
      </c>
      <c r="B5" s="297" t="s">
        <v>1</v>
      </c>
      <c r="C5" s="298"/>
      <c r="D5" s="290" t="s">
        <v>2</v>
      </c>
      <c r="E5" s="291"/>
      <c r="F5" s="290" t="s">
        <v>3</v>
      </c>
      <c r="G5" s="291"/>
      <c r="H5" s="290" t="s">
        <v>4</v>
      </c>
      <c r="I5" s="291"/>
      <c r="J5" s="290" t="s">
        <v>5</v>
      </c>
      <c r="K5" s="291"/>
      <c r="L5" s="290" t="s">
        <v>6</v>
      </c>
      <c r="M5" s="291"/>
      <c r="N5" s="290" t="s">
        <v>7</v>
      </c>
      <c r="O5" s="291"/>
      <c r="P5" s="304" t="s">
        <v>8</v>
      </c>
      <c r="Q5" s="291"/>
      <c r="R5" s="290" t="s">
        <v>9</v>
      </c>
      <c r="S5" s="291"/>
      <c r="T5" s="290" t="s">
        <v>10</v>
      </c>
      <c r="U5" s="291"/>
      <c r="V5" s="305" t="s">
        <v>11</v>
      </c>
      <c r="W5" s="306"/>
      <c r="X5" s="290" t="s">
        <v>12</v>
      </c>
      <c r="Y5" s="291"/>
      <c r="Z5" s="290" t="s">
        <v>40</v>
      </c>
      <c r="AA5" s="291"/>
      <c r="AB5" s="290" t="s">
        <v>41</v>
      </c>
      <c r="AC5" s="291"/>
    </row>
    <row r="6" spans="1:29" ht="15" thickTop="1" thickBot="1" x14ac:dyDescent="0.35">
      <c r="A6" s="293"/>
      <c r="B6" s="261" t="s">
        <v>14</v>
      </c>
      <c r="C6" s="262" t="s">
        <v>15</v>
      </c>
      <c r="D6" s="48" t="s">
        <v>14</v>
      </c>
      <c r="E6" s="263" t="s">
        <v>15</v>
      </c>
      <c r="F6" s="264" t="s">
        <v>14</v>
      </c>
      <c r="G6" s="262" t="s">
        <v>15</v>
      </c>
      <c r="H6" s="48" t="s">
        <v>14</v>
      </c>
      <c r="I6" s="263" t="s">
        <v>15</v>
      </c>
      <c r="J6" s="264" t="s">
        <v>14</v>
      </c>
      <c r="K6" s="262" t="s">
        <v>15</v>
      </c>
      <c r="L6" s="48" t="s">
        <v>14</v>
      </c>
      <c r="M6" s="264" t="s">
        <v>15</v>
      </c>
      <c r="N6" s="261" t="s">
        <v>14</v>
      </c>
      <c r="O6" s="37" t="s">
        <v>15</v>
      </c>
      <c r="P6" s="265" t="s">
        <v>14</v>
      </c>
      <c r="Q6" s="262" t="s">
        <v>15</v>
      </c>
      <c r="R6" s="48" t="s">
        <v>14</v>
      </c>
      <c r="S6" s="263" t="s">
        <v>15</v>
      </c>
      <c r="T6" s="264" t="s">
        <v>14</v>
      </c>
      <c r="U6" s="262" t="s">
        <v>15</v>
      </c>
      <c r="V6" s="48" t="s">
        <v>14</v>
      </c>
      <c r="W6" s="263" t="s">
        <v>15</v>
      </c>
      <c r="X6" s="264" t="s">
        <v>14</v>
      </c>
      <c r="Y6" s="262" t="s">
        <v>15</v>
      </c>
      <c r="Z6" s="48" t="s">
        <v>14</v>
      </c>
      <c r="AA6" s="264" t="s">
        <v>15</v>
      </c>
      <c r="AB6" s="261" t="s">
        <v>14</v>
      </c>
      <c r="AC6" s="37" t="s">
        <v>15</v>
      </c>
    </row>
    <row r="7" spans="1:29" ht="13.8" thickTop="1" x14ac:dyDescent="0.25">
      <c r="A7" s="119" t="s">
        <v>16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 x14ac:dyDescent="0.25">
      <c r="A8" s="131" t="s">
        <v>17</v>
      </c>
      <c r="B8" s="180" t="e">
        <f>Monthly!B8-(Saturdays!B8+'Sundays &amp; Holidays'!B8)</f>
        <v>#REF!</v>
      </c>
      <c r="C8" s="181">
        <f>Monthly!C8-(Saturdays!C8+'Sundays &amp; Holidays'!C8)</f>
        <v>1</v>
      </c>
      <c r="D8" s="182">
        <f>Monthly!D8-(Saturdays!D8+'Sundays &amp; Holidays'!D8)</f>
        <v>7678</v>
      </c>
      <c r="E8" s="183">
        <f>Monthly!E8-(Saturdays!E8+'Sundays &amp; Holidays'!E8)</f>
        <v>43</v>
      </c>
      <c r="F8" s="180">
        <f>Monthly!F8-(Saturdays!F8+'Sundays &amp; Holidays'!F8)</f>
        <v>12894</v>
      </c>
      <c r="G8" s="184">
        <f>Monthly!G8-(Saturdays!G8+'Sundays &amp; Holidays'!G8)</f>
        <v>144</v>
      </c>
      <c r="H8" s="182">
        <f>Monthly!H8-(Saturdays!H8+'Sundays &amp; Holidays'!H8)</f>
        <v>10993</v>
      </c>
      <c r="I8" s="183">
        <f>Monthly!I8-(Saturdays!I8+'Sundays &amp; Holidays'!I8)</f>
        <v>836</v>
      </c>
      <c r="J8" s="180">
        <f>Monthly!J8-(Saturdays!J8+'Sundays &amp; Holidays'!J8)</f>
        <v>292</v>
      </c>
      <c r="K8" s="184">
        <f>Monthly!K8-(Saturdays!K8+'Sundays &amp; Holidays'!K8)</f>
        <v>630</v>
      </c>
      <c r="L8" s="182">
        <f>Monthly!L8-(Saturdays!L8+'Sundays &amp; Holidays'!L8)</f>
        <v>980</v>
      </c>
      <c r="M8" s="180">
        <f>Monthly!M8-(Saturdays!M8+'Sundays &amp; Holidays'!M8)</f>
        <v>2238</v>
      </c>
      <c r="N8" s="185">
        <f>Monthly!N8-(Saturdays!N8+'Sundays &amp; Holidays'!N8)</f>
        <v>5259</v>
      </c>
      <c r="O8" s="186">
        <f>Monthly!O8-(Saturdays!O8+'Sundays &amp; Holidays'!O8)</f>
        <v>3602</v>
      </c>
      <c r="P8" s="180">
        <f>Monthly!P8-(Saturdays!P8+'Sundays &amp; Holidays'!P8)</f>
        <v>1909</v>
      </c>
      <c r="Q8" s="184">
        <f>Monthly!Q8-(Saturdays!Q8+'Sundays &amp; Holidays'!Q8)</f>
        <v>1844</v>
      </c>
      <c r="R8" s="182">
        <f>Monthly!R8-(Saturdays!R8+'Sundays &amp; Holidays'!R8)</f>
        <v>1090</v>
      </c>
      <c r="S8" s="183">
        <f>Monthly!S8-(Saturdays!S8+'Sundays &amp; Holidays'!S8)</f>
        <v>2574</v>
      </c>
      <c r="T8" s="180">
        <f>Monthly!T8-(Saturdays!T8+'Sundays &amp; Holidays'!T8)</f>
        <v>54</v>
      </c>
      <c r="U8" s="184">
        <f>Monthly!U8-(Saturdays!U8+'Sundays &amp; Holidays'!U8)</f>
        <v>952</v>
      </c>
      <c r="V8" s="182">
        <f>Monthly!V8-(Saturdays!V8+'Sundays &amp; Holidays'!V8)</f>
        <v>304</v>
      </c>
      <c r="W8" s="183">
        <f>Monthly!W8-(Saturdays!W8+'Sundays &amp; Holidays'!W8)</f>
        <v>1933</v>
      </c>
      <c r="X8" s="180">
        <f>Monthly!X8-(Saturdays!X8+'Sundays &amp; Holidays'!X8)</f>
        <v>51</v>
      </c>
      <c r="Y8" s="184">
        <f>Monthly!Y8-(Saturdays!Y8+'Sundays &amp; Holidays'!Y8)</f>
        <v>928</v>
      </c>
      <c r="Z8" s="182">
        <f>Monthly!Z8-(Saturdays!Z8+'Sundays &amp; Holidays'!Z8)</f>
        <v>68</v>
      </c>
      <c r="AA8" s="180">
        <f>Monthly!AA8-(Saturdays!AA8+'Sundays &amp; Holidays'!AA8)</f>
        <v>601</v>
      </c>
      <c r="AB8" s="164" t="e">
        <f>+B8+D8+F8+H8+J8+L8+N8+P8+R8+T8+V8+X8+Z8</f>
        <v>#REF!</v>
      </c>
      <c r="AC8" s="165">
        <f>+C8+E8+G8+I8+K8+M8+O8+Q8+S8+U8+W8+Y8+AA8</f>
        <v>16326</v>
      </c>
    </row>
    <row r="9" spans="1:29" x14ac:dyDescent="0.25">
      <c r="A9" s="139" t="s">
        <v>18</v>
      </c>
      <c r="B9" s="187">
        <f>Monthly!B9-(Saturdays!B9+'Sundays &amp; Holidays'!B9)</f>
        <v>39420</v>
      </c>
      <c r="C9" s="188">
        <f>Monthly!C9-(Saturdays!C9+'Sundays &amp; Holidays'!C9)</f>
        <v>11120.399999999998</v>
      </c>
      <c r="D9" s="189">
        <f>Monthly!D9-(Saturdays!D9+'Sundays &amp; Holidays'!D9)</f>
        <v>26140</v>
      </c>
      <c r="E9" s="190">
        <f>Monthly!E9-(Saturdays!E9+'Sundays &amp; Holidays'!E9)</f>
        <v>7703.2000000000007</v>
      </c>
      <c r="F9" s="187">
        <f>Monthly!F9-(Saturdays!F9+'Sundays &amp; Holidays'!F9)</f>
        <v>41326</v>
      </c>
      <c r="G9" s="191">
        <f>Monthly!G9-(Saturdays!G9+'Sundays &amp; Holidays'!G9)</f>
        <v>10249.300000000001</v>
      </c>
      <c r="H9" s="189">
        <f>Monthly!H9-(Saturdays!H9+'Sundays &amp; Holidays'!H9)</f>
        <v>45459</v>
      </c>
      <c r="I9" s="190">
        <f>Monthly!I9-(Saturdays!I9+'Sundays &amp; Holidays'!I9)</f>
        <v>18163.5</v>
      </c>
      <c r="J9" s="187">
        <f>Monthly!J9-(Saturdays!J9+'Sundays &amp; Holidays'!J9)</f>
        <v>2064</v>
      </c>
      <c r="K9" s="191">
        <f>Monthly!K9-(Saturdays!K9+'Sundays &amp; Holidays'!K9)</f>
        <v>7014.2000000000007</v>
      </c>
      <c r="L9" s="189">
        <f>Monthly!L9-(Saturdays!L9+'Sundays &amp; Holidays'!L9)</f>
        <v>10669</v>
      </c>
      <c r="M9" s="187">
        <f>Monthly!M9-(Saturdays!M9+'Sundays &amp; Holidays'!M9)</f>
        <v>23419.8</v>
      </c>
      <c r="N9" s="192">
        <f>Monthly!N9-(Saturdays!N9+'Sundays &amp; Holidays'!N9)</f>
        <v>36267</v>
      </c>
      <c r="O9" s="193">
        <f>Monthly!O9-(Saturdays!O9+'Sundays &amp; Holidays'!O9)</f>
        <v>37503</v>
      </c>
      <c r="P9" s="187">
        <f>Monthly!P9-(Saturdays!P9+'Sundays &amp; Holidays'!P9)</f>
        <v>18701</v>
      </c>
      <c r="Q9" s="191">
        <f>Monthly!Q9-(Saturdays!Q9+'Sundays &amp; Holidays'!Q9)</f>
        <v>19921.5</v>
      </c>
      <c r="R9" s="189">
        <f>Monthly!R9-(Saturdays!R9+'Sundays &amp; Holidays'!R9)</f>
        <v>28668</v>
      </c>
      <c r="S9" s="190">
        <f>Monthly!S9-(Saturdays!S9+'Sundays &amp; Holidays'!S9)</f>
        <v>22827.600000000002</v>
      </c>
      <c r="T9" s="187">
        <f>Monthly!T9-(Saturdays!T9+'Sundays &amp; Holidays'!T9)</f>
        <v>3121</v>
      </c>
      <c r="U9" s="191">
        <f>Monthly!U9-(Saturdays!U9+'Sundays &amp; Holidays'!U9)</f>
        <v>11538.300000000001</v>
      </c>
      <c r="V9" s="189">
        <f>Monthly!V9-(Saturdays!V9+'Sundays &amp; Holidays'!V9)</f>
        <v>14181</v>
      </c>
      <c r="W9" s="190">
        <f>Monthly!W9-(Saturdays!W9+'Sundays &amp; Holidays'!W9)</f>
        <v>27313.800000000003</v>
      </c>
      <c r="X9" s="187">
        <f>Monthly!X9-(Saturdays!X9+'Sundays &amp; Holidays'!X9)</f>
        <v>20129</v>
      </c>
      <c r="Y9" s="191">
        <f>Monthly!Y9-(Saturdays!Y9+'Sundays &amp; Holidays'!Y9)</f>
        <v>16721.5</v>
      </c>
      <c r="Z9" s="189">
        <f>Monthly!Z9-(Saturdays!Z9+'Sundays &amp; Holidays'!Z9)</f>
        <v>52016</v>
      </c>
      <c r="AA9" s="187">
        <f>Monthly!AA9-(Saturdays!AA9+'Sundays &amp; Holidays'!AA9)</f>
        <v>36183.9</v>
      </c>
      <c r="AB9" s="164">
        <f t="shared" ref="AB9:AC30" si="0">+B9+D9+F9+H9+J9+L9+N9+P9+R9+T9+V9+X9+Z9</f>
        <v>338161</v>
      </c>
      <c r="AC9" s="165">
        <f t="shared" si="0"/>
        <v>249680.00000000003</v>
      </c>
    </row>
    <row r="10" spans="1:29" x14ac:dyDescent="0.25">
      <c r="A10" s="131" t="s">
        <v>19</v>
      </c>
      <c r="B10" s="180">
        <f>Monthly!B10-(Saturdays!B10+'Sundays &amp; Holidays'!B10)</f>
        <v>69582</v>
      </c>
      <c r="C10" s="181">
        <f>Monthly!C10-(Saturdays!C10+'Sundays &amp; Holidays'!C10)</f>
        <v>32505.1</v>
      </c>
      <c r="D10" s="182">
        <f>Monthly!D10-(Saturdays!D10+'Sundays &amp; Holidays'!D10)</f>
        <v>32224</v>
      </c>
      <c r="E10" s="183">
        <f>Monthly!E10-(Saturdays!E10+'Sundays &amp; Holidays'!E10)</f>
        <v>21028.100000000002</v>
      </c>
      <c r="F10" s="180">
        <f>Monthly!F10-(Saturdays!F10+'Sundays &amp; Holidays'!F10)</f>
        <v>53653</v>
      </c>
      <c r="G10" s="184">
        <f>Monthly!G10-(Saturdays!G10+'Sundays &amp; Holidays'!G10)</f>
        <v>24856.5</v>
      </c>
      <c r="H10" s="182">
        <f>Monthly!H10-(Saturdays!H10+'Sundays &amp; Holidays'!H10)</f>
        <v>65976</v>
      </c>
      <c r="I10" s="183">
        <f>Monthly!I10-(Saturdays!I10+'Sundays &amp; Holidays'!I10)</f>
        <v>43691.500000000007</v>
      </c>
      <c r="J10" s="180">
        <f>Monthly!J10-(Saturdays!J10+'Sundays &amp; Holidays'!J10)</f>
        <v>4566</v>
      </c>
      <c r="K10" s="184">
        <f>Monthly!K10-(Saturdays!K10+'Sundays &amp; Holidays'!K10)</f>
        <v>15703.7</v>
      </c>
      <c r="L10" s="182">
        <f>Monthly!L10-(Saturdays!L10+'Sundays &amp; Holidays'!L10)</f>
        <v>18966</v>
      </c>
      <c r="M10" s="180">
        <f>Monthly!M10-(Saturdays!M10+'Sundays &amp; Holidays'!M10)</f>
        <v>45951.5</v>
      </c>
      <c r="N10" s="185">
        <f>Monthly!N10-(Saturdays!N10+'Sundays &amp; Holidays'!N10)</f>
        <v>53917</v>
      </c>
      <c r="O10" s="186">
        <f>Monthly!O10-(Saturdays!O10+'Sundays &amp; Holidays'!O10)</f>
        <v>65907.8</v>
      </c>
      <c r="P10" s="180">
        <f>Monthly!P10-(Saturdays!P10+'Sundays &amp; Holidays'!P10)</f>
        <v>36191</v>
      </c>
      <c r="Q10" s="184">
        <f>Monthly!Q10-(Saturdays!Q10+'Sundays &amp; Holidays'!Q10)</f>
        <v>37928.199999999997</v>
      </c>
      <c r="R10" s="182">
        <f>Monthly!R10-(Saturdays!R10+'Sundays &amp; Holidays'!R10)</f>
        <v>51090</v>
      </c>
      <c r="S10" s="183">
        <f>Monthly!S10-(Saturdays!S10+'Sundays &amp; Holidays'!S10)</f>
        <v>36577.199999999997</v>
      </c>
      <c r="T10" s="180">
        <f>Monthly!T10-(Saturdays!T10+'Sundays &amp; Holidays'!T10)</f>
        <v>7472</v>
      </c>
      <c r="U10" s="184">
        <f>Monthly!U10-(Saturdays!U10+'Sundays &amp; Holidays'!U10)</f>
        <v>22962.200000000004</v>
      </c>
      <c r="V10" s="182">
        <f>Monthly!V10-(Saturdays!V10+'Sundays &amp; Holidays'!V10)</f>
        <v>25107</v>
      </c>
      <c r="W10" s="183">
        <f>Monthly!W10-(Saturdays!W10+'Sundays &amp; Holidays'!W10)</f>
        <v>55009.099999999991</v>
      </c>
      <c r="X10" s="180">
        <f>Monthly!X10-(Saturdays!X10+'Sundays &amp; Holidays'!X10)</f>
        <v>35441</v>
      </c>
      <c r="Y10" s="184">
        <f>Monthly!Y10-(Saturdays!Y10+'Sundays &amp; Holidays'!Y10)</f>
        <v>28007.4</v>
      </c>
      <c r="Z10" s="182">
        <f>Monthly!Z10-(Saturdays!Z10+'Sundays &amp; Holidays'!Z10)</f>
        <v>77160</v>
      </c>
      <c r="AA10" s="180">
        <f>Monthly!AA10-(Saturdays!AA10+'Sundays &amp; Holidays'!AA10)</f>
        <v>59553.4</v>
      </c>
      <c r="AB10" s="164">
        <f t="shared" si="0"/>
        <v>531345</v>
      </c>
      <c r="AC10" s="165">
        <f t="shared" si="0"/>
        <v>489681.70000000007</v>
      </c>
    </row>
    <row r="11" spans="1:29" x14ac:dyDescent="0.25">
      <c r="A11" s="139" t="s">
        <v>20</v>
      </c>
      <c r="B11" s="187">
        <f>Monthly!B11-(Saturdays!B11+'Sundays &amp; Holidays'!B11)</f>
        <v>76827</v>
      </c>
      <c r="C11" s="188">
        <f>Monthly!C11-(Saturdays!C11+'Sundays &amp; Holidays'!C11)</f>
        <v>30862.199999999997</v>
      </c>
      <c r="D11" s="189">
        <f>Monthly!D11-(Saturdays!D11+'Sundays &amp; Holidays'!D11)</f>
        <v>32125</v>
      </c>
      <c r="E11" s="190">
        <f>Monthly!E11-(Saturdays!E11+'Sundays &amp; Holidays'!E11)</f>
        <v>26549.600000000006</v>
      </c>
      <c r="F11" s="187">
        <f>Monthly!F11-(Saturdays!F11+'Sundays &amp; Holidays'!F11)</f>
        <v>53475</v>
      </c>
      <c r="G11" s="191">
        <f>Monthly!G11-(Saturdays!G11+'Sundays &amp; Holidays'!G11)</f>
        <v>27182.900000000005</v>
      </c>
      <c r="H11" s="189">
        <f>Monthly!H11-(Saturdays!H11+'Sundays &amp; Holidays'!H11)</f>
        <v>67006</v>
      </c>
      <c r="I11" s="190">
        <f>Monthly!I11-(Saturdays!I11+'Sundays &amp; Holidays'!I11)</f>
        <v>50702.099999999984</v>
      </c>
      <c r="J11" s="187">
        <f>Monthly!J11-(Saturdays!J11+'Sundays &amp; Holidays'!J11)</f>
        <v>5934</v>
      </c>
      <c r="K11" s="191">
        <f>Monthly!K11-(Saturdays!K11+'Sundays &amp; Holidays'!K11)</f>
        <v>19863.000000000004</v>
      </c>
      <c r="L11" s="189">
        <f>Monthly!L11-(Saturdays!L11+'Sundays &amp; Holidays'!L11)</f>
        <v>19527</v>
      </c>
      <c r="M11" s="187">
        <f>Monthly!M11-(Saturdays!M11+'Sundays &amp; Holidays'!M11)</f>
        <v>62842.299999999996</v>
      </c>
      <c r="N11" s="192">
        <f>Monthly!N11-(Saturdays!N11+'Sundays &amp; Holidays'!N11)</f>
        <v>55668</v>
      </c>
      <c r="O11" s="193">
        <f>Monthly!O11-(Saturdays!O11+'Sundays &amp; Holidays'!O11)</f>
        <v>78569.600000000006</v>
      </c>
      <c r="P11" s="187">
        <f>Monthly!P11-(Saturdays!P11+'Sundays &amp; Holidays'!P11)</f>
        <v>41840</v>
      </c>
      <c r="Q11" s="191">
        <f>Monthly!Q11-(Saturdays!Q11+'Sundays &amp; Holidays'!Q11)</f>
        <v>42467.100000000006</v>
      </c>
      <c r="R11" s="189">
        <f>Monthly!R11-(Saturdays!R11+'Sundays &amp; Holidays'!R11)</f>
        <v>58141</v>
      </c>
      <c r="S11" s="190">
        <f>Monthly!S11-(Saturdays!S11+'Sundays &amp; Holidays'!S11)</f>
        <v>40293.200000000012</v>
      </c>
      <c r="T11" s="187">
        <f>Monthly!T11-(Saturdays!T11+'Sundays &amp; Holidays'!T11)</f>
        <v>8234</v>
      </c>
      <c r="U11" s="191">
        <f>Monthly!U11-(Saturdays!U11+'Sundays &amp; Holidays'!U11)</f>
        <v>29355.599999999999</v>
      </c>
      <c r="V11" s="189">
        <f>Monthly!V11-(Saturdays!V11+'Sundays &amp; Holidays'!V11)</f>
        <v>25402</v>
      </c>
      <c r="W11" s="190">
        <f>Monthly!W11-(Saturdays!W11+'Sundays &amp; Holidays'!W11)</f>
        <v>64967.399999999994</v>
      </c>
      <c r="X11" s="187">
        <f>Monthly!X11-(Saturdays!X11+'Sundays &amp; Holidays'!X11)</f>
        <v>36724</v>
      </c>
      <c r="Y11" s="191">
        <f>Monthly!Y11-(Saturdays!Y11+'Sundays &amp; Holidays'!Y11)</f>
        <v>34207.599999999999</v>
      </c>
      <c r="Z11" s="189">
        <f>Monthly!Z11-(Saturdays!Z11+'Sundays &amp; Holidays'!Z11)</f>
        <v>92229</v>
      </c>
      <c r="AA11" s="187">
        <f>Monthly!AA11-(Saturdays!AA11+'Sundays &amp; Holidays'!AA11)</f>
        <v>63846.6</v>
      </c>
      <c r="AB11" s="164">
        <f t="shared" si="0"/>
        <v>573132</v>
      </c>
      <c r="AC11" s="165">
        <f t="shared" si="0"/>
        <v>571709.19999999984</v>
      </c>
    </row>
    <row r="12" spans="1:29" x14ac:dyDescent="0.25">
      <c r="A12" s="131" t="s">
        <v>21</v>
      </c>
      <c r="B12" s="180">
        <f>Monthly!B12-(Saturdays!B12+'Sundays &amp; Holidays'!B12)</f>
        <v>66696</v>
      </c>
      <c r="C12" s="181">
        <f>Monthly!C12-(Saturdays!C12+'Sundays &amp; Holidays'!C12)</f>
        <v>28501.1</v>
      </c>
      <c r="D12" s="182">
        <f>Monthly!D12-(Saturdays!D12+'Sundays &amp; Holidays'!D12)</f>
        <v>31077</v>
      </c>
      <c r="E12" s="183">
        <f>Monthly!E12-(Saturdays!E12+'Sundays &amp; Holidays'!E12)</f>
        <v>22478</v>
      </c>
      <c r="F12" s="180">
        <f>Monthly!F12-(Saturdays!F12+'Sundays &amp; Holidays'!F12)</f>
        <v>44381</v>
      </c>
      <c r="G12" s="184">
        <f>Monthly!G12-(Saturdays!G12+'Sundays &amp; Holidays'!G12)</f>
        <v>22714.400000000009</v>
      </c>
      <c r="H12" s="182">
        <f>Monthly!H12-(Saturdays!H12+'Sundays &amp; Holidays'!H12)</f>
        <v>63884</v>
      </c>
      <c r="I12" s="183">
        <f>Monthly!I12-(Saturdays!I12+'Sundays &amp; Holidays'!I12)</f>
        <v>48278.100000000006</v>
      </c>
      <c r="J12" s="180">
        <f>Monthly!J12-(Saturdays!J12+'Sundays &amp; Holidays'!J12)</f>
        <v>5052</v>
      </c>
      <c r="K12" s="184">
        <f>Monthly!K12-(Saturdays!K12+'Sundays &amp; Holidays'!K12)</f>
        <v>17896.2</v>
      </c>
      <c r="L12" s="182">
        <f>Monthly!L12-(Saturdays!L12+'Sundays &amp; Holidays'!L12)</f>
        <v>16836</v>
      </c>
      <c r="M12" s="180">
        <f>Monthly!M12-(Saturdays!M12+'Sundays &amp; Holidays'!M12)</f>
        <v>63081.5</v>
      </c>
      <c r="N12" s="185">
        <f>Monthly!N12-(Saturdays!N12+'Sundays &amp; Holidays'!N12)</f>
        <v>47607</v>
      </c>
      <c r="O12" s="186">
        <f>Monthly!O12-(Saturdays!O12+'Sundays &amp; Holidays'!O12)</f>
        <v>76452.100000000006</v>
      </c>
      <c r="P12" s="180">
        <f>Monthly!P12-(Saturdays!P12+'Sundays &amp; Holidays'!P12)</f>
        <v>34555</v>
      </c>
      <c r="Q12" s="184">
        <f>Monthly!Q12-(Saturdays!Q12+'Sundays &amp; Holidays'!Q12)</f>
        <v>37560.300000000003</v>
      </c>
      <c r="R12" s="182">
        <f>Monthly!R12-(Saturdays!R12+'Sundays &amp; Holidays'!R12)</f>
        <v>50591</v>
      </c>
      <c r="S12" s="183">
        <f>Monthly!S12-(Saturdays!S12+'Sundays &amp; Holidays'!S12)</f>
        <v>35713.100000000006</v>
      </c>
      <c r="T12" s="180">
        <f>Monthly!T12-(Saturdays!T12+'Sundays &amp; Holidays'!T12)</f>
        <v>5874</v>
      </c>
      <c r="U12" s="184">
        <f>Monthly!U12-(Saturdays!U12+'Sundays &amp; Holidays'!U12)</f>
        <v>22827.600000000006</v>
      </c>
      <c r="V12" s="182">
        <f>Monthly!V12-(Saturdays!V12+'Sundays &amp; Holidays'!V12)</f>
        <v>20007</v>
      </c>
      <c r="W12" s="183">
        <f>Monthly!W12-(Saturdays!W12+'Sundays &amp; Holidays'!W12)</f>
        <v>60060.799999999996</v>
      </c>
      <c r="X12" s="180">
        <f>Monthly!X12-(Saturdays!X12+'Sundays &amp; Holidays'!X12)</f>
        <v>31613</v>
      </c>
      <c r="Y12" s="184">
        <f>Monthly!Y12-(Saturdays!Y12+'Sundays &amp; Holidays'!Y12)</f>
        <v>30864.799999999996</v>
      </c>
      <c r="Z12" s="182">
        <f>Monthly!Z12-(Saturdays!Z12+'Sundays &amp; Holidays'!Z12)</f>
        <v>80774</v>
      </c>
      <c r="AA12" s="180">
        <f>Monthly!AA12-(Saturdays!AA12+'Sundays &amp; Holidays'!AA12)</f>
        <v>57840.899999999994</v>
      </c>
      <c r="AB12" s="164">
        <f t="shared" si="0"/>
        <v>498947</v>
      </c>
      <c r="AC12" s="165">
        <f t="shared" si="0"/>
        <v>524268.9</v>
      </c>
    </row>
    <row r="13" spans="1:29" x14ac:dyDescent="0.25">
      <c r="A13" s="139" t="s">
        <v>22</v>
      </c>
      <c r="B13" s="187">
        <f>Monthly!B13-(Saturdays!B13+'Sundays &amp; Holidays'!B13)</f>
        <v>51917</v>
      </c>
      <c r="C13" s="188">
        <f>Monthly!C13-(Saturdays!C13+'Sundays &amp; Holidays'!C13)</f>
        <v>29203.300000000003</v>
      </c>
      <c r="D13" s="189">
        <f>Monthly!D13-(Saturdays!D13+'Sundays &amp; Holidays'!D13)</f>
        <v>26073</v>
      </c>
      <c r="E13" s="190">
        <f>Monthly!E13-(Saturdays!E13+'Sundays &amp; Holidays'!E13)</f>
        <v>17343.599999999999</v>
      </c>
      <c r="F13" s="187">
        <f>Monthly!F13-(Saturdays!F13+'Sundays &amp; Holidays'!F13)</f>
        <v>37535</v>
      </c>
      <c r="G13" s="191">
        <f>Monthly!G13-(Saturdays!G13+'Sundays &amp; Holidays'!G13)</f>
        <v>17916.800000000003</v>
      </c>
      <c r="H13" s="189">
        <f>Monthly!H13-(Saturdays!H13+'Sundays &amp; Holidays'!H13)</f>
        <v>59333</v>
      </c>
      <c r="I13" s="190">
        <f>Monthly!I13-(Saturdays!I13+'Sundays &amp; Holidays'!I13)</f>
        <v>44277.400000000009</v>
      </c>
      <c r="J13" s="187">
        <f>Monthly!J13-(Saturdays!J13+'Sundays &amp; Holidays'!J13)</f>
        <v>5070</v>
      </c>
      <c r="K13" s="191">
        <f>Monthly!K13-(Saturdays!K13+'Sundays &amp; Holidays'!K13)</f>
        <v>16670.3</v>
      </c>
      <c r="L13" s="189">
        <f>Monthly!L13-(Saturdays!L13+'Sundays &amp; Holidays'!L13)</f>
        <v>13540</v>
      </c>
      <c r="M13" s="187">
        <f>Monthly!M13-(Saturdays!M13+'Sundays &amp; Holidays'!M13)</f>
        <v>48676.2</v>
      </c>
      <c r="N13" s="192">
        <f>Monthly!N13-(Saturdays!N13+'Sundays &amp; Holidays'!N13)</f>
        <v>40113</v>
      </c>
      <c r="O13" s="193">
        <f>Monthly!O13-(Saturdays!O13+'Sundays &amp; Holidays'!O13)</f>
        <v>68136.899999999994</v>
      </c>
      <c r="P13" s="187">
        <f>Monthly!P13-(Saturdays!P13+'Sundays &amp; Holidays'!P13)</f>
        <v>25737</v>
      </c>
      <c r="Q13" s="191">
        <f>Monthly!Q13-(Saturdays!Q13+'Sundays &amp; Holidays'!Q13)</f>
        <v>27933.200000000004</v>
      </c>
      <c r="R13" s="189">
        <f>Monthly!R13-(Saturdays!R13+'Sundays &amp; Holidays'!R13)</f>
        <v>44878</v>
      </c>
      <c r="S13" s="190">
        <f>Monthly!S13-(Saturdays!S13+'Sundays &amp; Holidays'!S13)</f>
        <v>30048.600000000002</v>
      </c>
      <c r="T13" s="187">
        <f>Monthly!T13-(Saturdays!T13+'Sundays &amp; Holidays'!T13)</f>
        <v>4854</v>
      </c>
      <c r="U13" s="191">
        <f>Monthly!U13-(Saturdays!U13+'Sundays &amp; Holidays'!U13)</f>
        <v>13298.3</v>
      </c>
      <c r="V13" s="189">
        <f>Monthly!V13-(Saturdays!V13+'Sundays &amp; Holidays'!V13)</f>
        <v>16752</v>
      </c>
      <c r="W13" s="190">
        <f>Monthly!W13-(Saturdays!W13+'Sundays &amp; Holidays'!W13)</f>
        <v>59114.9</v>
      </c>
      <c r="X13" s="187">
        <f>Monthly!X13-(Saturdays!X13+'Sundays &amp; Holidays'!X13)</f>
        <v>26545</v>
      </c>
      <c r="Y13" s="191">
        <f>Monthly!Y13-(Saturdays!Y13+'Sundays &amp; Holidays'!Y13)</f>
        <v>20265.7</v>
      </c>
      <c r="Z13" s="189">
        <f>Monthly!Z13-(Saturdays!Z13+'Sundays &amp; Holidays'!Z13)</f>
        <v>70521</v>
      </c>
      <c r="AA13" s="187">
        <f>Monthly!AA13-(Saturdays!AA13+'Sundays &amp; Holidays'!AA13)</f>
        <v>54628.2</v>
      </c>
      <c r="AB13" s="164">
        <f t="shared" si="0"/>
        <v>422868</v>
      </c>
      <c r="AC13" s="165">
        <f t="shared" si="0"/>
        <v>447513.4</v>
      </c>
    </row>
    <row r="14" spans="1:29" x14ac:dyDescent="0.25">
      <c r="A14" s="131" t="s">
        <v>23</v>
      </c>
      <c r="B14" s="180">
        <f>Monthly!B14-(Saturdays!B14+'Sundays &amp; Holidays'!B14)</f>
        <v>39076</v>
      </c>
      <c r="C14" s="181">
        <f>Monthly!C14-(Saturdays!C14+'Sundays &amp; Holidays'!C14)</f>
        <v>29228.799999999996</v>
      </c>
      <c r="D14" s="182">
        <f>Monthly!D14-(Saturdays!D14+'Sundays &amp; Holidays'!D14)</f>
        <v>19239</v>
      </c>
      <c r="E14" s="183">
        <f>Monthly!E14-(Saturdays!E14+'Sundays &amp; Holidays'!E14)</f>
        <v>14374.400000000001</v>
      </c>
      <c r="F14" s="180">
        <f>Monthly!F14-(Saturdays!F14+'Sundays &amp; Holidays'!F14)</f>
        <v>29162</v>
      </c>
      <c r="G14" s="184">
        <f>Monthly!G14-(Saturdays!G14+'Sundays &amp; Holidays'!G14)</f>
        <v>15900.6</v>
      </c>
      <c r="H14" s="182">
        <f>Monthly!H14-(Saturdays!H14+'Sundays &amp; Holidays'!H14)</f>
        <v>49396</v>
      </c>
      <c r="I14" s="183">
        <f>Monthly!I14-(Saturdays!I14+'Sundays &amp; Holidays'!I14)</f>
        <v>39277.1</v>
      </c>
      <c r="J14" s="180">
        <f>Monthly!J14-(Saturdays!J14+'Sundays &amp; Holidays'!J14)</f>
        <v>5293</v>
      </c>
      <c r="K14" s="184">
        <f>Monthly!K14-(Saturdays!K14+'Sundays &amp; Holidays'!K14)</f>
        <v>12309.199999999999</v>
      </c>
      <c r="L14" s="182">
        <f>Monthly!L14-(Saturdays!L14+'Sundays &amp; Holidays'!L14)</f>
        <v>13262</v>
      </c>
      <c r="M14" s="180">
        <f>Monthly!M14-(Saturdays!M14+'Sundays &amp; Holidays'!M14)</f>
        <v>34170.699999999997</v>
      </c>
      <c r="N14" s="185">
        <f>Monthly!N14-(Saturdays!N14+'Sundays &amp; Holidays'!N14)</f>
        <v>35106</v>
      </c>
      <c r="O14" s="186">
        <f>Monthly!O14-(Saturdays!O14+'Sundays &amp; Holidays'!O14)</f>
        <v>47715.5</v>
      </c>
      <c r="P14" s="180">
        <f>Monthly!P14-(Saturdays!P14+'Sundays &amp; Holidays'!P14)</f>
        <v>23610</v>
      </c>
      <c r="Q14" s="184">
        <f>Monthly!Q14-(Saturdays!Q14+'Sundays &amp; Holidays'!Q14)</f>
        <v>20490.400000000001</v>
      </c>
      <c r="R14" s="182">
        <f>Monthly!R14-(Saturdays!R14+'Sundays &amp; Holidays'!R14)</f>
        <v>35390</v>
      </c>
      <c r="S14" s="183">
        <f>Monthly!S14-(Saturdays!S14+'Sundays &amp; Holidays'!S14)</f>
        <v>26286.300000000003</v>
      </c>
      <c r="T14" s="180">
        <f>Monthly!T14-(Saturdays!T14+'Sundays &amp; Holidays'!T14)</f>
        <v>5314</v>
      </c>
      <c r="U14" s="184">
        <f>Monthly!U14-(Saturdays!U14+'Sundays &amp; Holidays'!U14)</f>
        <v>8669</v>
      </c>
      <c r="V14" s="182">
        <f>Monthly!V14-(Saturdays!V14+'Sundays &amp; Holidays'!V14)</f>
        <v>15497</v>
      </c>
      <c r="W14" s="183">
        <f>Monthly!W14-(Saturdays!W14+'Sundays &amp; Holidays'!W14)</f>
        <v>45525.7</v>
      </c>
      <c r="X14" s="180">
        <f>Monthly!X14-(Saturdays!X14+'Sundays &amp; Holidays'!X14)</f>
        <v>21936</v>
      </c>
      <c r="Y14" s="184">
        <f>Monthly!Y14-(Saturdays!Y14+'Sundays &amp; Holidays'!Y14)</f>
        <v>14021.399999999998</v>
      </c>
      <c r="Z14" s="182">
        <f>Monthly!Z14-(Saturdays!Z14+'Sundays &amp; Holidays'!Z14)</f>
        <v>58162</v>
      </c>
      <c r="AA14" s="180">
        <f>Monthly!AA14-(Saturdays!AA14+'Sundays &amp; Holidays'!AA14)</f>
        <v>52538.599999999991</v>
      </c>
      <c r="AB14" s="164">
        <f t="shared" si="0"/>
        <v>350443</v>
      </c>
      <c r="AC14" s="165">
        <f t="shared" si="0"/>
        <v>360507.7</v>
      </c>
    </row>
    <row r="15" spans="1:29" x14ac:dyDescent="0.25">
      <c r="A15" s="139" t="s">
        <v>24</v>
      </c>
      <c r="B15" s="194">
        <f>Monthly!B15-(Saturdays!B15+'Sundays &amp; Holidays'!B15)</f>
        <v>39650</v>
      </c>
      <c r="C15" s="188">
        <f>Monthly!C15-(Saturdays!C15+'Sundays &amp; Holidays'!C15)</f>
        <v>30632.400000000001</v>
      </c>
      <c r="D15" s="189">
        <f>Monthly!D15-(Saturdays!D15+'Sundays &amp; Holidays'!D15)</f>
        <v>19779</v>
      </c>
      <c r="E15" s="190">
        <f>Monthly!E15-(Saturdays!E15+'Sundays &amp; Holidays'!E15)</f>
        <v>13381.4</v>
      </c>
      <c r="F15" s="187">
        <f>Monthly!F15-(Saturdays!F15+'Sundays &amp; Holidays'!F15)</f>
        <v>28315</v>
      </c>
      <c r="G15" s="191">
        <f>Monthly!G15-(Saturdays!G15+'Sundays &amp; Holidays'!G15)</f>
        <v>15324.2</v>
      </c>
      <c r="H15" s="189">
        <f>Monthly!H15-(Saturdays!H15+'Sundays &amp; Holidays'!H15)</f>
        <v>50765</v>
      </c>
      <c r="I15" s="190">
        <f>Monthly!I15-(Saturdays!I15+'Sundays &amp; Holidays'!I15)</f>
        <v>41084.999999999993</v>
      </c>
      <c r="J15" s="187">
        <f>Monthly!J15-(Saturdays!J15+'Sundays &amp; Holidays'!J15)</f>
        <v>6103</v>
      </c>
      <c r="K15" s="191">
        <f>Monthly!K15-(Saturdays!K15+'Sundays &amp; Holidays'!K15)</f>
        <v>9164.2999999999993</v>
      </c>
      <c r="L15" s="189">
        <f>Monthly!L15-(Saturdays!L15+'Sundays &amp; Holidays'!L15)</f>
        <v>14040</v>
      </c>
      <c r="M15" s="187">
        <f>Monthly!M15-(Saturdays!M15+'Sundays &amp; Holidays'!M15)</f>
        <v>32075</v>
      </c>
      <c r="N15" s="192">
        <f>Monthly!N15-(Saturdays!N15+'Sundays &amp; Holidays'!N15)</f>
        <v>35779</v>
      </c>
      <c r="O15" s="195">
        <f>Monthly!O15-(Saturdays!O15+'Sundays &amp; Holidays'!O15)</f>
        <v>48828.200000000004</v>
      </c>
      <c r="P15" s="187">
        <f>Monthly!P15-(Saturdays!P15+'Sundays &amp; Holidays'!P15)</f>
        <v>24419</v>
      </c>
      <c r="Q15" s="191">
        <f>Monthly!Q15-(Saturdays!Q15+'Sundays &amp; Holidays'!Q15)</f>
        <v>18084.099999999999</v>
      </c>
      <c r="R15" s="189">
        <f>Monthly!R15-(Saturdays!R15+'Sundays &amp; Holidays'!R15)</f>
        <v>35341</v>
      </c>
      <c r="S15" s="190">
        <f>Monthly!S15-(Saturdays!S15+'Sundays &amp; Holidays'!S15)</f>
        <v>26397.599999999999</v>
      </c>
      <c r="T15" s="187">
        <f>Monthly!T15-(Saturdays!T15+'Sundays &amp; Holidays'!T15)</f>
        <v>5286</v>
      </c>
      <c r="U15" s="191">
        <f>Monthly!U15-(Saturdays!U15+'Sundays &amp; Holidays'!U15)</f>
        <v>7251.4000000000005</v>
      </c>
      <c r="V15" s="189">
        <f>Monthly!V15-(Saturdays!V15+'Sundays &amp; Holidays'!V15)</f>
        <v>17496</v>
      </c>
      <c r="W15" s="196">
        <f>Monthly!W15-(Saturdays!W15+'Sundays &amp; Holidays'!W15)</f>
        <v>46221.8</v>
      </c>
      <c r="X15" s="187">
        <f>Monthly!X15-(Saturdays!X15+'Sundays &amp; Holidays'!X15)</f>
        <v>21823</v>
      </c>
      <c r="Y15" s="191">
        <f>Monthly!Y15-(Saturdays!Y15+'Sundays &amp; Holidays'!Y15)</f>
        <v>11917.9</v>
      </c>
      <c r="Z15" s="189">
        <f>Monthly!Z15-(Saturdays!Z15+'Sundays &amp; Holidays'!Z15)</f>
        <v>59518</v>
      </c>
      <c r="AA15" s="187">
        <f>Monthly!AA15-(Saturdays!AA15+'Sundays &amp; Holidays'!AA15)</f>
        <v>54607.500000000007</v>
      </c>
      <c r="AB15" s="164">
        <f t="shared" si="0"/>
        <v>358314</v>
      </c>
      <c r="AC15" s="165">
        <f t="shared" si="0"/>
        <v>354970.80000000005</v>
      </c>
    </row>
    <row r="16" spans="1:29" x14ac:dyDescent="0.25">
      <c r="A16" s="131" t="s">
        <v>25</v>
      </c>
      <c r="B16" s="197">
        <f>Monthly!B16-(Saturdays!B16+'Sundays &amp; Holidays'!B16)</f>
        <v>38499</v>
      </c>
      <c r="C16" s="181">
        <f>Monthly!C16-(Saturdays!C16+'Sundays &amp; Holidays'!C16)</f>
        <v>34772.6</v>
      </c>
      <c r="D16" s="182">
        <f>Monthly!D16-(Saturdays!D16+'Sundays &amp; Holidays'!D16)</f>
        <v>20030</v>
      </c>
      <c r="E16" s="183">
        <f>Monthly!E16-(Saturdays!E16+'Sundays &amp; Holidays'!E16)</f>
        <v>14172.300000000001</v>
      </c>
      <c r="F16" s="180">
        <f>Monthly!F16-(Saturdays!F16+'Sundays &amp; Holidays'!F16)</f>
        <v>26726</v>
      </c>
      <c r="G16" s="184">
        <f>Monthly!G16-(Saturdays!G16+'Sundays &amp; Holidays'!G16)</f>
        <v>17193</v>
      </c>
      <c r="H16" s="182">
        <f>Monthly!H16-(Saturdays!H16+'Sundays &amp; Holidays'!H16)</f>
        <v>51724</v>
      </c>
      <c r="I16" s="183">
        <f>Monthly!I16-(Saturdays!I16+'Sundays &amp; Holidays'!I16)</f>
        <v>44043.799999999996</v>
      </c>
      <c r="J16" s="180">
        <f>Monthly!J16-(Saturdays!J16+'Sundays &amp; Holidays'!J16)</f>
        <v>6817</v>
      </c>
      <c r="K16" s="181">
        <f>Monthly!K16-(Saturdays!K16+'Sundays &amp; Holidays'!K16)</f>
        <v>7408.5</v>
      </c>
      <c r="L16" s="182">
        <f>Monthly!L16-(Saturdays!L16+'Sundays &amp; Holidays'!L16)</f>
        <v>16040</v>
      </c>
      <c r="M16" s="180">
        <f>Monthly!M16-(Saturdays!M16+'Sundays &amp; Holidays'!M16)</f>
        <v>33132.5</v>
      </c>
      <c r="N16" s="185">
        <f>Monthly!N16-(Saturdays!N16+'Sundays &amp; Holidays'!N16)</f>
        <v>37327</v>
      </c>
      <c r="O16" s="198">
        <f>Monthly!O16-(Saturdays!O16+'Sundays &amp; Holidays'!O16)</f>
        <v>46103.099999999991</v>
      </c>
      <c r="P16" s="180">
        <f>Monthly!P16-(Saturdays!P16+'Sundays &amp; Holidays'!P16)</f>
        <v>26075</v>
      </c>
      <c r="Q16" s="181">
        <f>Monthly!Q16-(Saturdays!Q16+'Sundays &amp; Holidays'!Q16)</f>
        <v>20406.2</v>
      </c>
      <c r="R16" s="182">
        <f>Monthly!R16-(Saturdays!R16+'Sundays &amp; Holidays'!R16)</f>
        <v>34700</v>
      </c>
      <c r="S16" s="183">
        <f>Monthly!S16-(Saturdays!S16+'Sundays &amp; Holidays'!S16)</f>
        <v>27932.6</v>
      </c>
      <c r="T16" s="189">
        <f>Monthly!T16-(Saturdays!T16+'Sundays &amp; Holidays'!T16)</f>
        <v>5659</v>
      </c>
      <c r="U16" s="180">
        <f>Monthly!U16-(Saturdays!U16+'Sundays &amp; Holidays'!U16)</f>
        <v>7051</v>
      </c>
      <c r="V16" s="182">
        <f>Monthly!V16-(Saturdays!V16+'Sundays &amp; Holidays'!V16)</f>
        <v>19829</v>
      </c>
      <c r="W16" s="199">
        <f>Monthly!W16-(Saturdays!W16+'Sundays &amp; Holidays'!W16)</f>
        <v>43465.599999999999</v>
      </c>
      <c r="X16" s="180">
        <f>Monthly!X16-(Saturdays!X16+'Sundays &amp; Holidays'!X16)</f>
        <v>21803</v>
      </c>
      <c r="Y16" s="184">
        <f>Monthly!Y16-(Saturdays!Y16+'Sundays &amp; Holidays'!Y16)</f>
        <v>11085.6</v>
      </c>
      <c r="Z16" s="182">
        <f>Monthly!Z16-(Saturdays!Z16+'Sundays &amp; Holidays'!Z16)</f>
        <v>59411</v>
      </c>
      <c r="AA16" s="180">
        <f>Monthly!AA16-(Saturdays!AA16+'Sundays &amp; Holidays'!AA16)</f>
        <v>57487.5</v>
      </c>
      <c r="AB16" s="164">
        <f t="shared" si="0"/>
        <v>364640</v>
      </c>
      <c r="AC16" s="165">
        <f t="shared" si="0"/>
        <v>364254.3</v>
      </c>
    </row>
    <row r="17" spans="1:29" x14ac:dyDescent="0.25">
      <c r="A17" s="139" t="s">
        <v>26</v>
      </c>
      <c r="B17" s="194">
        <f>Monthly!B17-(Saturdays!B17+'Sundays &amp; Holidays'!B17)</f>
        <v>35892</v>
      </c>
      <c r="C17" s="188">
        <f>Monthly!C17-(Saturdays!C17+'Sundays &amp; Holidays'!C17)</f>
        <v>34022.1</v>
      </c>
      <c r="D17" s="189">
        <f>Monthly!D17-(Saturdays!D17+'Sundays &amp; Holidays'!D17)</f>
        <v>17659</v>
      </c>
      <c r="E17" s="190">
        <f>Monthly!E17-(Saturdays!E17+'Sundays &amp; Holidays'!E17)</f>
        <v>14603.199999999999</v>
      </c>
      <c r="F17" s="187">
        <f>Monthly!F17-(Saturdays!F17+'Sundays &amp; Holidays'!F17)</f>
        <v>23045</v>
      </c>
      <c r="G17" s="191">
        <f>Monthly!G17-(Saturdays!G17+'Sundays &amp; Holidays'!G17)</f>
        <v>17925.599999999999</v>
      </c>
      <c r="H17" s="189">
        <f>Monthly!H17-(Saturdays!H17+'Sundays &amp; Holidays'!H17)</f>
        <v>47726</v>
      </c>
      <c r="I17" s="190">
        <f>Monthly!I17-(Saturdays!I17+'Sundays &amp; Holidays'!I17)</f>
        <v>44382</v>
      </c>
      <c r="J17" s="187">
        <f>Monthly!J17-(Saturdays!J17+'Sundays &amp; Holidays'!J17)</f>
        <v>6917</v>
      </c>
      <c r="K17" s="188">
        <f>Monthly!K17-(Saturdays!K17+'Sundays &amp; Holidays'!K17)</f>
        <v>7129.5999999999985</v>
      </c>
      <c r="L17" s="189">
        <f>Monthly!L17-(Saturdays!L17+'Sundays &amp; Holidays'!L17)</f>
        <v>17145</v>
      </c>
      <c r="M17" s="187">
        <f>Monthly!M17-(Saturdays!M17+'Sundays &amp; Holidays'!M17)</f>
        <v>27822.1</v>
      </c>
      <c r="N17" s="192">
        <f>Monthly!N17-(Saturdays!N17+'Sundays &amp; Holidays'!N17)</f>
        <v>37323</v>
      </c>
      <c r="O17" s="195">
        <f>Monthly!O17-(Saturdays!O17+'Sundays &amp; Holidays'!O17)</f>
        <v>41477.899999999994</v>
      </c>
      <c r="P17" s="187">
        <f>Monthly!P17-(Saturdays!P17+'Sundays &amp; Holidays'!P17)</f>
        <v>25345</v>
      </c>
      <c r="Q17" s="188">
        <f>Monthly!Q17-(Saturdays!Q17+'Sundays &amp; Holidays'!Q17)</f>
        <v>20537.400000000001</v>
      </c>
      <c r="R17" s="189">
        <f>Monthly!R17-(Saturdays!R17+'Sundays &amp; Holidays'!R17)</f>
        <v>33211</v>
      </c>
      <c r="S17" s="190">
        <f>Monthly!S17-(Saturdays!S17+'Sundays &amp; Holidays'!S17)</f>
        <v>27482.299999999996</v>
      </c>
      <c r="T17" s="187">
        <f>Monthly!T17-(Saturdays!T17+'Sundays &amp; Holidays'!T17)</f>
        <v>5662</v>
      </c>
      <c r="U17" s="191">
        <f>Monthly!U17-(Saturdays!U17+'Sundays &amp; Holidays'!U17)</f>
        <v>7338.5999999999995</v>
      </c>
      <c r="V17" s="189">
        <f>Monthly!V17-(Saturdays!V17+'Sundays &amp; Holidays'!V17)</f>
        <v>21083</v>
      </c>
      <c r="W17" s="196">
        <f>Monthly!W17-(Saturdays!W17+'Sundays &amp; Holidays'!W17)</f>
        <v>37139.9</v>
      </c>
      <c r="X17" s="187">
        <f>Monthly!X17-(Saturdays!X17+'Sundays &amp; Holidays'!X17)</f>
        <v>21274</v>
      </c>
      <c r="Y17" s="191">
        <f>Monthly!Y17-(Saturdays!Y17+'Sundays &amp; Holidays'!Y17)</f>
        <v>11031.100000000002</v>
      </c>
      <c r="Z17" s="189">
        <f>Monthly!Z17-(Saturdays!Z17+'Sundays &amp; Holidays'!Z17)</f>
        <v>56889</v>
      </c>
      <c r="AA17" s="187">
        <f>Monthly!AA17-(Saturdays!AA17+'Sundays &amp; Holidays'!AA17)</f>
        <v>57525.600000000006</v>
      </c>
      <c r="AB17" s="164">
        <f t="shared" si="0"/>
        <v>349171</v>
      </c>
      <c r="AC17" s="165">
        <f t="shared" si="0"/>
        <v>348417.4</v>
      </c>
    </row>
    <row r="18" spans="1:29" x14ac:dyDescent="0.25">
      <c r="A18" s="131" t="s">
        <v>27</v>
      </c>
      <c r="B18" s="197">
        <f>Monthly!B18-(Saturdays!B18+'Sundays &amp; Holidays'!B18)</f>
        <v>31907</v>
      </c>
      <c r="C18" s="181">
        <f>Monthly!C18-(Saturdays!C18+'Sundays &amp; Holidays'!C18)</f>
        <v>37787.1</v>
      </c>
      <c r="D18" s="182">
        <f>Monthly!D18-(Saturdays!D18+'Sundays &amp; Holidays'!D18)</f>
        <v>16179</v>
      </c>
      <c r="E18" s="183">
        <f>Monthly!E18-(Saturdays!E18+'Sundays &amp; Holidays'!E18)</f>
        <v>15697.800000000001</v>
      </c>
      <c r="F18" s="180">
        <f>Monthly!F18-(Saturdays!F18+'Sundays &amp; Holidays'!F18)</f>
        <v>20489</v>
      </c>
      <c r="G18" s="184">
        <f>Monthly!G18-(Saturdays!G18+'Sundays &amp; Holidays'!G18)</f>
        <v>21096.399999999998</v>
      </c>
      <c r="H18" s="182">
        <f>Monthly!H18-(Saturdays!H18+'Sundays &amp; Holidays'!H18)</f>
        <v>46287</v>
      </c>
      <c r="I18" s="183">
        <f>Monthly!I18-(Saturdays!I18+'Sundays &amp; Holidays'!I18)</f>
        <v>48853.600000000013</v>
      </c>
      <c r="J18" s="180">
        <f>Monthly!J18-(Saturdays!J18+'Sundays &amp; Holidays'!J18)</f>
        <v>8071</v>
      </c>
      <c r="K18" s="181">
        <f>Monthly!K18-(Saturdays!K18+'Sundays &amp; Holidays'!K18)</f>
        <v>6553.8</v>
      </c>
      <c r="L18" s="182">
        <f>Monthly!L18-(Saturdays!L18+'Sundays &amp; Holidays'!L18)</f>
        <v>21681</v>
      </c>
      <c r="M18" s="180">
        <f>Monthly!M18-(Saturdays!M18+'Sundays &amp; Holidays'!M18)</f>
        <v>22455.299999999996</v>
      </c>
      <c r="N18" s="185">
        <f>Monthly!N18-(Saturdays!N18+'Sundays &amp; Holidays'!N18)</f>
        <v>39814</v>
      </c>
      <c r="O18" s="198">
        <f>Monthly!O18-(Saturdays!O18+'Sundays &amp; Holidays'!O18)</f>
        <v>37887.600000000006</v>
      </c>
      <c r="P18" s="180">
        <f>Monthly!P18-(Saturdays!P18+'Sundays &amp; Holidays'!P18)</f>
        <v>26754</v>
      </c>
      <c r="Q18" s="181">
        <f>Monthly!Q18-(Saturdays!Q18+'Sundays &amp; Holidays'!Q18)</f>
        <v>20053</v>
      </c>
      <c r="R18" s="182">
        <f>Monthly!R18-(Saturdays!R18+'Sundays &amp; Holidays'!R18)</f>
        <v>30319</v>
      </c>
      <c r="S18" s="183">
        <f>Monthly!S18-(Saturdays!S18+'Sundays &amp; Holidays'!S18)</f>
        <v>29938</v>
      </c>
      <c r="T18" s="180">
        <f>Monthly!T18-(Saturdays!T18+'Sundays &amp; Holidays'!T18)</f>
        <v>7629</v>
      </c>
      <c r="U18" s="184">
        <f>Monthly!U18-(Saturdays!U18+'Sundays &amp; Holidays'!U18)</f>
        <v>5662.4000000000005</v>
      </c>
      <c r="V18" s="182">
        <f>Monthly!V18-(Saturdays!V18+'Sundays &amp; Holidays'!V18)</f>
        <v>26332</v>
      </c>
      <c r="W18" s="199">
        <f>Monthly!W18-(Saturdays!W18+'Sundays &amp; Holidays'!W18)</f>
        <v>31585.000000000004</v>
      </c>
      <c r="X18" s="180">
        <f>Monthly!X18-(Saturdays!X18+'Sundays &amp; Holidays'!X18)</f>
        <v>21893</v>
      </c>
      <c r="Y18" s="184">
        <f>Monthly!Y18-(Saturdays!Y18+'Sundays &amp; Holidays'!Y18)</f>
        <v>10767.599999999999</v>
      </c>
      <c r="Z18" s="182">
        <f>Monthly!Z18-(Saturdays!Z18+'Sundays &amp; Holidays'!Z18)</f>
        <v>56799</v>
      </c>
      <c r="AA18" s="180">
        <f>Monthly!AA18-(Saturdays!AA18+'Sundays &amp; Holidays'!AA18)</f>
        <v>59528.6</v>
      </c>
      <c r="AB18" s="164">
        <f t="shared" si="0"/>
        <v>354154</v>
      </c>
      <c r="AC18" s="165">
        <f t="shared" si="0"/>
        <v>347866.2</v>
      </c>
    </row>
    <row r="19" spans="1:29" x14ac:dyDescent="0.25">
      <c r="A19" s="139" t="s">
        <v>28</v>
      </c>
      <c r="B19" s="194">
        <f>Monthly!B19-(Saturdays!B19+'Sundays &amp; Holidays'!B19)</f>
        <v>33175</v>
      </c>
      <c r="C19" s="188">
        <f>Monthly!C19-(Saturdays!C19+'Sundays &amp; Holidays'!C19)</f>
        <v>46458</v>
      </c>
      <c r="D19" s="189">
        <f>Monthly!D19-(Saturdays!D19+'Sundays &amp; Holidays'!D19)</f>
        <v>18630</v>
      </c>
      <c r="E19" s="190">
        <f>Monthly!E19-(Saturdays!E19+'Sundays &amp; Holidays'!E19)</f>
        <v>18930.300000000003</v>
      </c>
      <c r="F19" s="187">
        <f>Monthly!F19-(Saturdays!F19+'Sundays &amp; Holidays'!F19)</f>
        <v>21454</v>
      </c>
      <c r="G19" s="191">
        <f>Monthly!G19-(Saturdays!G19+'Sundays &amp; Holidays'!G19)</f>
        <v>28117.599999999999</v>
      </c>
      <c r="H19" s="189">
        <f>Monthly!H19-(Saturdays!H19+'Sundays &amp; Holidays'!H19)</f>
        <v>47210</v>
      </c>
      <c r="I19" s="190">
        <f>Monthly!I19-(Saturdays!I19+'Sundays &amp; Holidays'!I19)</f>
        <v>60166.2</v>
      </c>
      <c r="J19" s="187">
        <f>Monthly!J19-(Saturdays!J19+'Sundays &amp; Holidays'!J19)</f>
        <v>10524</v>
      </c>
      <c r="K19" s="188">
        <f>Monthly!K19-(Saturdays!K19+'Sundays &amp; Holidays'!K19)</f>
        <v>5635.8</v>
      </c>
      <c r="L19" s="189">
        <f>Monthly!L19-(Saturdays!L19+'Sundays &amp; Holidays'!L19)</f>
        <v>33673</v>
      </c>
      <c r="M19" s="187">
        <f>Monthly!M19-(Saturdays!M19+'Sundays &amp; Holidays'!M19)</f>
        <v>19703</v>
      </c>
      <c r="N19" s="192">
        <f>Monthly!N19-(Saturdays!N19+'Sundays &amp; Holidays'!N19)</f>
        <v>51663</v>
      </c>
      <c r="O19" s="195">
        <f>Monthly!O19-(Saturdays!O19+'Sundays &amp; Holidays'!O19)</f>
        <v>38703.9</v>
      </c>
      <c r="P19" s="187">
        <f>Monthly!P19-(Saturdays!P19+'Sundays &amp; Holidays'!P19)</f>
        <v>31792</v>
      </c>
      <c r="Q19" s="188">
        <f>Monthly!Q19-(Saturdays!Q19+'Sundays &amp; Holidays'!Q19)</f>
        <v>21001.800000000003</v>
      </c>
      <c r="R19" s="189">
        <f>Monthly!R19-(Saturdays!R19+'Sundays &amp; Holidays'!R19)</f>
        <v>32492</v>
      </c>
      <c r="S19" s="190">
        <f>Monthly!S19-(Saturdays!S19+'Sundays &amp; Holidays'!S19)</f>
        <v>35684.100000000006</v>
      </c>
      <c r="T19" s="187">
        <f>Monthly!T19-(Saturdays!T19+'Sundays &amp; Holidays'!T19)</f>
        <v>11006</v>
      </c>
      <c r="U19" s="191">
        <f>Monthly!U19-(Saturdays!U19+'Sundays &amp; Holidays'!U19)</f>
        <v>4715.6000000000004</v>
      </c>
      <c r="V19" s="189">
        <f>Monthly!V19-(Saturdays!V19+'Sundays &amp; Holidays'!V19)</f>
        <v>36984</v>
      </c>
      <c r="W19" s="196">
        <f>Monthly!W19-(Saturdays!W19+'Sundays &amp; Holidays'!W19)</f>
        <v>31999.600000000002</v>
      </c>
      <c r="X19" s="187">
        <f>Monthly!X19-(Saturdays!X19+'Sundays &amp; Holidays'!X19)</f>
        <v>27591</v>
      </c>
      <c r="Y19" s="191">
        <f>Monthly!Y19-(Saturdays!Y19+'Sundays &amp; Holidays'!Y19)</f>
        <v>10602.300000000001</v>
      </c>
      <c r="Z19" s="189">
        <f>Monthly!Z19-(Saturdays!Z19+'Sundays &amp; Holidays'!Z19)</f>
        <v>59641</v>
      </c>
      <c r="AA19" s="187">
        <f>Monthly!AA19-(Saturdays!AA19+'Sundays &amp; Holidays'!AA19)</f>
        <v>66976.600000000006</v>
      </c>
      <c r="AB19" s="164">
        <f t="shared" si="0"/>
        <v>415835</v>
      </c>
      <c r="AC19" s="165">
        <f t="shared" si="0"/>
        <v>388694.79999999993</v>
      </c>
    </row>
    <row r="20" spans="1:29" x14ac:dyDescent="0.25">
      <c r="A20" s="131" t="s">
        <v>29</v>
      </c>
      <c r="B20" s="197">
        <f>Monthly!B20-(Saturdays!B20+'Sundays &amp; Holidays'!B20)</f>
        <v>41037</v>
      </c>
      <c r="C20" s="181">
        <f>Monthly!C20-(Saturdays!C20+'Sundays &amp; Holidays'!C20)</f>
        <v>57655.7</v>
      </c>
      <c r="D20" s="182">
        <f>Monthly!D20-(Saturdays!D20+'Sundays &amp; Holidays'!D20)</f>
        <v>24484</v>
      </c>
      <c r="E20" s="183">
        <f>Monthly!E20-(Saturdays!E20+'Sundays &amp; Holidays'!E20)</f>
        <v>24218.5</v>
      </c>
      <c r="F20" s="180">
        <f>Monthly!F20-(Saturdays!F20+'Sundays &amp; Holidays'!F20)</f>
        <v>27694</v>
      </c>
      <c r="G20" s="184">
        <f>Monthly!G20-(Saturdays!G20+'Sundays &amp; Holidays'!G20)</f>
        <v>42692.399999999994</v>
      </c>
      <c r="H20" s="182">
        <f>Monthly!H20-(Saturdays!H20+'Sundays &amp; Holidays'!H20)</f>
        <v>52630</v>
      </c>
      <c r="I20" s="183">
        <f>Monthly!I20-(Saturdays!I20+'Sundays &amp; Holidays'!I20)</f>
        <v>77261.299999999988</v>
      </c>
      <c r="J20" s="180">
        <f>Monthly!J20-(Saturdays!J20+'Sundays &amp; Holidays'!J20)</f>
        <v>16361</v>
      </c>
      <c r="K20" s="181">
        <f>Monthly!K20-(Saturdays!K20+'Sundays &amp; Holidays'!K20)</f>
        <v>5723.7</v>
      </c>
      <c r="L20" s="182">
        <f>Monthly!L20-(Saturdays!L20+'Sundays &amp; Holidays'!L20)</f>
        <v>47614</v>
      </c>
      <c r="M20" s="180">
        <f>Monthly!M20-(Saturdays!M20+'Sundays &amp; Holidays'!M20)</f>
        <v>19029.200000000004</v>
      </c>
      <c r="N20" s="185">
        <f>Monthly!N20-(Saturdays!N20+'Sundays &amp; Holidays'!N20)</f>
        <v>69937</v>
      </c>
      <c r="O20" s="198">
        <f>Monthly!O20-(Saturdays!O20+'Sundays &amp; Holidays'!O20)</f>
        <v>45522.6</v>
      </c>
      <c r="P20" s="180">
        <f>Monthly!P20-(Saturdays!P20+'Sundays &amp; Holidays'!P20)</f>
        <v>41257</v>
      </c>
      <c r="Q20" s="181">
        <f>Monthly!Q20-(Saturdays!Q20+'Sundays &amp; Holidays'!Q20)</f>
        <v>26596.9</v>
      </c>
      <c r="R20" s="182">
        <f>Monthly!R20-(Saturdays!R20+'Sundays &amp; Holidays'!R20)</f>
        <v>40699</v>
      </c>
      <c r="S20" s="183">
        <f>Monthly!S20-(Saturdays!S20+'Sundays &amp; Holidays'!S20)</f>
        <v>49320.6</v>
      </c>
      <c r="T20" s="180">
        <f>Monthly!T20-(Saturdays!T20+'Sundays &amp; Holidays'!T20)</f>
        <v>22346</v>
      </c>
      <c r="U20" s="184">
        <f>Monthly!U20-(Saturdays!U20+'Sundays &amp; Holidays'!U20)</f>
        <v>5286.5999999999995</v>
      </c>
      <c r="V20" s="182">
        <f>Monthly!V20-(Saturdays!V20+'Sundays &amp; Holidays'!V20)</f>
        <v>51959</v>
      </c>
      <c r="W20" s="199">
        <f>Monthly!W20-(Saturdays!W20+'Sundays &amp; Holidays'!W20)</f>
        <v>37252.400000000009</v>
      </c>
      <c r="X20" s="180">
        <f>Monthly!X20-(Saturdays!X20+'Sundays &amp; Holidays'!X20)</f>
        <v>38547</v>
      </c>
      <c r="Y20" s="184">
        <f>Monthly!Y20-(Saturdays!Y20+'Sundays &amp; Holidays'!Y20)</f>
        <v>13423.500000000002</v>
      </c>
      <c r="Z20" s="182">
        <f>Monthly!Z20-(Saturdays!Z20+'Sundays &amp; Holidays'!Z20)</f>
        <v>68159</v>
      </c>
      <c r="AA20" s="180">
        <f>Monthly!AA20-(Saturdays!AA20+'Sundays &amp; Holidays'!AA20)</f>
        <v>84076.499999999985</v>
      </c>
      <c r="AB20" s="164">
        <f t="shared" si="0"/>
        <v>542724</v>
      </c>
      <c r="AC20" s="165">
        <f t="shared" si="0"/>
        <v>488059.89999999997</v>
      </c>
    </row>
    <row r="21" spans="1:29" x14ac:dyDescent="0.25">
      <c r="A21" s="139" t="s">
        <v>30</v>
      </c>
      <c r="B21" s="194">
        <f>Monthly!B21-(Saturdays!B21+'Sundays &amp; Holidays'!B21)</f>
        <v>44762</v>
      </c>
      <c r="C21" s="188">
        <f>Monthly!C21-(Saturdays!C21+'Sundays &amp; Holidays'!C21)</f>
        <v>78087.099999999991</v>
      </c>
      <c r="D21" s="189">
        <f>Monthly!D21-(Saturdays!D21+'Sundays &amp; Holidays'!D21)</f>
        <v>29874</v>
      </c>
      <c r="E21" s="190">
        <f>Monthly!E21-(Saturdays!E21+'Sundays &amp; Holidays'!E21)</f>
        <v>30606.499999999996</v>
      </c>
      <c r="F21" s="187">
        <f>Monthly!F21-(Saturdays!F21+'Sundays &amp; Holidays'!F21)</f>
        <v>29236</v>
      </c>
      <c r="G21" s="191">
        <f>Monthly!G21-(Saturdays!G21+'Sundays &amp; Holidays'!G21)</f>
        <v>56286.9</v>
      </c>
      <c r="H21" s="189">
        <f>Monthly!H21-(Saturdays!H21+'Sundays &amp; Holidays'!H21)</f>
        <v>60471</v>
      </c>
      <c r="I21" s="190">
        <f>Monthly!I21-(Saturdays!I21+'Sundays &amp; Holidays'!I21)</f>
        <v>97388.3</v>
      </c>
      <c r="J21" s="187">
        <f>Monthly!J21-(Saturdays!J21+'Sundays &amp; Holidays'!J21)</f>
        <v>21914</v>
      </c>
      <c r="K21" s="188">
        <f>Monthly!K21-(Saturdays!K21+'Sundays &amp; Holidays'!K21)</f>
        <v>6269.6</v>
      </c>
      <c r="L21" s="189">
        <f>Monthly!L21-(Saturdays!L21+'Sundays &amp; Holidays'!L21)</f>
        <v>60880</v>
      </c>
      <c r="M21" s="187">
        <f>Monthly!M21-(Saturdays!M21+'Sundays &amp; Holidays'!M21)</f>
        <v>21098</v>
      </c>
      <c r="N21" s="192">
        <f>Monthly!N21-(Saturdays!N21+'Sundays &amp; Holidays'!N21)</f>
        <v>81297</v>
      </c>
      <c r="O21" s="195">
        <f>Monthly!O21-(Saturdays!O21+'Sundays &amp; Holidays'!O21)</f>
        <v>54592.69999999999</v>
      </c>
      <c r="P21" s="187">
        <f>Monthly!P21-(Saturdays!P21+'Sundays &amp; Holidays'!P21)</f>
        <v>44591</v>
      </c>
      <c r="Q21" s="188">
        <f>Monthly!Q21-(Saturdays!Q21+'Sundays &amp; Holidays'!Q21)</f>
        <v>34870.1</v>
      </c>
      <c r="R21" s="189">
        <f>Monthly!R21-(Saturdays!R21+'Sundays &amp; Holidays'!R21)</f>
        <v>46307</v>
      </c>
      <c r="S21" s="190">
        <f>Monthly!S21-(Saturdays!S21+'Sundays &amp; Holidays'!S21)</f>
        <v>59168.600000000006</v>
      </c>
      <c r="T21" s="187">
        <f>Monthly!T21-(Saturdays!T21+'Sundays &amp; Holidays'!T21)</f>
        <v>26523</v>
      </c>
      <c r="U21" s="191">
        <f>Monthly!U21-(Saturdays!U21+'Sundays &amp; Holidays'!U21)</f>
        <v>6744.3999999999978</v>
      </c>
      <c r="V21" s="189">
        <f>Monthly!V21-(Saturdays!V21+'Sundays &amp; Holidays'!V21)</f>
        <v>64737</v>
      </c>
      <c r="W21" s="196">
        <f>Monthly!W21-(Saturdays!W21+'Sundays &amp; Holidays'!W21)</f>
        <v>41917.4</v>
      </c>
      <c r="X21" s="187">
        <f>Monthly!X21-(Saturdays!X21+'Sundays &amp; Holidays'!X21)</f>
        <v>50350</v>
      </c>
      <c r="Y21" s="191">
        <f>Monthly!Y21-(Saturdays!Y21+'Sundays &amp; Holidays'!Y21)</f>
        <v>16132</v>
      </c>
      <c r="Z21" s="189">
        <f>Monthly!Z21-(Saturdays!Z21+'Sundays &amp; Holidays'!Z21)</f>
        <v>77966</v>
      </c>
      <c r="AA21" s="187">
        <f>Monthly!AA21-(Saturdays!AA21+'Sundays &amp; Holidays'!AA21)</f>
        <v>101206.20000000001</v>
      </c>
      <c r="AB21" s="164">
        <f t="shared" si="0"/>
        <v>638908</v>
      </c>
      <c r="AC21" s="165">
        <f t="shared" si="0"/>
        <v>604367.80000000005</v>
      </c>
    </row>
    <row r="22" spans="1:29" x14ac:dyDescent="0.25">
      <c r="A22" s="131" t="s">
        <v>31</v>
      </c>
      <c r="B22" s="197">
        <f>Monthly!B22-(Saturdays!B22+'Sundays &amp; Holidays'!B22)</f>
        <v>46300</v>
      </c>
      <c r="C22" s="181">
        <f>Monthly!C22-(Saturdays!C22+'Sundays &amp; Holidays'!C22)</f>
        <v>79202.499999999985</v>
      </c>
      <c r="D22" s="182">
        <f>Monthly!D22-(Saturdays!D22+'Sundays &amp; Holidays'!D22)</f>
        <v>24211</v>
      </c>
      <c r="E22" s="183">
        <f>Monthly!E22-(Saturdays!E22+'Sundays &amp; Holidays'!E22)</f>
        <v>29471.199999999997</v>
      </c>
      <c r="F22" s="180">
        <f>Monthly!F22-(Saturdays!F22+'Sundays &amp; Holidays'!F22)</f>
        <v>26087</v>
      </c>
      <c r="G22" s="184">
        <f>Monthly!G22-(Saturdays!G22+'Sundays &amp; Holidays'!G22)</f>
        <v>52253.100000000006</v>
      </c>
      <c r="H22" s="182">
        <f>Monthly!H22-(Saturdays!H22+'Sundays &amp; Holidays'!H22)</f>
        <v>59724</v>
      </c>
      <c r="I22" s="183">
        <f>Monthly!I22-(Saturdays!I22+'Sundays &amp; Holidays'!I22)</f>
        <v>98919.000000000015</v>
      </c>
      <c r="J22" s="180">
        <f>Monthly!J22-(Saturdays!J22+'Sundays &amp; Holidays'!J22)</f>
        <v>15724</v>
      </c>
      <c r="K22" s="181">
        <f>Monthly!K22-(Saturdays!K22+'Sundays &amp; Holidays'!K22)</f>
        <v>5635.7999999999993</v>
      </c>
      <c r="L22" s="182">
        <f>Monthly!L22-(Saturdays!L22+'Sundays &amp; Holidays'!L22)</f>
        <v>58924</v>
      </c>
      <c r="M22" s="180">
        <f>Monthly!M22-(Saturdays!M22+'Sundays &amp; Holidays'!M22)</f>
        <v>20113.100000000006</v>
      </c>
      <c r="N22" s="185">
        <f>Monthly!N22-(Saturdays!N22+'Sundays &amp; Holidays'!N22)</f>
        <v>79958</v>
      </c>
      <c r="O22" s="198">
        <f>Monthly!O22-(Saturdays!O22+'Sundays &amp; Holidays'!O22)</f>
        <v>55356.299999999996</v>
      </c>
      <c r="P22" s="180">
        <f>Monthly!P22-(Saturdays!P22+'Sundays &amp; Holidays'!P22)</f>
        <v>43767</v>
      </c>
      <c r="Q22" s="181">
        <f>Monthly!Q22-(Saturdays!Q22+'Sundays &amp; Holidays'!Q22)</f>
        <v>40680.5</v>
      </c>
      <c r="R22" s="182">
        <f>Monthly!R22-(Saturdays!R22+'Sundays &amp; Holidays'!R22)</f>
        <v>44015</v>
      </c>
      <c r="S22" s="183">
        <f>Monthly!S22-(Saturdays!S22+'Sundays &amp; Holidays'!S22)</f>
        <v>64097.4</v>
      </c>
      <c r="T22" s="180">
        <f>Monthly!T22-(Saturdays!T22+'Sundays &amp; Holidays'!T22)</f>
        <v>24723</v>
      </c>
      <c r="U22" s="184">
        <f>Monthly!U22-(Saturdays!U22+'Sundays &amp; Holidays'!U22)</f>
        <v>6456.1</v>
      </c>
      <c r="V22" s="182">
        <f>Monthly!V22-(Saturdays!V22+'Sundays &amp; Holidays'!V22)</f>
        <v>71228</v>
      </c>
      <c r="W22" s="199">
        <f>Monthly!W22-(Saturdays!W22+'Sundays &amp; Holidays'!W22)</f>
        <v>41818.100000000013</v>
      </c>
      <c r="X22" s="180">
        <f>Monthly!X22-(Saturdays!X22+'Sundays &amp; Holidays'!X22)</f>
        <v>48096</v>
      </c>
      <c r="Y22" s="184">
        <f>Monthly!Y22-(Saturdays!Y22+'Sundays &amp; Holidays'!Y22)</f>
        <v>17465.100000000002</v>
      </c>
      <c r="Z22" s="182">
        <f>Monthly!Z22-(Saturdays!Z22+'Sundays &amp; Holidays'!Z22)</f>
        <v>76812</v>
      </c>
      <c r="AA22" s="180">
        <f>Monthly!AA22-(Saturdays!AA22+'Sundays &amp; Holidays'!AA22)</f>
        <v>106831.40000000001</v>
      </c>
      <c r="AB22" s="164">
        <f t="shared" si="0"/>
        <v>619569</v>
      </c>
      <c r="AC22" s="165">
        <f t="shared" si="0"/>
        <v>618299.6</v>
      </c>
    </row>
    <row r="23" spans="1:29" x14ac:dyDescent="0.25">
      <c r="A23" s="139" t="s">
        <v>32</v>
      </c>
      <c r="B23" s="194">
        <f>Monthly!B23-(Saturdays!B23+'Sundays &amp; Holidays'!B23)</f>
        <v>46368</v>
      </c>
      <c r="C23" s="188">
        <f>Monthly!C23-(Saturdays!C23+'Sundays &amp; Holidays'!C23)</f>
        <v>70683.399999999994</v>
      </c>
      <c r="D23" s="189">
        <f>Monthly!D23-(Saturdays!D23+'Sundays &amp; Holidays'!D23)</f>
        <v>17987</v>
      </c>
      <c r="E23" s="190">
        <f>Monthly!E23-(Saturdays!E23+'Sundays &amp; Holidays'!E23)</f>
        <v>31950.399999999998</v>
      </c>
      <c r="F23" s="187">
        <f>Monthly!F23-(Saturdays!F23+'Sundays &amp; Holidays'!F23)</f>
        <v>20631</v>
      </c>
      <c r="G23" s="191">
        <f>Monthly!G23-(Saturdays!G23+'Sundays &amp; Holidays'!G23)</f>
        <v>51696.4</v>
      </c>
      <c r="H23" s="189">
        <f>Monthly!H23-(Saturdays!H23+'Sundays &amp; Holidays'!H23)</f>
        <v>54565</v>
      </c>
      <c r="I23" s="190">
        <f>Monthly!I23-(Saturdays!I23+'Sundays &amp; Holidays'!I23)</f>
        <v>96454.900000000009</v>
      </c>
      <c r="J23" s="187">
        <f>Monthly!J23-(Saturdays!J23+'Sundays &amp; Holidays'!J23)</f>
        <v>11028</v>
      </c>
      <c r="K23" s="188">
        <f>Monthly!K23-(Saturdays!K23+'Sundays &amp; Holidays'!K23)</f>
        <v>4724.3000000000011</v>
      </c>
      <c r="L23" s="189">
        <f>Monthly!L23-(Saturdays!L23+'Sundays &amp; Holidays'!L23)</f>
        <v>46748</v>
      </c>
      <c r="M23" s="187">
        <f>Monthly!M23-(Saturdays!M23+'Sundays &amp; Holidays'!M23)</f>
        <v>20417.5</v>
      </c>
      <c r="N23" s="192">
        <f>Monthly!N23-(Saturdays!N23+'Sundays &amp; Holidays'!N23)</f>
        <v>70031</v>
      </c>
      <c r="O23" s="195">
        <f>Monthly!O23-(Saturdays!O23+'Sundays &amp; Holidays'!O23)</f>
        <v>54048.3</v>
      </c>
      <c r="P23" s="187">
        <f>Monthly!P23-(Saturdays!P23+'Sundays &amp; Holidays'!P23)</f>
        <v>30477</v>
      </c>
      <c r="Q23" s="188">
        <f>Monthly!Q23-(Saturdays!Q23+'Sundays &amp; Holidays'!Q23)</f>
        <v>38637.899999999994</v>
      </c>
      <c r="R23" s="189">
        <f>Monthly!R23-(Saturdays!R23+'Sundays &amp; Holidays'!R23)</f>
        <v>37190</v>
      </c>
      <c r="S23" s="190">
        <f>Monthly!S23-(Saturdays!S23+'Sundays &amp; Holidays'!S23)</f>
        <v>55383.4</v>
      </c>
      <c r="T23" s="187">
        <f>Monthly!T23-(Saturdays!T23+'Sundays &amp; Holidays'!T23)</f>
        <v>15161</v>
      </c>
      <c r="U23" s="191">
        <f>Monthly!U23-(Saturdays!U23+'Sundays &amp; Holidays'!U23)</f>
        <v>6626.4</v>
      </c>
      <c r="V23" s="189">
        <f>Monthly!V23-(Saturdays!V23+'Sundays &amp; Holidays'!V23)</f>
        <v>63198</v>
      </c>
      <c r="W23" s="196">
        <f>Monthly!W23-(Saturdays!W23+'Sundays &amp; Holidays'!W23)</f>
        <v>38174.800000000003</v>
      </c>
      <c r="X23" s="187">
        <f>Monthly!X23-(Saturdays!X23+'Sundays &amp; Holidays'!X23)</f>
        <v>35411</v>
      </c>
      <c r="Y23" s="191">
        <f>Monthly!Y23-(Saturdays!Y23+'Sundays &amp; Holidays'!Y23)</f>
        <v>15102.1</v>
      </c>
      <c r="Z23" s="189">
        <f>Monthly!Z23-(Saturdays!Z23+'Sundays &amp; Holidays'!Z23)</f>
        <v>69002</v>
      </c>
      <c r="AA23" s="187">
        <f>Monthly!AA23-(Saturdays!AA23+'Sundays &amp; Holidays'!AA23)</f>
        <v>94761.900000000009</v>
      </c>
      <c r="AB23" s="164">
        <f t="shared" si="0"/>
        <v>517797</v>
      </c>
      <c r="AC23" s="165">
        <f t="shared" si="0"/>
        <v>578661.69999999995</v>
      </c>
    </row>
    <row r="24" spans="1:29" x14ac:dyDescent="0.25">
      <c r="A24" s="131" t="s">
        <v>33</v>
      </c>
      <c r="B24" s="197">
        <f>Monthly!B24-(Saturdays!B24+'Sundays &amp; Holidays'!B24)</f>
        <v>42446</v>
      </c>
      <c r="C24" s="181">
        <f>Monthly!C24-(Saturdays!C24+'Sundays &amp; Holidays'!C24)</f>
        <v>48647</v>
      </c>
      <c r="D24" s="182">
        <f>Monthly!D24-(Saturdays!D24+'Sundays &amp; Holidays'!D24)</f>
        <v>13753</v>
      </c>
      <c r="E24" s="183">
        <f>Monthly!E24-(Saturdays!E24+'Sundays &amp; Holidays'!E24)</f>
        <v>23580.600000000006</v>
      </c>
      <c r="F24" s="180">
        <f>Monthly!F24-(Saturdays!F24+'Sundays &amp; Holidays'!F24)</f>
        <v>17348</v>
      </c>
      <c r="G24" s="184">
        <f>Monthly!G24-(Saturdays!G24+'Sundays &amp; Holidays'!G24)</f>
        <v>36987.599999999991</v>
      </c>
      <c r="H24" s="182">
        <f>Monthly!H24-(Saturdays!H24+'Sundays &amp; Holidays'!H24)</f>
        <v>44436</v>
      </c>
      <c r="I24" s="183">
        <f>Monthly!I24-(Saturdays!I24+'Sundays &amp; Holidays'!I24)</f>
        <v>69983.600000000006</v>
      </c>
      <c r="J24" s="180">
        <f>Monthly!J24-(Saturdays!J24+'Sundays &amp; Holidays'!J24)</f>
        <v>8860</v>
      </c>
      <c r="K24" s="181">
        <f>Monthly!K24-(Saturdays!K24+'Sundays &amp; Holidays'!K24)</f>
        <v>3205.5999999999995</v>
      </c>
      <c r="L24" s="182">
        <f>Monthly!L24-(Saturdays!L24+'Sundays &amp; Holidays'!L24)</f>
        <v>32951</v>
      </c>
      <c r="M24" s="180">
        <f>Monthly!M24-(Saturdays!M24+'Sundays &amp; Holidays'!M24)</f>
        <v>18870.099999999999</v>
      </c>
      <c r="N24" s="185">
        <f>Monthly!N24-(Saturdays!N24+'Sundays &amp; Holidays'!N24)</f>
        <v>52167</v>
      </c>
      <c r="O24" s="198">
        <f>Monthly!O24-(Saturdays!O24+'Sundays &amp; Holidays'!O24)</f>
        <v>45927.6</v>
      </c>
      <c r="P24" s="180">
        <f>Monthly!P24-(Saturdays!P24+'Sundays &amp; Holidays'!P24)</f>
        <v>20363</v>
      </c>
      <c r="Q24" s="181">
        <f>Monthly!Q24-(Saturdays!Q24+'Sundays &amp; Holidays'!Q24)</f>
        <v>31998.999999999996</v>
      </c>
      <c r="R24" s="182">
        <f>Monthly!R24-(Saturdays!R24+'Sundays &amp; Holidays'!R24)</f>
        <v>27920</v>
      </c>
      <c r="S24" s="183">
        <f>Monthly!S24-(Saturdays!S24+'Sundays &amp; Holidays'!S24)</f>
        <v>42465.8</v>
      </c>
      <c r="T24" s="180">
        <f>Monthly!T24-(Saturdays!T24+'Sundays &amp; Holidays'!T24)</f>
        <v>8364</v>
      </c>
      <c r="U24" s="184">
        <f>Monthly!U24-(Saturdays!U24+'Sundays &amp; Holidays'!U24)</f>
        <v>6772.2</v>
      </c>
      <c r="V24" s="182">
        <f>Monthly!V24-(Saturdays!V24+'Sundays &amp; Holidays'!V24)</f>
        <v>48537</v>
      </c>
      <c r="W24" s="199">
        <f>Monthly!W24-(Saturdays!W24+'Sundays &amp; Holidays'!W24)</f>
        <v>32363.800000000003</v>
      </c>
      <c r="X24" s="180">
        <f>Monthly!X24-(Saturdays!X24+'Sundays &amp; Holidays'!X24)</f>
        <v>21039</v>
      </c>
      <c r="Y24" s="184">
        <f>Monthly!Y24-(Saturdays!Y24+'Sundays &amp; Holidays'!Y24)</f>
        <v>12360.800000000001</v>
      </c>
      <c r="Z24" s="182">
        <f>Monthly!Z24-(Saturdays!Z24+'Sundays &amp; Holidays'!Z24)</f>
        <v>54138</v>
      </c>
      <c r="AA24" s="180">
        <f>Monthly!AA24-(Saturdays!AA24+'Sundays &amp; Holidays'!AA24)</f>
        <v>68266.3</v>
      </c>
      <c r="AB24" s="164">
        <f t="shared" si="0"/>
        <v>392322</v>
      </c>
      <c r="AC24" s="165">
        <f t="shared" si="0"/>
        <v>441429.99999999994</v>
      </c>
    </row>
    <row r="25" spans="1:29" x14ac:dyDescent="0.25">
      <c r="A25" s="139" t="s">
        <v>34</v>
      </c>
      <c r="B25" s="194">
        <f>Monthly!B25-(Saturdays!B25+'Sundays &amp; Holidays'!B25)</f>
        <v>16395</v>
      </c>
      <c r="C25" s="188">
        <f>Monthly!C25-(Saturdays!C25+'Sundays &amp; Holidays'!C25)</f>
        <v>35488.5</v>
      </c>
      <c r="D25" s="189">
        <f>Monthly!D25-(Saturdays!D25+'Sundays &amp; Holidays'!D25)</f>
        <v>6543</v>
      </c>
      <c r="E25" s="190">
        <f>Monthly!E25-(Saturdays!E25+'Sundays &amp; Holidays'!E25)</f>
        <v>18982.3</v>
      </c>
      <c r="F25" s="187">
        <f>Monthly!F25-(Saturdays!F25+'Sundays &amp; Holidays'!F25)</f>
        <v>7959</v>
      </c>
      <c r="G25" s="191">
        <f>Monthly!G25-(Saturdays!G25+'Sundays &amp; Holidays'!G25)</f>
        <v>30105.100000000006</v>
      </c>
      <c r="H25" s="189">
        <f>Monthly!H25-(Saturdays!H25+'Sundays &amp; Holidays'!H25)</f>
        <v>24586</v>
      </c>
      <c r="I25" s="190">
        <f>Monthly!I25-(Saturdays!I25+'Sundays &amp; Holidays'!I25)</f>
        <v>50808.499999999993</v>
      </c>
      <c r="J25" s="187">
        <f>Monthly!J25-(Saturdays!J25+'Sundays &amp; Holidays'!J25)</f>
        <v>7439</v>
      </c>
      <c r="K25" s="188">
        <f>Monthly!K25-(Saturdays!K25+'Sundays &amp; Holidays'!K25)</f>
        <v>2393.4000000000005</v>
      </c>
      <c r="L25" s="189">
        <f>Monthly!L25-(Saturdays!L25+'Sundays &amp; Holidays'!L25)</f>
        <v>24284</v>
      </c>
      <c r="M25" s="187">
        <f>Monthly!M25-(Saturdays!M25+'Sundays &amp; Holidays'!M25)</f>
        <v>12174.2</v>
      </c>
      <c r="N25" s="192">
        <f>Monthly!N25-(Saturdays!N25+'Sundays &amp; Holidays'!N25)</f>
        <v>43371</v>
      </c>
      <c r="O25" s="195">
        <f>Monthly!O25-(Saturdays!O25+'Sundays &amp; Holidays'!O25)</f>
        <v>35319.199999999997</v>
      </c>
      <c r="P25" s="187">
        <f>Monthly!P25-(Saturdays!P25+'Sundays &amp; Holidays'!P25)</f>
        <v>13873</v>
      </c>
      <c r="Q25" s="188">
        <f>Monthly!Q25-(Saturdays!Q25+'Sundays &amp; Holidays'!Q25)</f>
        <v>24878.400000000001</v>
      </c>
      <c r="R25" s="189">
        <f>Monthly!R25-(Saturdays!R25+'Sundays &amp; Holidays'!R25)</f>
        <v>20807</v>
      </c>
      <c r="S25" s="190">
        <f>Monthly!S25-(Saturdays!S25+'Sundays &amp; Holidays'!S25)</f>
        <v>33836.100000000006</v>
      </c>
      <c r="T25" s="187">
        <f>Monthly!T25-(Saturdays!T25+'Sundays &amp; Holidays'!T25)</f>
        <v>5728</v>
      </c>
      <c r="U25" s="191">
        <f>Monthly!U25-(Saturdays!U25+'Sundays &amp; Holidays'!U25)</f>
        <v>5356.9</v>
      </c>
      <c r="V25" s="189">
        <f>Monthly!V25-(Saturdays!V25+'Sundays &amp; Holidays'!V25)</f>
        <v>44455</v>
      </c>
      <c r="W25" s="196">
        <f>Monthly!W25-(Saturdays!W25+'Sundays &amp; Holidays'!W25)</f>
        <v>22517</v>
      </c>
      <c r="X25" s="187">
        <f>Monthly!X25-(Saturdays!X25+'Sundays &amp; Holidays'!X25)</f>
        <v>13202</v>
      </c>
      <c r="Y25" s="191">
        <f>Monthly!Y25-(Saturdays!Y25+'Sundays &amp; Holidays'!Y25)</f>
        <v>9020.6999999999989</v>
      </c>
      <c r="Z25" s="189">
        <f>Monthly!Z25-(Saturdays!Z25+'Sundays &amp; Holidays'!Z25)</f>
        <v>39044</v>
      </c>
      <c r="AA25" s="187">
        <f>Monthly!AA25-(Saturdays!AA25+'Sundays &amp; Holidays'!AA25)</f>
        <v>50498.900000000009</v>
      </c>
      <c r="AB25" s="164">
        <f t="shared" si="0"/>
        <v>267686</v>
      </c>
      <c r="AC25" s="165">
        <f t="shared" si="0"/>
        <v>331379.20000000001</v>
      </c>
    </row>
    <row r="26" spans="1:29" x14ac:dyDescent="0.25">
      <c r="A26" s="131" t="s">
        <v>35</v>
      </c>
      <c r="B26" s="197">
        <f>Monthly!B26-(Saturdays!B26+'Sundays &amp; Holidays'!B26)</f>
        <v>0</v>
      </c>
      <c r="C26" s="181">
        <f>Monthly!C26-(Saturdays!C26+'Sundays &amp; Holidays'!C26)</f>
        <v>18479</v>
      </c>
      <c r="D26" s="182">
        <f>Monthly!D26-(Saturdays!D26+'Sundays &amp; Holidays'!D26)</f>
        <v>151</v>
      </c>
      <c r="E26" s="183">
        <f>Monthly!E26-(Saturdays!E26+'Sundays &amp; Holidays'!E26)</f>
        <v>11003.9</v>
      </c>
      <c r="F26" s="180">
        <f>Monthly!F26-(Saturdays!F26+'Sundays &amp; Holidays'!F26)</f>
        <v>288</v>
      </c>
      <c r="G26" s="184">
        <f>Monthly!G26-(Saturdays!G26+'Sundays &amp; Holidays'!G26)</f>
        <v>15681</v>
      </c>
      <c r="H26" s="182">
        <f>Monthly!H26-(Saturdays!H26+'Sundays &amp; Holidays'!H26)</f>
        <v>2282</v>
      </c>
      <c r="I26" s="183">
        <f>Monthly!I26-(Saturdays!I26+'Sundays &amp; Holidays'!I26)</f>
        <v>20652.3</v>
      </c>
      <c r="J26" s="180">
        <f>Monthly!J26-(Saturdays!J26+'Sundays &amp; Holidays'!J26)</f>
        <v>1514</v>
      </c>
      <c r="K26" s="181">
        <f>Monthly!K26-(Saturdays!K26+'Sundays &amp; Holidays'!K26)</f>
        <v>914.80000000000018</v>
      </c>
      <c r="L26" s="182">
        <f>Monthly!L26-(Saturdays!L26+'Sundays &amp; Holidays'!L26)</f>
        <v>14228</v>
      </c>
      <c r="M26" s="180">
        <f>Monthly!M26-(Saturdays!M26+'Sundays &amp; Holidays'!M26)</f>
        <v>2385.7000000000003</v>
      </c>
      <c r="N26" s="185">
        <f>Monthly!N26-(Saturdays!N26+'Sundays &amp; Holidays'!N26)</f>
        <v>9355</v>
      </c>
      <c r="O26" s="198">
        <f>Monthly!O26-(Saturdays!O26+'Sundays &amp; Holidays'!O26)</f>
        <v>6071.4</v>
      </c>
      <c r="P26" s="180">
        <f>Monthly!P26-(Saturdays!P26+'Sundays &amp; Holidays'!P26)</f>
        <v>2960</v>
      </c>
      <c r="Q26" s="181">
        <f>Monthly!Q26-(Saturdays!Q26+'Sundays &amp; Holidays'!Q26)</f>
        <v>4185.2</v>
      </c>
      <c r="R26" s="182">
        <f>Monthly!R26-(Saturdays!R26+'Sundays &amp; Holidays'!R26)</f>
        <v>3283</v>
      </c>
      <c r="S26" s="183">
        <f>Monthly!S26-(Saturdays!S26+'Sundays &amp; Holidays'!S26)</f>
        <v>3350.7999999999997</v>
      </c>
      <c r="T26" s="180">
        <f>Monthly!T26-(Saturdays!T26+'Sundays &amp; Holidays'!T26)</f>
        <v>769</v>
      </c>
      <c r="U26" s="184">
        <f>Monthly!U26-(Saturdays!U26+'Sundays &amp; Holidays'!U26)</f>
        <v>194.10000000000002</v>
      </c>
      <c r="V26" s="182">
        <f>Monthly!V26-(Saturdays!V26+'Sundays &amp; Holidays'!V26)</f>
        <v>6919</v>
      </c>
      <c r="W26" s="199">
        <f>Monthly!W26-(Saturdays!W26+'Sundays &amp; Holidays'!W26)</f>
        <v>939.40000000000009</v>
      </c>
      <c r="X26" s="180">
        <f>Monthly!X26-(Saturdays!X26+'Sundays &amp; Holidays'!X26)</f>
        <v>1300</v>
      </c>
      <c r="Y26" s="184">
        <f>Monthly!Y26-(Saturdays!Y26+'Sundays &amp; Holidays'!Y26)</f>
        <v>416</v>
      </c>
      <c r="Z26" s="182">
        <f>Monthly!Z26-(Saturdays!Z26+'Sundays &amp; Holidays'!Z26)</f>
        <v>1492</v>
      </c>
      <c r="AA26" s="180">
        <f>Monthly!AA26-(Saturdays!AA26+'Sundays &amp; Holidays'!AA26)</f>
        <v>2720.3</v>
      </c>
      <c r="AB26" s="164">
        <f t="shared" si="0"/>
        <v>44541</v>
      </c>
      <c r="AC26" s="165">
        <f t="shared" si="0"/>
        <v>86993.9</v>
      </c>
    </row>
    <row r="27" spans="1:29" x14ac:dyDescent="0.25">
      <c r="A27" s="139" t="s">
        <v>36</v>
      </c>
      <c r="B27" s="194">
        <f>Monthly!B27-(Saturdays!B27+'Sundays &amp; Holidays'!B27)</f>
        <v>0</v>
      </c>
      <c r="C27" s="188">
        <f>Monthly!C27-(Saturdays!C27+'Sundays &amp; Holidays'!C27)</f>
        <v>0</v>
      </c>
      <c r="D27" s="189">
        <f>Monthly!D27-(Saturdays!D27+'Sundays &amp; Holidays'!D27)</f>
        <v>0</v>
      </c>
      <c r="E27" s="190">
        <f>Monthly!E27-(Saturdays!E27+'Sundays &amp; Holidays'!E27)</f>
        <v>0</v>
      </c>
      <c r="F27" s="187">
        <f>Monthly!F27-(Saturdays!F27+'Sundays &amp; Holidays'!F27)</f>
        <v>0</v>
      </c>
      <c r="G27" s="191">
        <f>Monthly!G27-(Saturdays!G27+'Sundays &amp; Holidays'!G27)</f>
        <v>0</v>
      </c>
      <c r="H27" s="189">
        <f>Monthly!H27-(Saturdays!H27+'Sundays &amp; Holidays'!H27)</f>
        <v>0</v>
      </c>
      <c r="I27" s="190">
        <f>Monthly!I27-(Saturdays!I27+'Sundays &amp; Holidays'!I27)</f>
        <v>0</v>
      </c>
      <c r="J27" s="187">
        <f>Monthly!J27-(Saturdays!J27+'Sundays &amp; Holidays'!J27)</f>
        <v>0</v>
      </c>
      <c r="K27" s="191">
        <f>Monthly!K27-(Saturdays!K27+'Sundays &amp; Holidays'!K27)</f>
        <v>0</v>
      </c>
      <c r="L27" s="189">
        <f>Monthly!L27-(Saturdays!L27+'Sundays &amp; Holidays'!L27)</f>
        <v>1</v>
      </c>
      <c r="M27" s="187">
        <f>Monthly!M27-(Saturdays!M27+'Sundays &amp; Holidays'!M27)</f>
        <v>0</v>
      </c>
      <c r="N27" s="192">
        <f>Monthly!N27-(Saturdays!N27+'Sundays &amp; Holidays'!N27)</f>
        <v>0</v>
      </c>
      <c r="O27" s="195">
        <f>Monthly!O27-(Saturdays!O27+'Sundays &amp; Holidays'!O27)</f>
        <v>0</v>
      </c>
      <c r="P27" s="187">
        <f>Monthly!P27-(Saturdays!P27+'Sundays &amp; Holidays'!P27)</f>
        <v>0</v>
      </c>
      <c r="Q27" s="191">
        <f>Monthly!Q27-(Saturdays!Q27+'Sundays &amp; Holidays'!Q27)</f>
        <v>0</v>
      </c>
      <c r="R27" s="189">
        <f>Monthly!R27-(Saturdays!R27+'Sundays &amp; Holidays'!R27)</f>
        <v>0</v>
      </c>
      <c r="S27" s="190">
        <f>Monthly!S27-(Saturdays!S27+'Sundays &amp; Holidays'!S27)</f>
        <v>0</v>
      </c>
      <c r="T27" s="187">
        <f>Monthly!T27-(Saturdays!T27+'Sundays &amp; Holidays'!T27)</f>
        <v>0</v>
      </c>
      <c r="U27" s="191">
        <f>Monthly!U27-(Saturdays!U27+'Sundays &amp; Holidays'!U27)</f>
        <v>0</v>
      </c>
      <c r="V27" s="189">
        <f>Monthly!V27-(Saturdays!V27+'Sundays &amp; Holidays'!V27)</f>
        <v>0</v>
      </c>
      <c r="W27" s="190">
        <f>Monthly!W27-(Saturdays!W27+'Sundays &amp; Holidays'!W27)</f>
        <v>0</v>
      </c>
      <c r="X27" s="187">
        <f>Monthly!X27-(Saturdays!X27+'Sundays &amp; Holidays'!X27)</f>
        <v>0</v>
      </c>
      <c r="Y27" s="191">
        <f>Monthly!Y27-(Saturdays!Y27+'Sundays &amp; Holidays'!Y27)</f>
        <v>0</v>
      </c>
      <c r="Z27" s="189">
        <f>Monthly!Z27-(Saturdays!Z27+'Sundays &amp; Holidays'!Z27)</f>
        <v>0</v>
      </c>
      <c r="AA27" s="187">
        <f>Monthly!AA27-(Saturdays!AA27+'Sundays &amp; Holidays'!AA27)</f>
        <v>2</v>
      </c>
      <c r="AB27" s="164">
        <f t="shared" si="0"/>
        <v>1</v>
      </c>
      <c r="AC27" s="165">
        <f t="shared" si="0"/>
        <v>2</v>
      </c>
    </row>
    <row r="28" spans="1:29" x14ac:dyDescent="0.25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83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 x14ac:dyDescent="0.25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8" thickBot="1" x14ac:dyDescent="0.3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4" thickTop="1" thickBot="1" x14ac:dyDescent="0.3">
      <c r="A31" s="41" t="s">
        <v>13</v>
      </c>
      <c r="B31" s="14" t="e">
        <f t="shared" ref="B31:AA31" si="1">SUM(B7:B30)</f>
        <v>#REF!</v>
      </c>
      <c r="C31" s="1">
        <f t="shared" si="1"/>
        <v>733337.29999999993</v>
      </c>
      <c r="D31" s="42">
        <f t="shared" si="1"/>
        <v>383836</v>
      </c>
      <c r="E31" s="258">
        <f t="shared" si="1"/>
        <v>356118.3</v>
      </c>
      <c r="F31" s="14">
        <f t="shared" si="1"/>
        <v>521698</v>
      </c>
      <c r="G31" s="1">
        <f t="shared" si="1"/>
        <v>504323.80000000005</v>
      </c>
      <c r="H31" s="42">
        <f t="shared" si="1"/>
        <v>904453</v>
      </c>
      <c r="I31" s="258">
        <f t="shared" si="1"/>
        <v>995224.20000000019</v>
      </c>
      <c r="J31" s="14">
        <f t="shared" si="1"/>
        <v>149543</v>
      </c>
      <c r="K31" s="1">
        <f t="shared" si="1"/>
        <v>154845.79999999999</v>
      </c>
      <c r="L31" s="42">
        <f t="shared" si="1"/>
        <v>481989</v>
      </c>
      <c r="M31" s="258">
        <f t="shared" si="1"/>
        <v>529655.69999999984</v>
      </c>
      <c r="N31" s="14">
        <f t="shared" si="1"/>
        <v>881959</v>
      </c>
      <c r="O31" s="1">
        <f t="shared" si="1"/>
        <v>887725.7</v>
      </c>
      <c r="P31" s="42">
        <f t="shared" si="1"/>
        <v>514216</v>
      </c>
      <c r="Q31" s="258">
        <f t="shared" si="1"/>
        <v>490075.2</v>
      </c>
      <c r="R31" s="14">
        <f t="shared" si="1"/>
        <v>656132</v>
      </c>
      <c r="S31" s="1">
        <f t="shared" si="1"/>
        <v>649377.30000000016</v>
      </c>
      <c r="T31" s="42">
        <f t="shared" si="1"/>
        <v>173779</v>
      </c>
      <c r="U31" s="258">
        <f t="shared" si="1"/>
        <v>179058.7</v>
      </c>
      <c r="V31" s="14">
        <f t="shared" si="1"/>
        <v>590007</v>
      </c>
      <c r="W31" s="1">
        <f t="shared" si="1"/>
        <v>719319.50000000012</v>
      </c>
      <c r="X31" s="42">
        <f t="shared" si="1"/>
        <v>494768</v>
      </c>
      <c r="Y31" s="258">
        <f t="shared" si="1"/>
        <v>284341.09999999998</v>
      </c>
      <c r="Z31" s="14">
        <f t="shared" si="1"/>
        <v>1109801</v>
      </c>
      <c r="AA31" s="1">
        <f t="shared" si="1"/>
        <v>1129681.8999999999</v>
      </c>
      <c r="AB31" s="42" t="e">
        <f>SUM(AB7:AB30)</f>
        <v>#REF!</v>
      </c>
      <c r="AC31" s="1">
        <f>SUM(AC7:AC30)</f>
        <v>7613084.5000000009</v>
      </c>
    </row>
    <row r="32" spans="1:29" ht="15.6" thickTop="1" x14ac:dyDescent="0.25">
      <c r="AB32" s="175" t="e">
        <f>IF(AB31='Daily Total'!D44,"Correct","Wrong")</f>
        <v>#REF!</v>
      </c>
      <c r="AC32" s="175" t="str">
        <f>IF(AC31='Daily Total'!E44,"Correct","Wrong")</f>
        <v>Wrong</v>
      </c>
    </row>
    <row r="35" spans="1:29" x14ac:dyDescent="0.25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8" thickTop="1" x14ac:dyDescent="0.25">
      <c r="A39" s="119" t="s">
        <v>16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 x14ac:dyDescent="0.25">
      <c r="A40" s="131" t="s">
        <v>17</v>
      </c>
      <c r="B40" s="180" t="e">
        <f t="shared" ref="B40:AA40" si="3">+B8/$B$65</f>
        <v>#REF!</v>
      </c>
      <c r="C40" s="181">
        <f t="shared" si="3"/>
        <v>4.7619047619047616E-2</v>
      </c>
      <c r="D40" s="182">
        <f t="shared" si="3"/>
        <v>365.61904761904759</v>
      </c>
      <c r="E40" s="183">
        <f t="shared" si="3"/>
        <v>2.0476190476190474</v>
      </c>
      <c r="F40" s="180">
        <f t="shared" si="3"/>
        <v>614</v>
      </c>
      <c r="G40" s="184">
        <f t="shared" si="3"/>
        <v>6.8571428571428568</v>
      </c>
      <c r="H40" s="182">
        <f t="shared" si="3"/>
        <v>523.47619047619048</v>
      </c>
      <c r="I40" s="183">
        <f t="shared" si="3"/>
        <v>39.80952380952381</v>
      </c>
      <c r="J40" s="180">
        <f t="shared" si="3"/>
        <v>13.904761904761905</v>
      </c>
      <c r="K40" s="184">
        <f t="shared" si="3"/>
        <v>30</v>
      </c>
      <c r="L40" s="182">
        <f t="shared" si="3"/>
        <v>46.666666666666664</v>
      </c>
      <c r="M40" s="180">
        <f t="shared" si="3"/>
        <v>106.57142857142857</v>
      </c>
      <c r="N40" s="185">
        <f t="shared" si="3"/>
        <v>250.42857142857142</v>
      </c>
      <c r="O40" s="186">
        <f t="shared" si="3"/>
        <v>171.52380952380952</v>
      </c>
      <c r="P40" s="180">
        <f t="shared" si="3"/>
        <v>90.904761904761898</v>
      </c>
      <c r="Q40" s="184">
        <f t="shared" si="3"/>
        <v>87.80952380952381</v>
      </c>
      <c r="R40" s="182">
        <f t="shared" si="3"/>
        <v>51.904761904761905</v>
      </c>
      <c r="S40" s="183">
        <f t="shared" si="3"/>
        <v>122.57142857142857</v>
      </c>
      <c r="T40" s="180">
        <f t="shared" si="3"/>
        <v>2.5714285714285716</v>
      </c>
      <c r="U40" s="184">
        <f t="shared" si="3"/>
        <v>45.333333333333336</v>
      </c>
      <c r="V40" s="182">
        <f t="shared" si="3"/>
        <v>14.476190476190476</v>
      </c>
      <c r="W40" s="183">
        <f t="shared" si="3"/>
        <v>92.047619047619051</v>
      </c>
      <c r="X40" s="180">
        <f t="shared" si="3"/>
        <v>2.4285714285714284</v>
      </c>
      <c r="Y40" s="184">
        <f t="shared" si="3"/>
        <v>44.19047619047619</v>
      </c>
      <c r="Z40" s="182">
        <f t="shared" si="3"/>
        <v>3.2380952380952381</v>
      </c>
      <c r="AA40" s="180">
        <f t="shared" si="3"/>
        <v>28.61904761904762</v>
      </c>
      <c r="AB40" s="164" t="e">
        <f>+B40+D40+F40+H40+J40+L40+N40+P40+R40+T40+V40+X40+Z40</f>
        <v>#REF!</v>
      </c>
      <c r="AC40" s="165">
        <f>+C40+E40+G40+I40+K40+M40+O40+Q40+S40+U40+W40+Y40+AA40</f>
        <v>777.42857142857133</v>
      </c>
    </row>
    <row r="41" spans="1:29" x14ac:dyDescent="0.25">
      <c r="A41" s="139" t="s">
        <v>18</v>
      </c>
      <c r="B41" s="187">
        <f t="shared" ref="B41:AA41" si="4">+B9/$B$65</f>
        <v>1877.1428571428571</v>
      </c>
      <c r="C41" s="188">
        <f t="shared" si="4"/>
        <v>529.54285714285709</v>
      </c>
      <c r="D41" s="189">
        <f t="shared" si="4"/>
        <v>1244.7619047619048</v>
      </c>
      <c r="E41" s="190">
        <f t="shared" si="4"/>
        <v>366.81904761904764</v>
      </c>
      <c r="F41" s="187">
        <f t="shared" si="4"/>
        <v>1967.9047619047619</v>
      </c>
      <c r="G41" s="191">
        <f t="shared" si="4"/>
        <v>488.06190476190483</v>
      </c>
      <c r="H41" s="189">
        <f t="shared" si="4"/>
        <v>2164.7142857142858</v>
      </c>
      <c r="I41" s="190">
        <f t="shared" si="4"/>
        <v>864.92857142857144</v>
      </c>
      <c r="J41" s="187">
        <f t="shared" si="4"/>
        <v>98.285714285714292</v>
      </c>
      <c r="K41" s="191">
        <f t="shared" si="4"/>
        <v>334.00952380952384</v>
      </c>
      <c r="L41" s="189">
        <f t="shared" si="4"/>
        <v>508.04761904761904</v>
      </c>
      <c r="M41" s="187">
        <f t="shared" si="4"/>
        <v>1115.2285714285713</v>
      </c>
      <c r="N41" s="192">
        <f t="shared" si="4"/>
        <v>1727</v>
      </c>
      <c r="O41" s="193">
        <f t="shared" si="4"/>
        <v>1785.8571428571429</v>
      </c>
      <c r="P41" s="187">
        <f t="shared" si="4"/>
        <v>890.52380952380952</v>
      </c>
      <c r="Q41" s="191">
        <f t="shared" si="4"/>
        <v>948.64285714285711</v>
      </c>
      <c r="R41" s="189">
        <f t="shared" si="4"/>
        <v>1365.1428571428571</v>
      </c>
      <c r="S41" s="190">
        <f t="shared" si="4"/>
        <v>1087.0285714285715</v>
      </c>
      <c r="T41" s="187">
        <f t="shared" si="4"/>
        <v>148.61904761904762</v>
      </c>
      <c r="U41" s="191">
        <f t="shared" si="4"/>
        <v>549.44285714285718</v>
      </c>
      <c r="V41" s="189">
        <f t="shared" si="4"/>
        <v>675.28571428571433</v>
      </c>
      <c r="W41" s="190">
        <f t="shared" si="4"/>
        <v>1300.6571428571431</v>
      </c>
      <c r="X41" s="187">
        <f t="shared" si="4"/>
        <v>958.52380952380952</v>
      </c>
      <c r="Y41" s="191">
        <f t="shared" si="4"/>
        <v>796.26190476190482</v>
      </c>
      <c r="Z41" s="189">
        <f t="shared" si="4"/>
        <v>2476.9523809523807</v>
      </c>
      <c r="AA41" s="187">
        <f t="shared" si="4"/>
        <v>1723.0428571428572</v>
      </c>
      <c r="AB41" s="164">
        <f t="shared" ref="AB41:AB62" si="5">+B41+D41+F41+H41+J41+L41+N41+P41+R41+T41+V41+X41+Z41</f>
        <v>16102.90476190476</v>
      </c>
      <c r="AC41" s="165">
        <f t="shared" ref="AC41:AC62" si="6">+C41+E41+G41+I41+K41+M41+O41+Q41+S41+U41+W41+Y41+AA41</f>
        <v>11889.523809523809</v>
      </c>
    </row>
    <row r="42" spans="1:29" x14ac:dyDescent="0.25">
      <c r="A42" s="131" t="s">
        <v>19</v>
      </c>
      <c r="B42" s="180">
        <f t="shared" ref="B42:AA42" si="7">+B10/$B$65</f>
        <v>3313.4285714285716</v>
      </c>
      <c r="C42" s="181">
        <f t="shared" si="7"/>
        <v>1547.8619047619047</v>
      </c>
      <c r="D42" s="182">
        <f t="shared" si="7"/>
        <v>1534.4761904761904</v>
      </c>
      <c r="E42" s="183">
        <f t="shared" si="7"/>
        <v>1001.3380952380953</v>
      </c>
      <c r="F42" s="180">
        <f t="shared" si="7"/>
        <v>2554.9047619047619</v>
      </c>
      <c r="G42" s="184">
        <f t="shared" si="7"/>
        <v>1183.6428571428571</v>
      </c>
      <c r="H42" s="182">
        <f t="shared" si="7"/>
        <v>3141.7142857142858</v>
      </c>
      <c r="I42" s="183">
        <f t="shared" si="7"/>
        <v>2080.5476190476193</v>
      </c>
      <c r="J42" s="180">
        <f t="shared" si="7"/>
        <v>217.42857142857142</v>
      </c>
      <c r="K42" s="184">
        <f t="shared" si="7"/>
        <v>747.79523809523812</v>
      </c>
      <c r="L42" s="182">
        <f t="shared" si="7"/>
        <v>903.14285714285711</v>
      </c>
      <c r="M42" s="180">
        <f t="shared" si="7"/>
        <v>2188.1666666666665</v>
      </c>
      <c r="N42" s="185">
        <f t="shared" si="7"/>
        <v>2567.4761904761904</v>
      </c>
      <c r="O42" s="186">
        <f t="shared" si="7"/>
        <v>3138.4666666666667</v>
      </c>
      <c r="P42" s="180">
        <f t="shared" si="7"/>
        <v>1723.3809523809523</v>
      </c>
      <c r="Q42" s="184">
        <f t="shared" si="7"/>
        <v>1806.1047619047617</v>
      </c>
      <c r="R42" s="182">
        <f t="shared" si="7"/>
        <v>2432.8571428571427</v>
      </c>
      <c r="S42" s="183">
        <f t="shared" si="7"/>
        <v>1741.7714285714285</v>
      </c>
      <c r="T42" s="180">
        <f t="shared" si="7"/>
        <v>355.8095238095238</v>
      </c>
      <c r="U42" s="184">
        <f t="shared" si="7"/>
        <v>1093.4380952380955</v>
      </c>
      <c r="V42" s="182">
        <f t="shared" si="7"/>
        <v>1195.5714285714287</v>
      </c>
      <c r="W42" s="183">
        <f t="shared" si="7"/>
        <v>2619.4809523809517</v>
      </c>
      <c r="X42" s="180">
        <f t="shared" si="7"/>
        <v>1687.6666666666667</v>
      </c>
      <c r="Y42" s="184">
        <f t="shared" si="7"/>
        <v>1333.6857142857143</v>
      </c>
      <c r="Z42" s="182">
        <f t="shared" si="7"/>
        <v>3674.2857142857142</v>
      </c>
      <c r="AA42" s="180">
        <f t="shared" si="7"/>
        <v>2835.8761904761905</v>
      </c>
      <c r="AB42" s="164">
        <f t="shared" si="5"/>
        <v>25302.142857142855</v>
      </c>
      <c r="AC42" s="165">
        <f t="shared" si="6"/>
        <v>23318.176190476195</v>
      </c>
    </row>
    <row r="43" spans="1:29" x14ac:dyDescent="0.25">
      <c r="A43" s="139" t="s">
        <v>20</v>
      </c>
      <c r="B43" s="187">
        <f t="shared" ref="B43:AA43" si="8">+B11/$B$65</f>
        <v>3658.4285714285716</v>
      </c>
      <c r="C43" s="188">
        <f t="shared" si="8"/>
        <v>1469.6285714285714</v>
      </c>
      <c r="D43" s="189">
        <f t="shared" si="8"/>
        <v>1529.7619047619048</v>
      </c>
      <c r="E43" s="190">
        <f t="shared" si="8"/>
        <v>1264.2666666666669</v>
      </c>
      <c r="F43" s="187">
        <f t="shared" si="8"/>
        <v>2546.4285714285716</v>
      </c>
      <c r="G43" s="191">
        <f t="shared" si="8"/>
        <v>1294.4238095238097</v>
      </c>
      <c r="H43" s="189">
        <f t="shared" si="8"/>
        <v>3190.7619047619046</v>
      </c>
      <c r="I43" s="190">
        <f t="shared" si="8"/>
        <v>2414.3857142857137</v>
      </c>
      <c r="J43" s="187">
        <f t="shared" si="8"/>
        <v>282.57142857142856</v>
      </c>
      <c r="K43" s="191">
        <f t="shared" si="8"/>
        <v>945.857142857143</v>
      </c>
      <c r="L43" s="189">
        <f t="shared" si="8"/>
        <v>929.85714285714289</v>
      </c>
      <c r="M43" s="187">
        <f t="shared" si="8"/>
        <v>2992.4904761904759</v>
      </c>
      <c r="N43" s="192">
        <f t="shared" si="8"/>
        <v>2650.8571428571427</v>
      </c>
      <c r="O43" s="193">
        <f t="shared" si="8"/>
        <v>3741.4095238095242</v>
      </c>
      <c r="P43" s="187">
        <f t="shared" si="8"/>
        <v>1992.3809523809523</v>
      </c>
      <c r="Q43" s="191">
        <f t="shared" si="8"/>
        <v>2022.2428571428575</v>
      </c>
      <c r="R43" s="189">
        <f t="shared" si="8"/>
        <v>2768.6190476190477</v>
      </c>
      <c r="S43" s="190">
        <f t="shared" si="8"/>
        <v>1918.7238095238101</v>
      </c>
      <c r="T43" s="187">
        <f t="shared" si="8"/>
        <v>392.09523809523807</v>
      </c>
      <c r="U43" s="191">
        <f t="shared" si="8"/>
        <v>1397.8857142857141</v>
      </c>
      <c r="V43" s="189">
        <f t="shared" si="8"/>
        <v>1209.6190476190477</v>
      </c>
      <c r="W43" s="190">
        <f t="shared" si="8"/>
        <v>3093.6857142857139</v>
      </c>
      <c r="X43" s="187">
        <f t="shared" si="8"/>
        <v>1748.7619047619048</v>
      </c>
      <c r="Y43" s="191">
        <f t="shared" si="8"/>
        <v>1628.9333333333332</v>
      </c>
      <c r="Z43" s="189">
        <f t="shared" si="8"/>
        <v>4391.8571428571431</v>
      </c>
      <c r="AA43" s="187">
        <f t="shared" si="8"/>
        <v>3040.3142857142857</v>
      </c>
      <c r="AB43" s="164">
        <f t="shared" si="5"/>
        <v>27291.999999999993</v>
      </c>
      <c r="AC43" s="165">
        <f t="shared" si="6"/>
        <v>27224.247619047623</v>
      </c>
    </row>
    <row r="44" spans="1:29" x14ac:dyDescent="0.25">
      <c r="A44" s="131" t="s">
        <v>21</v>
      </c>
      <c r="B44" s="180">
        <f t="shared" ref="B44:AA44" si="9">+B12/$B$65</f>
        <v>3176</v>
      </c>
      <c r="C44" s="181">
        <f t="shared" si="9"/>
        <v>1357.195238095238</v>
      </c>
      <c r="D44" s="182">
        <f t="shared" si="9"/>
        <v>1479.8571428571429</v>
      </c>
      <c r="E44" s="183">
        <f t="shared" si="9"/>
        <v>1070.3809523809523</v>
      </c>
      <c r="F44" s="180">
        <f t="shared" si="9"/>
        <v>2113.3809523809523</v>
      </c>
      <c r="G44" s="184">
        <f t="shared" si="9"/>
        <v>1081.6380952380957</v>
      </c>
      <c r="H44" s="182">
        <f t="shared" si="9"/>
        <v>3042.0952380952381</v>
      </c>
      <c r="I44" s="183">
        <f t="shared" si="9"/>
        <v>2298.957142857143</v>
      </c>
      <c r="J44" s="180">
        <f t="shared" si="9"/>
        <v>240.57142857142858</v>
      </c>
      <c r="K44" s="184">
        <f t="shared" si="9"/>
        <v>852.2</v>
      </c>
      <c r="L44" s="182">
        <f t="shared" si="9"/>
        <v>801.71428571428567</v>
      </c>
      <c r="M44" s="180">
        <f t="shared" si="9"/>
        <v>3003.8809523809523</v>
      </c>
      <c r="N44" s="185">
        <f t="shared" si="9"/>
        <v>2267</v>
      </c>
      <c r="O44" s="186">
        <f t="shared" si="9"/>
        <v>3640.5761904761907</v>
      </c>
      <c r="P44" s="180">
        <f t="shared" si="9"/>
        <v>1645.4761904761904</v>
      </c>
      <c r="Q44" s="184">
        <f t="shared" si="9"/>
        <v>1788.5857142857144</v>
      </c>
      <c r="R44" s="182">
        <f t="shared" si="9"/>
        <v>2409.0952380952381</v>
      </c>
      <c r="S44" s="183">
        <f t="shared" si="9"/>
        <v>1700.6238095238098</v>
      </c>
      <c r="T44" s="180">
        <f t="shared" si="9"/>
        <v>279.71428571428572</v>
      </c>
      <c r="U44" s="184">
        <f t="shared" si="9"/>
        <v>1087.0285714285717</v>
      </c>
      <c r="V44" s="182">
        <f t="shared" si="9"/>
        <v>952.71428571428567</v>
      </c>
      <c r="W44" s="183">
        <f t="shared" si="9"/>
        <v>2860.0380952380951</v>
      </c>
      <c r="X44" s="180">
        <f t="shared" si="9"/>
        <v>1505.3809523809523</v>
      </c>
      <c r="Y44" s="184">
        <f t="shared" si="9"/>
        <v>1469.7523809523807</v>
      </c>
      <c r="Z44" s="182">
        <f t="shared" si="9"/>
        <v>3846.3809523809523</v>
      </c>
      <c r="AA44" s="180">
        <f t="shared" si="9"/>
        <v>2754.3285714285712</v>
      </c>
      <c r="AB44" s="164">
        <f t="shared" si="5"/>
        <v>23759.380952380954</v>
      </c>
      <c r="AC44" s="165">
        <f t="shared" si="6"/>
        <v>24965.185714285715</v>
      </c>
    </row>
    <row r="45" spans="1:29" x14ac:dyDescent="0.25">
      <c r="A45" s="139" t="s">
        <v>22</v>
      </c>
      <c r="B45" s="187">
        <f t="shared" ref="B45:AA45" si="10">+B13/$B$65</f>
        <v>2472.2380952380954</v>
      </c>
      <c r="C45" s="188">
        <f t="shared" si="10"/>
        <v>1390.6333333333334</v>
      </c>
      <c r="D45" s="189">
        <f t="shared" si="10"/>
        <v>1241.5714285714287</v>
      </c>
      <c r="E45" s="190">
        <f t="shared" si="10"/>
        <v>825.88571428571424</v>
      </c>
      <c r="F45" s="187">
        <f t="shared" si="10"/>
        <v>1787.3809523809523</v>
      </c>
      <c r="G45" s="191">
        <f t="shared" si="10"/>
        <v>853.18095238095248</v>
      </c>
      <c r="H45" s="189">
        <f t="shared" si="10"/>
        <v>2825.3809523809523</v>
      </c>
      <c r="I45" s="190">
        <f t="shared" si="10"/>
        <v>2108.4476190476194</v>
      </c>
      <c r="J45" s="187">
        <f t="shared" si="10"/>
        <v>241.42857142857142</v>
      </c>
      <c r="K45" s="191">
        <f t="shared" si="10"/>
        <v>793.82380952380947</v>
      </c>
      <c r="L45" s="189">
        <f t="shared" si="10"/>
        <v>644.76190476190482</v>
      </c>
      <c r="M45" s="187">
        <f t="shared" si="10"/>
        <v>2317.9142857142856</v>
      </c>
      <c r="N45" s="192">
        <f t="shared" si="10"/>
        <v>1910.1428571428571</v>
      </c>
      <c r="O45" s="193">
        <f t="shared" si="10"/>
        <v>3244.6142857142854</v>
      </c>
      <c r="P45" s="187">
        <f t="shared" si="10"/>
        <v>1225.5714285714287</v>
      </c>
      <c r="Q45" s="191">
        <f t="shared" si="10"/>
        <v>1330.1523809523812</v>
      </c>
      <c r="R45" s="189">
        <f t="shared" si="10"/>
        <v>2137.0476190476193</v>
      </c>
      <c r="S45" s="190">
        <f t="shared" si="10"/>
        <v>1430.8857142857144</v>
      </c>
      <c r="T45" s="187">
        <f t="shared" si="10"/>
        <v>231.14285714285714</v>
      </c>
      <c r="U45" s="191">
        <f t="shared" si="10"/>
        <v>633.25238095238092</v>
      </c>
      <c r="V45" s="189">
        <f t="shared" si="10"/>
        <v>797.71428571428567</v>
      </c>
      <c r="W45" s="190">
        <f t="shared" si="10"/>
        <v>2814.9952380952382</v>
      </c>
      <c r="X45" s="187">
        <f t="shared" si="10"/>
        <v>1264.047619047619</v>
      </c>
      <c r="Y45" s="191">
        <f t="shared" si="10"/>
        <v>965.03333333333342</v>
      </c>
      <c r="Z45" s="189">
        <f t="shared" si="10"/>
        <v>3358.1428571428573</v>
      </c>
      <c r="AA45" s="187">
        <f t="shared" si="10"/>
        <v>2601.3428571428572</v>
      </c>
      <c r="AB45" s="164">
        <f t="shared" si="5"/>
        <v>20136.571428571431</v>
      </c>
      <c r="AC45" s="165">
        <f t="shared" si="6"/>
        <v>21310.161904761902</v>
      </c>
    </row>
    <row r="46" spans="1:29" x14ac:dyDescent="0.25">
      <c r="A46" s="131" t="s">
        <v>23</v>
      </c>
      <c r="B46" s="180">
        <f t="shared" ref="B46:AA46" si="11">+B14/$B$65</f>
        <v>1860.7619047619048</v>
      </c>
      <c r="C46" s="181">
        <f t="shared" si="11"/>
        <v>1391.8476190476188</v>
      </c>
      <c r="D46" s="182">
        <f t="shared" si="11"/>
        <v>916.14285714285711</v>
      </c>
      <c r="E46" s="183">
        <f t="shared" si="11"/>
        <v>684.49523809523816</v>
      </c>
      <c r="F46" s="180">
        <f t="shared" si="11"/>
        <v>1388.6666666666667</v>
      </c>
      <c r="G46" s="184">
        <f t="shared" si="11"/>
        <v>757.17142857142858</v>
      </c>
      <c r="H46" s="182">
        <f t="shared" si="11"/>
        <v>2352.1904761904761</v>
      </c>
      <c r="I46" s="183">
        <f t="shared" si="11"/>
        <v>1870.3380952380951</v>
      </c>
      <c r="J46" s="180">
        <f t="shared" si="11"/>
        <v>252.04761904761904</v>
      </c>
      <c r="K46" s="184">
        <f t="shared" si="11"/>
        <v>586.15238095238089</v>
      </c>
      <c r="L46" s="182">
        <f t="shared" si="11"/>
        <v>631.52380952380952</v>
      </c>
      <c r="M46" s="180">
        <f t="shared" si="11"/>
        <v>1627.1761904761904</v>
      </c>
      <c r="N46" s="185">
        <f t="shared" si="11"/>
        <v>1671.7142857142858</v>
      </c>
      <c r="O46" s="186">
        <f t="shared" si="11"/>
        <v>2272.1666666666665</v>
      </c>
      <c r="P46" s="180">
        <f t="shared" si="11"/>
        <v>1124.2857142857142</v>
      </c>
      <c r="Q46" s="184">
        <f t="shared" si="11"/>
        <v>975.73333333333335</v>
      </c>
      <c r="R46" s="182">
        <f t="shared" si="11"/>
        <v>1685.2380952380952</v>
      </c>
      <c r="S46" s="183">
        <f t="shared" si="11"/>
        <v>1251.7285714285715</v>
      </c>
      <c r="T46" s="180">
        <f t="shared" si="11"/>
        <v>253.04761904761904</v>
      </c>
      <c r="U46" s="184">
        <f t="shared" si="11"/>
        <v>412.8095238095238</v>
      </c>
      <c r="V46" s="182">
        <f t="shared" si="11"/>
        <v>737.95238095238096</v>
      </c>
      <c r="W46" s="183">
        <f t="shared" si="11"/>
        <v>2167.890476190476</v>
      </c>
      <c r="X46" s="180">
        <f t="shared" si="11"/>
        <v>1044.5714285714287</v>
      </c>
      <c r="Y46" s="184">
        <f t="shared" si="11"/>
        <v>667.6857142857142</v>
      </c>
      <c r="Z46" s="182">
        <f t="shared" si="11"/>
        <v>2769.6190476190477</v>
      </c>
      <c r="AA46" s="180">
        <f t="shared" si="11"/>
        <v>2501.8380952380949</v>
      </c>
      <c r="AB46" s="164">
        <f t="shared" si="5"/>
        <v>16687.761904761905</v>
      </c>
      <c r="AC46" s="165">
        <f t="shared" si="6"/>
        <v>17167.033333333329</v>
      </c>
    </row>
    <row r="47" spans="1:29" x14ac:dyDescent="0.25">
      <c r="A47" s="139" t="s">
        <v>24</v>
      </c>
      <c r="B47" s="194">
        <f t="shared" ref="B47:AA47" si="12">+B15/$B$65</f>
        <v>1888.0952380952381</v>
      </c>
      <c r="C47" s="188">
        <f t="shared" si="12"/>
        <v>1458.6857142857143</v>
      </c>
      <c r="D47" s="189">
        <f t="shared" si="12"/>
        <v>941.85714285714289</v>
      </c>
      <c r="E47" s="190">
        <f t="shared" si="12"/>
        <v>637.20952380952383</v>
      </c>
      <c r="F47" s="187">
        <f t="shared" si="12"/>
        <v>1348.3333333333333</v>
      </c>
      <c r="G47" s="191">
        <f t="shared" si="12"/>
        <v>729.72380952380956</v>
      </c>
      <c r="H47" s="189">
        <f t="shared" si="12"/>
        <v>2417.3809523809523</v>
      </c>
      <c r="I47" s="190">
        <f t="shared" si="12"/>
        <v>1956.4285714285711</v>
      </c>
      <c r="J47" s="187">
        <f t="shared" si="12"/>
        <v>290.61904761904759</v>
      </c>
      <c r="K47" s="191">
        <f t="shared" si="12"/>
        <v>436.39523809523808</v>
      </c>
      <c r="L47" s="189">
        <f t="shared" si="12"/>
        <v>668.57142857142856</v>
      </c>
      <c r="M47" s="187">
        <f t="shared" si="12"/>
        <v>1527.3809523809523</v>
      </c>
      <c r="N47" s="192">
        <f t="shared" si="12"/>
        <v>1703.7619047619048</v>
      </c>
      <c r="O47" s="195">
        <f t="shared" si="12"/>
        <v>2325.152380952381</v>
      </c>
      <c r="P47" s="187">
        <f t="shared" si="12"/>
        <v>1162.8095238095239</v>
      </c>
      <c r="Q47" s="191">
        <f t="shared" si="12"/>
        <v>861.14761904761895</v>
      </c>
      <c r="R47" s="189">
        <f t="shared" si="12"/>
        <v>1682.9047619047619</v>
      </c>
      <c r="S47" s="190">
        <f t="shared" si="12"/>
        <v>1257.0285714285715</v>
      </c>
      <c r="T47" s="187">
        <f t="shared" si="12"/>
        <v>251.71428571428572</v>
      </c>
      <c r="U47" s="191">
        <f t="shared" si="12"/>
        <v>345.3047619047619</v>
      </c>
      <c r="V47" s="189">
        <f t="shared" si="12"/>
        <v>833.14285714285711</v>
      </c>
      <c r="W47" s="196">
        <f t="shared" si="12"/>
        <v>2201.0380952380956</v>
      </c>
      <c r="X47" s="187">
        <f t="shared" si="12"/>
        <v>1039.1904761904761</v>
      </c>
      <c r="Y47" s="191">
        <f t="shared" si="12"/>
        <v>567.51904761904757</v>
      </c>
      <c r="Z47" s="189">
        <f t="shared" si="12"/>
        <v>2834.1904761904761</v>
      </c>
      <c r="AA47" s="187">
        <f t="shared" si="12"/>
        <v>2600.3571428571431</v>
      </c>
      <c r="AB47" s="164">
        <f t="shared" si="5"/>
        <v>17062.571428571431</v>
      </c>
      <c r="AC47" s="165">
        <f t="shared" si="6"/>
        <v>16903.371428571423</v>
      </c>
    </row>
    <row r="48" spans="1:29" x14ac:dyDescent="0.25">
      <c r="A48" s="131" t="s">
        <v>25</v>
      </c>
      <c r="B48" s="197">
        <f t="shared" ref="B48:AA48" si="13">+B16/$B$65</f>
        <v>1833.2857142857142</v>
      </c>
      <c r="C48" s="181">
        <f t="shared" si="13"/>
        <v>1655.8380952380951</v>
      </c>
      <c r="D48" s="182">
        <f t="shared" si="13"/>
        <v>953.80952380952385</v>
      </c>
      <c r="E48" s="183">
        <f t="shared" si="13"/>
        <v>674.87142857142862</v>
      </c>
      <c r="F48" s="180">
        <f t="shared" si="13"/>
        <v>1272.6666666666667</v>
      </c>
      <c r="G48" s="184">
        <f t="shared" si="13"/>
        <v>818.71428571428567</v>
      </c>
      <c r="H48" s="182">
        <f t="shared" si="13"/>
        <v>2463.0476190476193</v>
      </c>
      <c r="I48" s="183">
        <f t="shared" si="13"/>
        <v>2097.3238095238094</v>
      </c>
      <c r="J48" s="180">
        <f t="shared" si="13"/>
        <v>324.61904761904759</v>
      </c>
      <c r="K48" s="181">
        <f t="shared" si="13"/>
        <v>352.78571428571428</v>
      </c>
      <c r="L48" s="182">
        <f t="shared" si="13"/>
        <v>763.80952380952385</v>
      </c>
      <c r="M48" s="180">
        <f t="shared" si="13"/>
        <v>1577.7380952380952</v>
      </c>
      <c r="N48" s="185">
        <f t="shared" si="13"/>
        <v>1777.4761904761904</v>
      </c>
      <c r="O48" s="198">
        <f t="shared" si="13"/>
        <v>2195.3857142857137</v>
      </c>
      <c r="P48" s="180">
        <f t="shared" si="13"/>
        <v>1241.6666666666667</v>
      </c>
      <c r="Q48" s="181">
        <f t="shared" si="13"/>
        <v>971.72380952380956</v>
      </c>
      <c r="R48" s="182">
        <f t="shared" si="13"/>
        <v>1652.3809523809523</v>
      </c>
      <c r="S48" s="183">
        <f t="shared" si="13"/>
        <v>1330.1238095238095</v>
      </c>
      <c r="T48" s="189">
        <f t="shared" si="13"/>
        <v>269.47619047619048</v>
      </c>
      <c r="U48" s="180">
        <f t="shared" si="13"/>
        <v>335.76190476190476</v>
      </c>
      <c r="V48" s="182">
        <f t="shared" si="13"/>
        <v>944.23809523809518</v>
      </c>
      <c r="W48" s="199">
        <f t="shared" si="13"/>
        <v>2069.7904761904761</v>
      </c>
      <c r="X48" s="180">
        <f t="shared" si="13"/>
        <v>1038.2380952380952</v>
      </c>
      <c r="Y48" s="184">
        <f t="shared" si="13"/>
        <v>527.88571428571436</v>
      </c>
      <c r="Z48" s="182">
        <f t="shared" si="13"/>
        <v>2829.0952380952381</v>
      </c>
      <c r="AA48" s="180">
        <f t="shared" si="13"/>
        <v>2737.5</v>
      </c>
      <c r="AB48" s="164">
        <f t="shared" si="5"/>
        <v>17363.809523809523</v>
      </c>
      <c r="AC48" s="165">
        <f t="shared" si="6"/>
        <v>17345.442857142858</v>
      </c>
    </row>
    <row r="49" spans="1:29" x14ac:dyDescent="0.25">
      <c r="A49" s="139" t="s">
        <v>26</v>
      </c>
      <c r="B49" s="194">
        <f t="shared" ref="B49:AA49" si="14">+B17/$B$65</f>
        <v>1709.1428571428571</v>
      </c>
      <c r="C49" s="188">
        <f t="shared" si="14"/>
        <v>1620.1</v>
      </c>
      <c r="D49" s="189">
        <f t="shared" si="14"/>
        <v>840.90476190476193</v>
      </c>
      <c r="E49" s="190">
        <f t="shared" si="14"/>
        <v>695.39047619047619</v>
      </c>
      <c r="F49" s="187">
        <f t="shared" si="14"/>
        <v>1097.3809523809523</v>
      </c>
      <c r="G49" s="191">
        <f t="shared" si="14"/>
        <v>853.59999999999991</v>
      </c>
      <c r="H49" s="189">
        <f t="shared" si="14"/>
        <v>2272.6666666666665</v>
      </c>
      <c r="I49" s="190">
        <f t="shared" si="14"/>
        <v>2113.4285714285716</v>
      </c>
      <c r="J49" s="187">
        <f t="shared" si="14"/>
        <v>329.38095238095241</v>
      </c>
      <c r="K49" s="188">
        <f t="shared" si="14"/>
        <v>339.50476190476184</v>
      </c>
      <c r="L49" s="189">
        <f t="shared" si="14"/>
        <v>816.42857142857144</v>
      </c>
      <c r="M49" s="187">
        <f t="shared" si="14"/>
        <v>1324.8619047619047</v>
      </c>
      <c r="N49" s="192">
        <f t="shared" si="14"/>
        <v>1777.2857142857142</v>
      </c>
      <c r="O49" s="195">
        <f t="shared" si="14"/>
        <v>1975.138095238095</v>
      </c>
      <c r="P49" s="187">
        <f t="shared" si="14"/>
        <v>1206.9047619047619</v>
      </c>
      <c r="Q49" s="188">
        <f t="shared" si="14"/>
        <v>977.97142857142865</v>
      </c>
      <c r="R49" s="189">
        <f t="shared" si="14"/>
        <v>1581.4761904761904</v>
      </c>
      <c r="S49" s="190">
        <f t="shared" si="14"/>
        <v>1308.6809523809522</v>
      </c>
      <c r="T49" s="187">
        <f t="shared" si="14"/>
        <v>269.61904761904759</v>
      </c>
      <c r="U49" s="191">
        <f t="shared" si="14"/>
        <v>349.45714285714286</v>
      </c>
      <c r="V49" s="189">
        <f t="shared" si="14"/>
        <v>1003.952380952381</v>
      </c>
      <c r="W49" s="196">
        <f t="shared" si="14"/>
        <v>1768.5666666666668</v>
      </c>
      <c r="X49" s="187">
        <f t="shared" si="14"/>
        <v>1013.047619047619</v>
      </c>
      <c r="Y49" s="191">
        <f t="shared" si="14"/>
        <v>525.29047619047628</v>
      </c>
      <c r="Z49" s="189">
        <f t="shared" si="14"/>
        <v>2709</v>
      </c>
      <c r="AA49" s="187">
        <f t="shared" si="14"/>
        <v>2739.3142857142861</v>
      </c>
      <c r="AB49" s="164">
        <f t="shared" si="5"/>
        <v>16627.190476190477</v>
      </c>
      <c r="AC49" s="165">
        <f t="shared" si="6"/>
        <v>16591.304761904761</v>
      </c>
    </row>
    <row r="50" spans="1:29" x14ac:dyDescent="0.25">
      <c r="A50" s="131" t="s">
        <v>27</v>
      </c>
      <c r="B50" s="197">
        <f t="shared" ref="B50:AA50" si="15">+B18/$B$65</f>
        <v>1519.3809523809523</v>
      </c>
      <c r="C50" s="181">
        <f t="shared" si="15"/>
        <v>1799.3857142857141</v>
      </c>
      <c r="D50" s="182">
        <f t="shared" si="15"/>
        <v>770.42857142857144</v>
      </c>
      <c r="E50" s="183">
        <f t="shared" si="15"/>
        <v>747.51428571428573</v>
      </c>
      <c r="F50" s="180">
        <f t="shared" si="15"/>
        <v>975.66666666666663</v>
      </c>
      <c r="G50" s="184">
        <f t="shared" si="15"/>
        <v>1004.5904761904761</v>
      </c>
      <c r="H50" s="182">
        <f t="shared" si="15"/>
        <v>2204.1428571428573</v>
      </c>
      <c r="I50" s="183">
        <f t="shared" si="15"/>
        <v>2326.3619047619054</v>
      </c>
      <c r="J50" s="180">
        <f t="shared" si="15"/>
        <v>384.33333333333331</v>
      </c>
      <c r="K50" s="181">
        <f t="shared" si="15"/>
        <v>312.08571428571429</v>
      </c>
      <c r="L50" s="182">
        <f t="shared" si="15"/>
        <v>1032.4285714285713</v>
      </c>
      <c r="M50" s="180">
        <f t="shared" si="15"/>
        <v>1069.2999999999997</v>
      </c>
      <c r="N50" s="185">
        <f t="shared" si="15"/>
        <v>1895.9047619047619</v>
      </c>
      <c r="O50" s="198">
        <f t="shared" si="15"/>
        <v>1804.1714285714288</v>
      </c>
      <c r="P50" s="180">
        <f t="shared" si="15"/>
        <v>1274</v>
      </c>
      <c r="Q50" s="181">
        <f t="shared" si="15"/>
        <v>954.90476190476193</v>
      </c>
      <c r="R50" s="182">
        <f t="shared" si="15"/>
        <v>1443.7619047619048</v>
      </c>
      <c r="S50" s="183">
        <f t="shared" si="15"/>
        <v>1425.6190476190477</v>
      </c>
      <c r="T50" s="180">
        <f t="shared" si="15"/>
        <v>363.28571428571428</v>
      </c>
      <c r="U50" s="184">
        <f t="shared" si="15"/>
        <v>269.63809523809527</v>
      </c>
      <c r="V50" s="182">
        <f t="shared" si="15"/>
        <v>1253.9047619047619</v>
      </c>
      <c r="W50" s="199">
        <f t="shared" si="15"/>
        <v>1504.0476190476193</v>
      </c>
      <c r="X50" s="180">
        <f t="shared" si="15"/>
        <v>1042.5238095238096</v>
      </c>
      <c r="Y50" s="184">
        <f t="shared" si="15"/>
        <v>512.74285714285702</v>
      </c>
      <c r="Z50" s="182">
        <f t="shared" si="15"/>
        <v>2704.7142857142858</v>
      </c>
      <c r="AA50" s="180">
        <f t="shared" si="15"/>
        <v>2834.695238095238</v>
      </c>
      <c r="AB50" s="164">
        <f t="shared" si="5"/>
        <v>16864.476190476187</v>
      </c>
      <c r="AC50" s="165">
        <f t="shared" si="6"/>
        <v>16565.057142857146</v>
      </c>
    </row>
    <row r="51" spans="1:29" x14ac:dyDescent="0.25">
      <c r="A51" s="139" t="s">
        <v>28</v>
      </c>
      <c r="B51" s="194">
        <f t="shared" ref="B51:AA51" si="16">+B19/$B$65</f>
        <v>1579.7619047619048</v>
      </c>
      <c r="C51" s="188">
        <f t="shared" si="16"/>
        <v>2212.2857142857142</v>
      </c>
      <c r="D51" s="189">
        <f t="shared" si="16"/>
        <v>887.14285714285711</v>
      </c>
      <c r="E51" s="190">
        <f t="shared" si="16"/>
        <v>901.44285714285729</v>
      </c>
      <c r="F51" s="187">
        <f t="shared" si="16"/>
        <v>1021.6190476190476</v>
      </c>
      <c r="G51" s="191">
        <f t="shared" si="16"/>
        <v>1338.9333333333332</v>
      </c>
      <c r="H51" s="189">
        <f t="shared" si="16"/>
        <v>2248.0952380952381</v>
      </c>
      <c r="I51" s="190">
        <f t="shared" si="16"/>
        <v>2865.0571428571429</v>
      </c>
      <c r="J51" s="187">
        <f t="shared" si="16"/>
        <v>501.14285714285717</v>
      </c>
      <c r="K51" s="188">
        <f t="shared" si="16"/>
        <v>268.37142857142857</v>
      </c>
      <c r="L51" s="189">
        <f t="shared" si="16"/>
        <v>1603.4761904761904</v>
      </c>
      <c r="M51" s="187">
        <f t="shared" si="16"/>
        <v>938.23809523809518</v>
      </c>
      <c r="N51" s="192">
        <f t="shared" si="16"/>
        <v>2460.1428571428573</v>
      </c>
      <c r="O51" s="195">
        <f t="shared" si="16"/>
        <v>1843.0428571428572</v>
      </c>
      <c r="P51" s="187">
        <f t="shared" si="16"/>
        <v>1513.9047619047619</v>
      </c>
      <c r="Q51" s="188">
        <f t="shared" si="16"/>
        <v>1000.0857142857144</v>
      </c>
      <c r="R51" s="189">
        <f t="shared" si="16"/>
        <v>1547.2380952380952</v>
      </c>
      <c r="S51" s="190">
        <f t="shared" si="16"/>
        <v>1699.2428571428575</v>
      </c>
      <c r="T51" s="187">
        <f t="shared" si="16"/>
        <v>524.09523809523807</v>
      </c>
      <c r="U51" s="191">
        <f t="shared" si="16"/>
        <v>224.55238095238096</v>
      </c>
      <c r="V51" s="189">
        <f t="shared" si="16"/>
        <v>1761.1428571428571</v>
      </c>
      <c r="W51" s="196">
        <f t="shared" si="16"/>
        <v>1523.7904761904763</v>
      </c>
      <c r="X51" s="187">
        <f t="shared" si="16"/>
        <v>1313.8571428571429</v>
      </c>
      <c r="Y51" s="191">
        <f t="shared" si="16"/>
        <v>504.87142857142862</v>
      </c>
      <c r="Z51" s="189">
        <f t="shared" si="16"/>
        <v>2840.0476190476193</v>
      </c>
      <c r="AA51" s="187">
        <f t="shared" si="16"/>
        <v>3189.361904761905</v>
      </c>
      <c r="AB51" s="164">
        <f t="shared" si="5"/>
        <v>19801.666666666664</v>
      </c>
      <c r="AC51" s="165">
        <f t="shared" si="6"/>
        <v>18509.27619047619</v>
      </c>
    </row>
    <row r="52" spans="1:29" x14ac:dyDescent="0.25">
      <c r="A52" s="131" t="s">
        <v>29</v>
      </c>
      <c r="B52" s="197">
        <f t="shared" ref="B52:AA52" si="17">+B20/$B$65</f>
        <v>1954.1428571428571</v>
      </c>
      <c r="C52" s="181">
        <f t="shared" si="17"/>
        <v>2745.5095238095237</v>
      </c>
      <c r="D52" s="182">
        <f t="shared" si="17"/>
        <v>1165.9047619047619</v>
      </c>
      <c r="E52" s="183">
        <f t="shared" si="17"/>
        <v>1153.2619047619048</v>
      </c>
      <c r="F52" s="180">
        <f t="shared" si="17"/>
        <v>1318.7619047619048</v>
      </c>
      <c r="G52" s="184">
        <f t="shared" si="17"/>
        <v>2032.9714285714283</v>
      </c>
      <c r="H52" s="182">
        <f t="shared" si="17"/>
        <v>2506.1904761904761</v>
      </c>
      <c r="I52" s="183">
        <f t="shared" si="17"/>
        <v>3679.1095238095231</v>
      </c>
      <c r="J52" s="180">
        <f t="shared" si="17"/>
        <v>779.09523809523807</v>
      </c>
      <c r="K52" s="181">
        <f t="shared" si="17"/>
        <v>272.55714285714282</v>
      </c>
      <c r="L52" s="182">
        <f t="shared" si="17"/>
        <v>2267.3333333333335</v>
      </c>
      <c r="M52" s="180">
        <f t="shared" si="17"/>
        <v>906.15238095238112</v>
      </c>
      <c r="N52" s="185">
        <f t="shared" si="17"/>
        <v>3330.3333333333335</v>
      </c>
      <c r="O52" s="198">
        <f t="shared" si="17"/>
        <v>2167.7428571428572</v>
      </c>
      <c r="P52" s="180">
        <f t="shared" si="17"/>
        <v>1964.6190476190477</v>
      </c>
      <c r="Q52" s="181">
        <f t="shared" si="17"/>
        <v>1266.5190476190478</v>
      </c>
      <c r="R52" s="182">
        <f t="shared" si="17"/>
        <v>1938.047619047619</v>
      </c>
      <c r="S52" s="183">
        <f t="shared" si="17"/>
        <v>2348.6</v>
      </c>
      <c r="T52" s="180">
        <f t="shared" si="17"/>
        <v>1064.0952380952381</v>
      </c>
      <c r="U52" s="184">
        <f t="shared" si="17"/>
        <v>251.7428571428571</v>
      </c>
      <c r="V52" s="182">
        <f t="shared" si="17"/>
        <v>2474.2380952380954</v>
      </c>
      <c r="W52" s="199">
        <f t="shared" si="17"/>
        <v>1773.92380952381</v>
      </c>
      <c r="X52" s="180">
        <f t="shared" si="17"/>
        <v>1835.5714285714287</v>
      </c>
      <c r="Y52" s="184">
        <f t="shared" si="17"/>
        <v>639.21428571428578</v>
      </c>
      <c r="Z52" s="182">
        <f t="shared" si="17"/>
        <v>3245.6666666666665</v>
      </c>
      <c r="AA52" s="180">
        <f t="shared" si="17"/>
        <v>4003.6428571428564</v>
      </c>
      <c r="AB52" s="164">
        <f t="shared" si="5"/>
        <v>25844</v>
      </c>
      <c r="AC52" s="165">
        <f t="shared" si="6"/>
        <v>23240.947619047616</v>
      </c>
    </row>
    <row r="53" spans="1:29" x14ac:dyDescent="0.25">
      <c r="A53" s="139" t="s">
        <v>30</v>
      </c>
      <c r="B53" s="194">
        <f t="shared" ref="B53:AA53" si="18">+B21/$B$65</f>
        <v>2131.5238095238096</v>
      </c>
      <c r="C53" s="188">
        <f t="shared" si="18"/>
        <v>3718.4333333333329</v>
      </c>
      <c r="D53" s="189">
        <f t="shared" si="18"/>
        <v>1422.5714285714287</v>
      </c>
      <c r="E53" s="190">
        <f t="shared" si="18"/>
        <v>1457.4523809523807</v>
      </c>
      <c r="F53" s="187">
        <f t="shared" si="18"/>
        <v>1392.1904761904761</v>
      </c>
      <c r="G53" s="191">
        <f t="shared" si="18"/>
        <v>2680.3285714285716</v>
      </c>
      <c r="H53" s="189">
        <f t="shared" si="18"/>
        <v>2879.5714285714284</v>
      </c>
      <c r="I53" s="190">
        <f t="shared" si="18"/>
        <v>4637.5380952380956</v>
      </c>
      <c r="J53" s="187">
        <f t="shared" si="18"/>
        <v>1043.5238095238096</v>
      </c>
      <c r="K53" s="188">
        <f t="shared" si="18"/>
        <v>298.55238095238099</v>
      </c>
      <c r="L53" s="189">
        <f t="shared" si="18"/>
        <v>2899.0476190476193</v>
      </c>
      <c r="M53" s="187">
        <f t="shared" si="18"/>
        <v>1004.6666666666666</v>
      </c>
      <c r="N53" s="192">
        <f t="shared" si="18"/>
        <v>3871.2857142857142</v>
      </c>
      <c r="O53" s="195">
        <f t="shared" si="18"/>
        <v>2599.6523809523806</v>
      </c>
      <c r="P53" s="187">
        <f t="shared" si="18"/>
        <v>2123.3809523809523</v>
      </c>
      <c r="Q53" s="188">
        <f t="shared" si="18"/>
        <v>1660.4809523809522</v>
      </c>
      <c r="R53" s="189">
        <f t="shared" si="18"/>
        <v>2205.0952380952381</v>
      </c>
      <c r="S53" s="190">
        <f t="shared" si="18"/>
        <v>2817.5523809523811</v>
      </c>
      <c r="T53" s="187">
        <f t="shared" si="18"/>
        <v>1263</v>
      </c>
      <c r="U53" s="191">
        <f t="shared" si="18"/>
        <v>321.16190476190468</v>
      </c>
      <c r="V53" s="189">
        <f t="shared" si="18"/>
        <v>3082.7142857142858</v>
      </c>
      <c r="W53" s="196">
        <f t="shared" si="18"/>
        <v>1996.0666666666668</v>
      </c>
      <c r="X53" s="187">
        <f t="shared" si="18"/>
        <v>2397.6190476190477</v>
      </c>
      <c r="Y53" s="191">
        <f t="shared" si="18"/>
        <v>768.19047619047615</v>
      </c>
      <c r="Z53" s="189">
        <f t="shared" si="18"/>
        <v>3712.6666666666665</v>
      </c>
      <c r="AA53" s="187">
        <f t="shared" si="18"/>
        <v>4819.3428571428576</v>
      </c>
      <c r="AB53" s="164">
        <f t="shared" si="5"/>
        <v>30424.190476190477</v>
      </c>
      <c r="AC53" s="165">
        <f t="shared" si="6"/>
        <v>28779.419047619049</v>
      </c>
    </row>
    <row r="54" spans="1:29" x14ac:dyDescent="0.25">
      <c r="A54" s="131" t="s">
        <v>31</v>
      </c>
      <c r="B54" s="197">
        <f t="shared" ref="B54:AA54" si="19">+B22/$B$65</f>
        <v>2204.7619047619046</v>
      </c>
      <c r="C54" s="181">
        <f t="shared" si="19"/>
        <v>3771.5476190476184</v>
      </c>
      <c r="D54" s="182">
        <f t="shared" si="19"/>
        <v>1152.9047619047619</v>
      </c>
      <c r="E54" s="183">
        <f t="shared" si="19"/>
        <v>1403.390476190476</v>
      </c>
      <c r="F54" s="180">
        <f t="shared" si="19"/>
        <v>1242.2380952380952</v>
      </c>
      <c r="G54" s="184">
        <f t="shared" si="19"/>
        <v>2488.2428571428572</v>
      </c>
      <c r="H54" s="182">
        <f t="shared" si="19"/>
        <v>2844</v>
      </c>
      <c r="I54" s="183">
        <f t="shared" si="19"/>
        <v>4710.4285714285725</v>
      </c>
      <c r="J54" s="180">
        <f t="shared" si="19"/>
        <v>748.76190476190482</v>
      </c>
      <c r="K54" s="181">
        <f t="shared" si="19"/>
        <v>268.37142857142851</v>
      </c>
      <c r="L54" s="182">
        <f t="shared" si="19"/>
        <v>2805.9047619047619</v>
      </c>
      <c r="M54" s="180">
        <f t="shared" si="19"/>
        <v>957.76666666666699</v>
      </c>
      <c r="N54" s="185">
        <f t="shared" si="19"/>
        <v>3807.5238095238096</v>
      </c>
      <c r="O54" s="198">
        <f t="shared" si="19"/>
        <v>2636.0142857142855</v>
      </c>
      <c r="P54" s="180">
        <f t="shared" si="19"/>
        <v>2084.1428571428573</v>
      </c>
      <c r="Q54" s="181">
        <f t="shared" si="19"/>
        <v>1937.1666666666667</v>
      </c>
      <c r="R54" s="182">
        <f t="shared" si="19"/>
        <v>2095.9523809523807</v>
      </c>
      <c r="S54" s="183">
        <f t="shared" si="19"/>
        <v>3052.2571428571428</v>
      </c>
      <c r="T54" s="180">
        <f t="shared" si="19"/>
        <v>1177.2857142857142</v>
      </c>
      <c r="U54" s="184">
        <f t="shared" si="19"/>
        <v>307.43333333333334</v>
      </c>
      <c r="V54" s="182">
        <f t="shared" si="19"/>
        <v>3391.8095238095239</v>
      </c>
      <c r="W54" s="199">
        <f t="shared" si="19"/>
        <v>1991.3380952380958</v>
      </c>
      <c r="X54" s="180">
        <f t="shared" si="19"/>
        <v>2290.2857142857142</v>
      </c>
      <c r="Y54" s="184">
        <f t="shared" si="19"/>
        <v>831.67142857142869</v>
      </c>
      <c r="Z54" s="182">
        <f t="shared" si="19"/>
        <v>3657.7142857142858</v>
      </c>
      <c r="AA54" s="180">
        <f t="shared" si="19"/>
        <v>5087.2095238095244</v>
      </c>
      <c r="AB54" s="164">
        <f t="shared" si="5"/>
        <v>29503.285714285714</v>
      </c>
      <c r="AC54" s="165">
        <f t="shared" si="6"/>
        <v>29442.838095238098</v>
      </c>
    </row>
    <row r="55" spans="1:29" x14ac:dyDescent="0.25">
      <c r="A55" s="139" t="s">
        <v>32</v>
      </c>
      <c r="B55" s="194">
        <f t="shared" ref="B55:AA55" si="20">+B23/$B$65</f>
        <v>2208</v>
      </c>
      <c r="C55" s="188">
        <f t="shared" si="20"/>
        <v>3365.87619047619</v>
      </c>
      <c r="D55" s="189">
        <f t="shared" si="20"/>
        <v>856.52380952380952</v>
      </c>
      <c r="E55" s="190">
        <f t="shared" si="20"/>
        <v>1521.4476190476189</v>
      </c>
      <c r="F55" s="187">
        <f t="shared" si="20"/>
        <v>982.42857142857144</v>
      </c>
      <c r="G55" s="191">
        <f t="shared" si="20"/>
        <v>2461.7333333333336</v>
      </c>
      <c r="H55" s="189">
        <f t="shared" si="20"/>
        <v>2598.3333333333335</v>
      </c>
      <c r="I55" s="190">
        <f t="shared" si="20"/>
        <v>4593.0904761904767</v>
      </c>
      <c r="J55" s="187">
        <f t="shared" si="20"/>
        <v>525.14285714285711</v>
      </c>
      <c r="K55" s="188">
        <f t="shared" si="20"/>
        <v>224.96666666666673</v>
      </c>
      <c r="L55" s="189">
        <f t="shared" si="20"/>
        <v>2226.0952380952381</v>
      </c>
      <c r="M55" s="187">
        <f t="shared" si="20"/>
        <v>972.26190476190482</v>
      </c>
      <c r="N55" s="192">
        <f t="shared" si="20"/>
        <v>3334.8095238095239</v>
      </c>
      <c r="O55" s="195">
        <f t="shared" si="20"/>
        <v>2573.7285714285717</v>
      </c>
      <c r="P55" s="187">
        <f t="shared" si="20"/>
        <v>1451.2857142857142</v>
      </c>
      <c r="Q55" s="188">
        <f t="shared" si="20"/>
        <v>1839.8999999999996</v>
      </c>
      <c r="R55" s="189">
        <f t="shared" si="20"/>
        <v>1770.952380952381</v>
      </c>
      <c r="S55" s="190">
        <f t="shared" si="20"/>
        <v>2637.304761904762</v>
      </c>
      <c r="T55" s="187">
        <f t="shared" si="20"/>
        <v>721.95238095238096</v>
      </c>
      <c r="U55" s="191">
        <f t="shared" si="20"/>
        <v>315.54285714285714</v>
      </c>
      <c r="V55" s="189">
        <f t="shared" si="20"/>
        <v>3009.4285714285716</v>
      </c>
      <c r="W55" s="196">
        <f t="shared" si="20"/>
        <v>1817.8476190476192</v>
      </c>
      <c r="X55" s="187">
        <f t="shared" si="20"/>
        <v>1686.2380952380952</v>
      </c>
      <c r="Y55" s="191">
        <f t="shared" si="20"/>
        <v>719.14761904761906</v>
      </c>
      <c r="Z55" s="189">
        <f t="shared" si="20"/>
        <v>3285.8095238095239</v>
      </c>
      <c r="AA55" s="187">
        <f t="shared" si="20"/>
        <v>4512.471428571429</v>
      </c>
      <c r="AB55" s="164">
        <f t="shared" si="5"/>
        <v>24657</v>
      </c>
      <c r="AC55" s="165">
        <f t="shared" si="6"/>
        <v>27555.319047619047</v>
      </c>
    </row>
    <row r="56" spans="1:29" x14ac:dyDescent="0.25">
      <c r="A56" s="131" t="s">
        <v>33</v>
      </c>
      <c r="B56" s="197">
        <f t="shared" ref="B56:AA56" si="21">+B24/$B$65</f>
        <v>2021.2380952380952</v>
      </c>
      <c r="C56" s="181">
        <f t="shared" si="21"/>
        <v>2316.5238095238096</v>
      </c>
      <c r="D56" s="182">
        <f t="shared" si="21"/>
        <v>654.90476190476193</v>
      </c>
      <c r="E56" s="183">
        <f t="shared" si="21"/>
        <v>1122.8857142857146</v>
      </c>
      <c r="F56" s="180">
        <f t="shared" si="21"/>
        <v>826.09523809523807</v>
      </c>
      <c r="G56" s="184">
        <f t="shared" si="21"/>
        <v>1761.3142857142852</v>
      </c>
      <c r="H56" s="182">
        <f t="shared" si="21"/>
        <v>2116</v>
      </c>
      <c r="I56" s="183">
        <f t="shared" si="21"/>
        <v>3332.5523809523811</v>
      </c>
      <c r="J56" s="180">
        <f t="shared" si="21"/>
        <v>421.90476190476193</v>
      </c>
      <c r="K56" s="181">
        <f t="shared" si="21"/>
        <v>152.64761904761903</v>
      </c>
      <c r="L56" s="182">
        <f t="shared" si="21"/>
        <v>1569.0952380952381</v>
      </c>
      <c r="M56" s="180">
        <f t="shared" si="21"/>
        <v>898.57619047619039</v>
      </c>
      <c r="N56" s="185">
        <f t="shared" si="21"/>
        <v>2484.1428571428573</v>
      </c>
      <c r="O56" s="198">
        <f t="shared" si="21"/>
        <v>2187.0285714285715</v>
      </c>
      <c r="P56" s="180">
        <f t="shared" si="21"/>
        <v>969.66666666666663</v>
      </c>
      <c r="Q56" s="181">
        <f t="shared" si="21"/>
        <v>1523.7619047619046</v>
      </c>
      <c r="R56" s="182">
        <f t="shared" si="21"/>
        <v>1329.5238095238096</v>
      </c>
      <c r="S56" s="183">
        <f t="shared" si="21"/>
        <v>2022.1809523809525</v>
      </c>
      <c r="T56" s="180">
        <f t="shared" si="21"/>
        <v>398.28571428571428</v>
      </c>
      <c r="U56" s="184">
        <f t="shared" si="21"/>
        <v>322.48571428571427</v>
      </c>
      <c r="V56" s="182">
        <f t="shared" si="21"/>
        <v>2311.2857142857142</v>
      </c>
      <c r="W56" s="199">
        <f t="shared" si="21"/>
        <v>1541.1333333333334</v>
      </c>
      <c r="X56" s="180">
        <f t="shared" si="21"/>
        <v>1001.8571428571429</v>
      </c>
      <c r="Y56" s="184">
        <f t="shared" si="21"/>
        <v>588.60952380952381</v>
      </c>
      <c r="Z56" s="182">
        <f t="shared" si="21"/>
        <v>2578</v>
      </c>
      <c r="AA56" s="180">
        <f t="shared" si="21"/>
        <v>3250.7761904761905</v>
      </c>
      <c r="AB56" s="164">
        <f t="shared" si="5"/>
        <v>18682</v>
      </c>
      <c r="AC56" s="165">
        <f t="shared" si="6"/>
        <v>21020.476190476191</v>
      </c>
    </row>
    <row r="57" spans="1:29" x14ac:dyDescent="0.25">
      <c r="A57" s="139" t="s">
        <v>34</v>
      </c>
      <c r="B57" s="194">
        <f t="shared" ref="B57:AA57" si="22">+B25/$B$65</f>
        <v>780.71428571428567</v>
      </c>
      <c r="C57" s="188">
        <f t="shared" si="22"/>
        <v>1689.9285714285713</v>
      </c>
      <c r="D57" s="189">
        <f t="shared" si="22"/>
        <v>311.57142857142856</v>
      </c>
      <c r="E57" s="190">
        <f t="shared" si="22"/>
        <v>903.91904761904755</v>
      </c>
      <c r="F57" s="187">
        <f t="shared" si="22"/>
        <v>379</v>
      </c>
      <c r="G57" s="191">
        <f t="shared" si="22"/>
        <v>1433.5761904761907</v>
      </c>
      <c r="H57" s="189">
        <f t="shared" si="22"/>
        <v>1170.7619047619048</v>
      </c>
      <c r="I57" s="190">
        <f t="shared" si="22"/>
        <v>2419.4523809523807</v>
      </c>
      <c r="J57" s="187">
        <f t="shared" si="22"/>
        <v>354.23809523809524</v>
      </c>
      <c r="K57" s="188">
        <f t="shared" si="22"/>
        <v>113.9714285714286</v>
      </c>
      <c r="L57" s="189">
        <f t="shared" si="22"/>
        <v>1156.3809523809523</v>
      </c>
      <c r="M57" s="187">
        <f t="shared" si="22"/>
        <v>579.72380952380956</v>
      </c>
      <c r="N57" s="192">
        <f t="shared" si="22"/>
        <v>2065.2857142857142</v>
      </c>
      <c r="O57" s="195">
        <f t="shared" si="22"/>
        <v>1681.8666666666666</v>
      </c>
      <c r="P57" s="187">
        <f t="shared" si="22"/>
        <v>660.61904761904759</v>
      </c>
      <c r="Q57" s="188">
        <f t="shared" si="22"/>
        <v>1184.6857142857143</v>
      </c>
      <c r="R57" s="189">
        <f t="shared" si="22"/>
        <v>990.80952380952385</v>
      </c>
      <c r="S57" s="190">
        <f t="shared" si="22"/>
        <v>1611.2428571428575</v>
      </c>
      <c r="T57" s="187">
        <f t="shared" si="22"/>
        <v>272.76190476190476</v>
      </c>
      <c r="U57" s="191">
        <f t="shared" si="22"/>
        <v>255.09047619047618</v>
      </c>
      <c r="V57" s="189">
        <f t="shared" si="22"/>
        <v>2116.9047619047619</v>
      </c>
      <c r="W57" s="196">
        <f t="shared" si="22"/>
        <v>1072.2380952380952</v>
      </c>
      <c r="X57" s="187">
        <f t="shared" si="22"/>
        <v>628.66666666666663</v>
      </c>
      <c r="Y57" s="191">
        <f t="shared" si="22"/>
        <v>429.55714285714282</v>
      </c>
      <c r="Z57" s="189">
        <f t="shared" si="22"/>
        <v>1859.2380952380952</v>
      </c>
      <c r="AA57" s="187">
        <f t="shared" si="22"/>
        <v>2404.7095238095244</v>
      </c>
      <c r="AB57" s="164">
        <f t="shared" si="5"/>
        <v>12746.952380952382</v>
      </c>
      <c r="AC57" s="165">
        <f t="shared" si="6"/>
        <v>15779.961904761907</v>
      </c>
    </row>
    <row r="58" spans="1:29" x14ac:dyDescent="0.25">
      <c r="A58" s="131" t="s">
        <v>35</v>
      </c>
      <c r="B58" s="197">
        <f t="shared" ref="B58:AA58" si="23">+B26/$B$65</f>
        <v>0</v>
      </c>
      <c r="C58" s="181">
        <f t="shared" si="23"/>
        <v>879.95238095238096</v>
      </c>
      <c r="D58" s="182">
        <f t="shared" si="23"/>
        <v>7.1904761904761907</v>
      </c>
      <c r="E58" s="183">
        <f t="shared" si="23"/>
        <v>523.99523809523805</v>
      </c>
      <c r="F58" s="180">
        <f t="shared" si="23"/>
        <v>13.714285714285714</v>
      </c>
      <c r="G58" s="184">
        <f t="shared" si="23"/>
        <v>746.71428571428567</v>
      </c>
      <c r="H58" s="182">
        <f t="shared" si="23"/>
        <v>108.66666666666667</v>
      </c>
      <c r="I58" s="183">
        <f t="shared" si="23"/>
        <v>983.44285714285706</v>
      </c>
      <c r="J58" s="180">
        <f t="shared" si="23"/>
        <v>72.095238095238102</v>
      </c>
      <c r="K58" s="181">
        <f t="shared" si="23"/>
        <v>43.561904761904771</v>
      </c>
      <c r="L58" s="182">
        <f t="shared" si="23"/>
        <v>677.52380952380952</v>
      </c>
      <c r="M58" s="180">
        <f t="shared" si="23"/>
        <v>113.60476190476192</v>
      </c>
      <c r="N58" s="185">
        <f t="shared" si="23"/>
        <v>445.47619047619048</v>
      </c>
      <c r="O58" s="198">
        <f t="shared" si="23"/>
        <v>289.1142857142857</v>
      </c>
      <c r="P58" s="180">
        <f t="shared" si="23"/>
        <v>140.95238095238096</v>
      </c>
      <c r="Q58" s="181">
        <f t="shared" si="23"/>
        <v>199.29523809523809</v>
      </c>
      <c r="R58" s="182">
        <f t="shared" si="23"/>
        <v>156.33333333333334</v>
      </c>
      <c r="S58" s="183">
        <f t="shared" si="23"/>
        <v>159.56190476190474</v>
      </c>
      <c r="T58" s="180">
        <f t="shared" si="23"/>
        <v>36.61904761904762</v>
      </c>
      <c r="U58" s="184">
        <f t="shared" si="23"/>
        <v>9.2428571428571438</v>
      </c>
      <c r="V58" s="182">
        <f t="shared" si="23"/>
        <v>329.47619047619048</v>
      </c>
      <c r="W58" s="199">
        <f t="shared" si="23"/>
        <v>44.733333333333334</v>
      </c>
      <c r="X58" s="180">
        <f t="shared" si="23"/>
        <v>61.904761904761905</v>
      </c>
      <c r="Y58" s="184">
        <f t="shared" si="23"/>
        <v>19.80952380952381</v>
      </c>
      <c r="Z58" s="182">
        <f t="shared" si="23"/>
        <v>71.047619047619051</v>
      </c>
      <c r="AA58" s="180">
        <f t="shared" si="23"/>
        <v>129.53809523809525</v>
      </c>
      <c r="AB58" s="164">
        <f t="shared" si="5"/>
        <v>2121</v>
      </c>
      <c r="AC58" s="165">
        <f t="shared" si="6"/>
        <v>4142.5666666666666</v>
      </c>
    </row>
    <row r="59" spans="1:29" x14ac:dyDescent="0.25">
      <c r="A59" s="139" t="s">
        <v>36</v>
      </c>
      <c r="B59" s="194">
        <f t="shared" ref="B59:AA59" si="24">+B27/$B$65</f>
        <v>0</v>
      </c>
      <c r="C59" s="188">
        <f t="shared" si="24"/>
        <v>0</v>
      </c>
      <c r="D59" s="189">
        <f t="shared" si="24"/>
        <v>0</v>
      </c>
      <c r="E59" s="190">
        <f t="shared" si="24"/>
        <v>0</v>
      </c>
      <c r="F59" s="187">
        <f t="shared" si="24"/>
        <v>0</v>
      </c>
      <c r="G59" s="191">
        <f t="shared" si="24"/>
        <v>0</v>
      </c>
      <c r="H59" s="189">
        <f t="shared" si="24"/>
        <v>0</v>
      </c>
      <c r="I59" s="190">
        <f t="shared" si="24"/>
        <v>0</v>
      </c>
      <c r="J59" s="187">
        <f t="shared" si="24"/>
        <v>0</v>
      </c>
      <c r="K59" s="191">
        <f t="shared" si="24"/>
        <v>0</v>
      </c>
      <c r="L59" s="189">
        <f t="shared" si="24"/>
        <v>4.7619047619047616E-2</v>
      </c>
      <c r="M59" s="187">
        <f t="shared" si="24"/>
        <v>0</v>
      </c>
      <c r="N59" s="192">
        <f t="shared" si="24"/>
        <v>0</v>
      </c>
      <c r="O59" s="195">
        <f t="shared" si="24"/>
        <v>0</v>
      </c>
      <c r="P59" s="187">
        <f t="shared" si="24"/>
        <v>0</v>
      </c>
      <c r="Q59" s="191">
        <f t="shared" si="24"/>
        <v>0</v>
      </c>
      <c r="R59" s="189">
        <f t="shared" si="24"/>
        <v>0</v>
      </c>
      <c r="S59" s="190">
        <f t="shared" si="24"/>
        <v>0</v>
      </c>
      <c r="T59" s="187">
        <f t="shared" si="24"/>
        <v>0</v>
      </c>
      <c r="U59" s="191">
        <f t="shared" si="24"/>
        <v>0</v>
      </c>
      <c r="V59" s="189">
        <f t="shared" si="24"/>
        <v>0</v>
      </c>
      <c r="W59" s="190">
        <f t="shared" si="24"/>
        <v>0</v>
      </c>
      <c r="X59" s="187">
        <f t="shared" si="24"/>
        <v>0</v>
      </c>
      <c r="Y59" s="191">
        <f t="shared" si="24"/>
        <v>0</v>
      </c>
      <c r="Z59" s="189">
        <f t="shared" si="24"/>
        <v>0</v>
      </c>
      <c r="AA59" s="187">
        <f t="shared" si="24"/>
        <v>9.5238095238095233E-2</v>
      </c>
      <c r="AB59" s="164">
        <f t="shared" si="5"/>
        <v>4.7619047619047616E-2</v>
      </c>
      <c r="AC59" s="165">
        <f t="shared" si="6"/>
        <v>9.5238095238095233E-2</v>
      </c>
    </row>
    <row r="60" spans="1:29" x14ac:dyDescent="0.25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 x14ac:dyDescent="0.25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8" thickBot="1" x14ac:dyDescent="0.3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4" thickTop="1" thickBot="1" x14ac:dyDescent="0.3">
      <c r="A63" s="9" t="s">
        <v>47</v>
      </c>
      <c r="B63" s="14" t="e">
        <f t="shared" ref="B63:AA63" si="27">SUM(B39:B62)</f>
        <v>#REF!</v>
      </c>
      <c r="C63" s="1">
        <f t="shared" si="27"/>
        <v>34920.823809523805</v>
      </c>
      <c r="D63" s="42">
        <f t="shared" si="27"/>
        <v>18277.904761904763</v>
      </c>
      <c r="E63" s="258">
        <f t="shared" si="27"/>
        <v>16958.014285714282</v>
      </c>
      <c r="F63" s="14">
        <f t="shared" si="27"/>
        <v>24842.761904761905</v>
      </c>
      <c r="G63" s="1">
        <f t="shared" si="27"/>
        <v>24015.419047619049</v>
      </c>
      <c r="H63" s="42">
        <f t="shared" si="27"/>
        <v>43069.190476190481</v>
      </c>
      <c r="I63" s="258">
        <f t="shared" si="27"/>
        <v>47391.628571428577</v>
      </c>
      <c r="J63" s="14">
        <f t="shared" si="27"/>
        <v>7121.0952380952385</v>
      </c>
      <c r="K63" s="1">
        <f t="shared" si="27"/>
        <v>7373.609523809524</v>
      </c>
      <c r="L63" s="42">
        <f t="shared" si="27"/>
        <v>22951.857142857138</v>
      </c>
      <c r="M63" s="258">
        <f t="shared" si="27"/>
        <v>25221.699999999993</v>
      </c>
      <c r="N63" s="14">
        <f t="shared" si="27"/>
        <v>41998.047619047626</v>
      </c>
      <c r="O63" s="1">
        <f t="shared" si="27"/>
        <v>42272.652380952379</v>
      </c>
      <c r="P63" s="42">
        <f t="shared" si="27"/>
        <v>24486.476190476187</v>
      </c>
      <c r="Q63" s="258">
        <f t="shared" si="27"/>
        <v>23336.914285714283</v>
      </c>
      <c r="R63" s="14">
        <f t="shared" si="27"/>
        <v>31244.38095238095</v>
      </c>
      <c r="S63" s="1">
        <f t="shared" si="27"/>
        <v>30922.728571428568</v>
      </c>
      <c r="T63" s="42">
        <f t="shared" si="27"/>
        <v>8275.1904761904752</v>
      </c>
      <c r="U63" s="258">
        <f t="shared" si="27"/>
        <v>8526.604761904764</v>
      </c>
      <c r="V63" s="14">
        <f t="shared" si="27"/>
        <v>28095.571428571428</v>
      </c>
      <c r="W63" s="1">
        <f t="shared" si="27"/>
        <v>34253.309523809512</v>
      </c>
      <c r="X63" s="42">
        <f t="shared" si="27"/>
        <v>23560.380952380954</v>
      </c>
      <c r="Y63" s="258">
        <f t="shared" si="27"/>
        <v>13540.052380952378</v>
      </c>
      <c r="Z63" s="14">
        <f t="shared" si="27"/>
        <v>52847.666666666657</v>
      </c>
      <c r="AA63" s="1">
        <f t="shared" si="27"/>
        <v>53794.376190476207</v>
      </c>
      <c r="AB63" s="42" t="e">
        <f>AB31/B65</f>
        <v>#REF!</v>
      </c>
      <c r="AC63" s="1">
        <f>SUM(AC39:AC62)</f>
        <v>362527.83333333337</v>
      </c>
    </row>
    <row r="64" spans="1:29" ht="15.6" thickTop="1" x14ac:dyDescent="0.25">
      <c r="A64" s="8"/>
      <c r="AB64" s="175" t="e">
        <f>IF(AB63='Daily Total'!D45,"Correct","Wrong")</f>
        <v>#REF!</v>
      </c>
      <c r="AC64" s="175" t="str">
        <f>IF(AC63='Daily Total'!E45,"Correct","Wrong")</f>
        <v>Wrong</v>
      </c>
    </row>
    <row r="65" spans="1:30" x14ac:dyDescent="0.25">
      <c r="A65" t="s">
        <v>82</v>
      </c>
      <c r="B65">
        <f>COUNTIF('Daily Total'!$G$7:$G$37,1)</f>
        <v>21</v>
      </c>
    </row>
    <row r="67" spans="1:30" s="8" customFormat="1" x14ac:dyDescent="0.25">
      <c r="A67" s="43" t="s">
        <v>52</v>
      </c>
      <c r="B67" s="18"/>
      <c r="C67" s="18"/>
      <c r="AB67" s="43"/>
      <c r="AC67" s="43"/>
    </row>
    <row r="68" spans="1:30" s="8" customFormat="1" ht="13.8" thickBot="1" x14ac:dyDescent="0.3">
      <c r="A68" s="43"/>
      <c r="B68" s="18"/>
      <c r="C68" s="18"/>
      <c r="AB68" s="43"/>
      <c r="AC68" s="43"/>
    </row>
    <row r="69" spans="1:30" s="8" customFormat="1" ht="14.4" thickTop="1" thickBot="1" x14ac:dyDescent="0.3">
      <c r="A69" s="301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8" thickTop="1" x14ac:dyDescent="0.25">
      <c r="A71" s="226" t="s">
        <v>16</v>
      </c>
      <c r="B71" s="227" t="e">
        <f>B7/B31</f>
        <v>#REF!</v>
      </c>
      <c r="C71" s="228">
        <f t="shared" ref="C71:AC71" si="28">C7/C31</f>
        <v>0</v>
      </c>
      <c r="D71" s="229">
        <f t="shared" si="28"/>
        <v>0</v>
      </c>
      <c r="E71" s="230">
        <f t="shared" si="28"/>
        <v>0</v>
      </c>
      <c r="F71" s="227">
        <f t="shared" si="28"/>
        <v>0</v>
      </c>
      <c r="G71" s="228">
        <f t="shared" si="28"/>
        <v>0</v>
      </c>
      <c r="H71" s="229">
        <f t="shared" si="28"/>
        <v>0</v>
      </c>
      <c r="I71" s="230">
        <f t="shared" si="28"/>
        <v>0</v>
      </c>
      <c r="J71" s="227">
        <f t="shared" si="28"/>
        <v>0</v>
      </c>
      <c r="K71" s="228">
        <f t="shared" si="28"/>
        <v>0</v>
      </c>
      <c r="L71" s="229">
        <f t="shared" si="28"/>
        <v>0</v>
      </c>
      <c r="M71" s="227">
        <f t="shared" si="28"/>
        <v>0</v>
      </c>
      <c r="N71" s="231">
        <f t="shared" si="28"/>
        <v>0</v>
      </c>
      <c r="O71" s="232">
        <f t="shared" si="28"/>
        <v>0</v>
      </c>
      <c r="P71" s="227">
        <f t="shared" si="28"/>
        <v>0</v>
      </c>
      <c r="Q71" s="228">
        <f t="shared" si="28"/>
        <v>0</v>
      </c>
      <c r="R71" s="229">
        <f t="shared" si="28"/>
        <v>0</v>
      </c>
      <c r="S71" s="230">
        <f t="shared" si="28"/>
        <v>0</v>
      </c>
      <c r="T71" s="227">
        <f t="shared" si="28"/>
        <v>0</v>
      </c>
      <c r="U71" s="228">
        <f t="shared" si="28"/>
        <v>0</v>
      </c>
      <c r="V71" s="229">
        <f t="shared" si="28"/>
        <v>0</v>
      </c>
      <c r="W71" s="230">
        <f t="shared" si="28"/>
        <v>0</v>
      </c>
      <c r="X71" s="227">
        <f t="shared" si="28"/>
        <v>0</v>
      </c>
      <c r="Y71" s="228">
        <f t="shared" si="28"/>
        <v>0</v>
      </c>
      <c r="Z71" s="229">
        <f t="shared" si="28"/>
        <v>0</v>
      </c>
      <c r="AA71" s="227">
        <f t="shared" si="28"/>
        <v>0</v>
      </c>
      <c r="AB71" s="233" t="e">
        <f t="shared" si="28"/>
        <v>#REF!</v>
      </c>
      <c r="AC71" s="234">
        <f t="shared" si="28"/>
        <v>0</v>
      </c>
      <c r="AD71" s="18"/>
    </row>
    <row r="72" spans="1:30" s="8" customFormat="1" x14ac:dyDescent="0.25">
      <c r="A72" s="235" t="s">
        <v>17</v>
      </c>
      <c r="B72" s="236" t="e">
        <f>B8/B31</f>
        <v>#REF!</v>
      </c>
      <c r="C72" s="237">
        <f t="shared" ref="C72:AC72" si="29">C8/C31</f>
        <v>1.3636289876432033E-6</v>
      </c>
      <c r="D72" s="238">
        <f t="shared" si="29"/>
        <v>2.0003334757552706E-2</v>
      </c>
      <c r="E72" s="239">
        <f t="shared" si="29"/>
        <v>1.2074639242072088E-4</v>
      </c>
      <c r="F72" s="236">
        <f t="shared" si="29"/>
        <v>2.4715448401182293E-2</v>
      </c>
      <c r="G72" s="237">
        <f t="shared" si="29"/>
        <v>2.8553084347794015E-4</v>
      </c>
      <c r="H72" s="238">
        <f t="shared" si="29"/>
        <v>1.2154307631242308E-2</v>
      </c>
      <c r="I72" s="239">
        <f t="shared" si="29"/>
        <v>8.40011728010633E-4</v>
      </c>
      <c r="J72" s="236">
        <f t="shared" si="29"/>
        <v>1.9526156356365727E-3</v>
      </c>
      <c r="K72" s="237">
        <f t="shared" si="29"/>
        <v>4.0685636936875266E-3</v>
      </c>
      <c r="L72" s="238">
        <f t="shared" si="29"/>
        <v>2.033241422522091E-3</v>
      </c>
      <c r="M72" s="236">
        <f t="shared" si="29"/>
        <v>4.2253864161190006E-3</v>
      </c>
      <c r="N72" s="240">
        <f t="shared" si="29"/>
        <v>5.9628622192188074E-3</v>
      </c>
      <c r="O72" s="241">
        <f t="shared" si="29"/>
        <v>4.0575596718671093E-3</v>
      </c>
      <c r="P72" s="236">
        <f t="shared" si="29"/>
        <v>3.7124476873531746E-3</v>
      </c>
      <c r="Q72" s="237">
        <f t="shared" si="29"/>
        <v>3.7626878487219918E-3</v>
      </c>
      <c r="R72" s="238">
        <f t="shared" si="29"/>
        <v>1.6612510897197515E-3</v>
      </c>
      <c r="S72" s="239">
        <f t="shared" si="29"/>
        <v>3.9637973178304805E-3</v>
      </c>
      <c r="T72" s="236">
        <f t="shared" si="29"/>
        <v>3.1073950247152991E-4</v>
      </c>
      <c r="U72" s="237">
        <f t="shared" si="29"/>
        <v>5.3166922355629741E-3</v>
      </c>
      <c r="V72" s="238">
        <f t="shared" si="29"/>
        <v>5.1524812417479788E-4</v>
      </c>
      <c r="W72" s="239">
        <f t="shared" si="29"/>
        <v>2.6872620580979658E-3</v>
      </c>
      <c r="X72" s="236">
        <f t="shared" si="29"/>
        <v>1.0307861462341947E-4</v>
      </c>
      <c r="Y72" s="237">
        <f t="shared" si="29"/>
        <v>3.2636857633314355E-3</v>
      </c>
      <c r="Z72" s="238">
        <f t="shared" si="29"/>
        <v>6.127224610538285E-5</v>
      </c>
      <c r="AA72" s="236">
        <f t="shared" si="29"/>
        <v>5.3200816973344447E-4</v>
      </c>
      <c r="AB72" s="242" t="e">
        <f t="shared" si="29"/>
        <v>#REF!</v>
      </c>
      <c r="AC72" s="243">
        <f t="shared" si="29"/>
        <v>2.1444658863303038E-3</v>
      </c>
      <c r="AD72" s="18"/>
    </row>
    <row r="73" spans="1:30" s="8" customFormat="1" x14ac:dyDescent="0.25">
      <c r="A73" s="244" t="s">
        <v>18</v>
      </c>
      <c r="B73" s="245" t="e">
        <f>B9/B31</f>
        <v>#REF!</v>
      </c>
      <c r="C73" s="246">
        <f t="shared" ref="C73:AC73" si="30">C9/C31</f>
        <v>1.5164099794187475E-2</v>
      </c>
      <c r="D73" s="247">
        <f t="shared" si="30"/>
        <v>6.8102001896643352E-2</v>
      </c>
      <c r="E73" s="248">
        <f t="shared" si="30"/>
        <v>2.1631014188262722E-2</v>
      </c>
      <c r="F73" s="245">
        <f t="shared" si="30"/>
        <v>7.9214411402765583E-2</v>
      </c>
      <c r="G73" s="246">
        <f t="shared" si="30"/>
        <v>2.0322856069850362E-2</v>
      </c>
      <c r="H73" s="247">
        <f t="shared" si="30"/>
        <v>5.0261318166892034E-2</v>
      </c>
      <c r="I73" s="248">
        <f t="shared" si="30"/>
        <v>1.8250661509235804E-2</v>
      </c>
      <c r="J73" s="245">
        <f t="shared" si="30"/>
        <v>1.3802050246417419E-2</v>
      </c>
      <c r="K73" s="246">
        <f t="shared" si="30"/>
        <v>4.5297967397242941E-2</v>
      </c>
      <c r="L73" s="247">
        <f t="shared" si="30"/>
        <v>2.2135359935600191E-2</v>
      </c>
      <c r="M73" s="245">
        <f t="shared" si="30"/>
        <v>4.4217026268196506E-2</v>
      </c>
      <c r="N73" s="249">
        <f t="shared" si="30"/>
        <v>4.1120959137556284E-2</v>
      </c>
      <c r="O73" s="250">
        <f t="shared" si="30"/>
        <v>4.2246157794012272E-2</v>
      </c>
      <c r="P73" s="245">
        <f t="shared" si="30"/>
        <v>3.6367985438026044E-2</v>
      </c>
      <c r="Q73" s="246">
        <f t="shared" si="30"/>
        <v>4.064988393617959E-2</v>
      </c>
      <c r="R73" s="247">
        <f t="shared" si="30"/>
        <v>4.3692427743198016E-2</v>
      </c>
      <c r="S73" s="248">
        <f t="shared" si="30"/>
        <v>3.5153061248060252E-2</v>
      </c>
      <c r="T73" s="245">
        <f t="shared" si="30"/>
        <v>1.795959235580824E-2</v>
      </c>
      <c r="U73" s="246">
        <f t="shared" si="30"/>
        <v>6.4438644980668355E-2</v>
      </c>
      <c r="V73" s="247">
        <f t="shared" si="30"/>
        <v>2.4035308055667136E-2</v>
      </c>
      <c r="W73" s="248">
        <f t="shared" si="30"/>
        <v>3.7971721884364318E-2</v>
      </c>
      <c r="X73" s="245">
        <f t="shared" si="30"/>
        <v>4.0683714387349225E-2</v>
      </c>
      <c r="Y73" s="246">
        <f t="shared" si="30"/>
        <v>5.8807889538304528E-2</v>
      </c>
      <c r="Z73" s="247">
        <f t="shared" si="30"/>
        <v>4.6869664020846982E-2</v>
      </c>
      <c r="AA73" s="245">
        <f t="shared" si="30"/>
        <v>3.2030167076236245E-2</v>
      </c>
      <c r="AB73" s="242" t="e">
        <f t="shared" si="30"/>
        <v>#REF!</v>
      </c>
      <c r="AC73" s="243">
        <f t="shared" si="30"/>
        <v>3.2796168228528134E-2</v>
      </c>
      <c r="AD73" s="18"/>
    </row>
    <row r="74" spans="1:30" s="8" customFormat="1" x14ac:dyDescent="0.25">
      <c r="A74" s="235" t="s">
        <v>19</v>
      </c>
      <c r="B74" s="236" t="e">
        <f>B10/B31</f>
        <v>#REF!</v>
      </c>
      <c r="C74" s="237">
        <f t="shared" ref="C74:AC74" si="31">C10/C31</f>
        <v>4.4324896606241088E-2</v>
      </c>
      <c r="D74" s="238">
        <f t="shared" si="31"/>
        <v>8.3952521389343365E-2</v>
      </c>
      <c r="E74" s="239">
        <f t="shared" si="31"/>
        <v>5.9048074754933975E-2</v>
      </c>
      <c r="F74" s="236">
        <f t="shared" si="31"/>
        <v>0.10284302412506853</v>
      </c>
      <c r="G74" s="237">
        <f t="shared" si="31"/>
        <v>4.9286787575759855E-2</v>
      </c>
      <c r="H74" s="238">
        <f t="shared" si="31"/>
        <v>7.2945747319097837E-2</v>
      </c>
      <c r="I74" s="239">
        <f t="shared" si="31"/>
        <v>4.3901163175091601E-2</v>
      </c>
      <c r="J74" s="236">
        <f t="shared" si="31"/>
        <v>3.0533023946289695E-2</v>
      </c>
      <c r="K74" s="237">
        <f t="shared" si="31"/>
        <v>0.10141508520089018</v>
      </c>
      <c r="L74" s="238">
        <f t="shared" si="31"/>
        <v>3.934944573423875E-2</v>
      </c>
      <c r="M74" s="236">
        <f t="shared" si="31"/>
        <v>8.6757302904509503E-2</v>
      </c>
      <c r="N74" s="240">
        <f t="shared" si="31"/>
        <v>6.1133227281540296E-2</v>
      </c>
      <c r="O74" s="241">
        <f t="shared" si="31"/>
        <v>7.4243429023176877E-2</v>
      </c>
      <c r="P74" s="236">
        <f t="shared" si="31"/>
        <v>7.0380929414876239E-2</v>
      </c>
      <c r="Q74" s="237">
        <f t="shared" si="31"/>
        <v>7.7392612399076702E-2</v>
      </c>
      <c r="R74" s="238">
        <f t="shared" si="31"/>
        <v>7.7865429517231285E-2</v>
      </c>
      <c r="S74" s="239">
        <f t="shared" si="31"/>
        <v>5.6326576244657749E-2</v>
      </c>
      <c r="T74" s="236">
        <f t="shared" si="31"/>
        <v>4.2997140045690219E-2</v>
      </c>
      <c r="U74" s="237">
        <f t="shared" si="31"/>
        <v>0.1282383933313489</v>
      </c>
      <c r="V74" s="238">
        <f t="shared" si="31"/>
        <v>4.2553732413344252E-2</v>
      </c>
      <c r="W74" s="239">
        <f t="shared" si="31"/>
        <v>7.6473806145947634E-2</v>
      </c>
      <c r="X74" s="236">
        <f t="shared" si="31"/>
        <v>7.1631552566051165E-2</v>
      </c>
      <c r="Y74" s="237">
        <f t="shared" si="31"/>
        <v>9.8499302422337134E-2</v>
      </c>
      <c r="Z74" s="238">
        <f t="shared" si="31"/>
        <v>6.9525978080755016E-2</v>
      </c>
      <c r="AA74" s="236">
        <f t="shared" si="31"/>
        <v>5.2716963952418823E-2</v>
      </c>
      <c r="AB74" s="242" t="e">
        <f t="shared" si="31"/>
        <v>#REF!</v>
      </c>
      <c r="AC74" s="243">
        <f t="shared" si="31"/>
        <v>6.4321064609226389E-2</v>
      </c>
      <c r="AD74" s="18"/>
    </row>
    <row r="75" spans="1:30" s="8" customFormat="1" x14ac:dyDescent="0.25">
      <c r="A75" s="244" t="s">
        <v>20</v>
      </c>
      <c r="B75" s="245" t="e">
        <f>B11/B31</f>
        <v>#REF!</v>
      </c>
      <c r="C75" s="246">
        <f t="shared" ref="C75:AC75" si="32">C11/C31</f>
        <v>4.2084590542442069E-2</v>
      </c>
      <c r="D75" s="247">
        <f t="shared" si="32"/>
        <v>8.3694598734876349E-2</v>
      </c>
      <c r="E75" s="248">
        <f t="shared" si="32"/>
        <v>7.455275395844585E-2</v>
      </c>
      <c r="F75" s="245">
        <f t="shared" si="32"/>
        <v>0.10250183056097589</v>
      </c>
      <c r="G75" s="246">
        <f t="shared" si="32"/>
        <v>5.3899696980392361E-2</v>
      </c>
      <c r="H75" s="247">
        <f t="shared" si="32"/>
        <v>7.4084557185392724E-2</v>
      </c>
      <c r="I75" s="248">
        <f t="shared" si="32"/>
        <v>5.0945405065511845E-2</v>
      </c>
      <c r="J75" s="245">
        <f t="shared" si="32"/>
        <v>3.9680894458450078E-2</v>
      </c>
      <c r="K75" s="246">
        <f t="shared" si="32"/>
        <v>0.12827600102811962</v>
      </c>
      <c r="L75" s="247">
        <f t="shared" si="32"/>
        <v>4.0513372711825375E-2</v>
      </c>
      <c r="M75" s="245">
        <f t="shared" si="32"/>
        <v>0.11864745343059654</v>
      </c>
      <c r="N75" s="249">
        <f t="shared" si="32"/>
        <v>6.3118580342170105E-2</v>
      </c>
      <c r="O75" s="250">
        <f t="shared" si="32"/>
        <v>8.8506618654838998E-2</v>
      </c>
      <c r="P75" s="245">
        <f t="shared" si="32"/>
        <v>8.1366585248222531E-2</v>
      </c>
      <c r="Q75" s="246">
        <f t="shared" si="32"/>
        <v>8.6654252245369698E-2</v>
      </c>
      <c r="R75" s="247">
        <f t="shared" si="32"/>
        <v>8.861174275907896E-2</v>
      </c>
      <c r="S75" s="248">
        <f t="shared" si="32"/>
        <v>6.204898138570597E-2</v>
      </c>
      <c r="T75" s="245">
        <f t="shared" si="32"/>
        <v>4.7382019691677359E-2</v>
      </c>
      <c r="U75" s="246">
        <f t="shared" si="32"/>
        <v>0.16394400272089543</v>
      </c>
      <c r="V75" s="247">
        <f t="shared" si="32"/>
        <v>4.3053726481211238E-2</v>
      </c>
      <c r="W75" s="248">
        <f t="shared" si="32"/>
        <v>9.0317862924611358E-2</v>
      </c>
      <c r="X75" s="245">
        <f t="shared" si="32"/>
        <v>7.4224687126087374E-2</v>
      </c>
      <c r="Y75" s="246">
        <f t="shared" si="32"/>
        <v>0.12030480292859527</v>
      </c>
      <c r="Z75" s="247">
        <f t="shared" si="32"/>
        <v>8.3104088030196407E-2</v>
      </c>
      <c r="AA75" s="245">
        <f t="shared" si="32"/>
        <v>5.6517325806494732E-2</v>
      </c>
      <c r="AB75" s="242" t="e">
        <f t="shared" si="32"/>
        <v>#REF!</v>
      </c>
      <c r="AC75" s="243">
        <f t="shared" si="32"/>
        <v>7.5095606780668178E-2</v>
      </c>
      <c r="AD75" s="18"/>
    </row>
    <row r="76" spans="1:30" s="8" customFormat="1" x14ac:dyDescent="0.25">
      <c r="A76" s="235" t="s">
        <v>21</v>
      </c>
      <c r="B76" s="236" t="e">
        <f>B12/B31</f>
        <v>#REF!</v>
      </c>
      <c r="C76" s="237">
        <f t="shared" ref="C76:AC76" si="33">C12/C31</f>
        <v>3.8864926139717704E-2</v>
      </c>
      <c r="D76" s="238">
        <f t="shared" si="33"/>
        <v>8.0964265988599293E-2</v>
      </c>
      <c r="E76" s="239">
        <f t="shared" si="33"/>
        <v>6.3119474624022412E-2</v>
      </c>
      <c r="F76" s="236">
        <f t="shared" si="33"/>
        <v>8.5070289707838628E-2</v>
      </c>
      <c r="G76" s="237">
        <f t="shared" si="33"/>
        <v>4.5039317993717541E-2</v>
      </c>
      <c r="H76" s="238">
        <f t="shared" si="33"/>
        <v>7.0632747085807662E-2</v>
      </c>
      <c r="I76" s="239">
        <f t="shared" si="33"/>
        <v>4.8509772973768121E-2</v>
      </c>
      <c r="J76" s="236">
        <f t="shared" si="33"/>
        <v>3.3782925312451938E-2</v>
      </c>
      <c r="K76" s="237">
        <f t="shared" si="33"/>
        <v>0.11557433265868368</v>
      </c>
      <c r="L76" s="238">
        <f t="shared" si="33"/>
        <v>3.4930257744471345E-2</v>
      </c>
      <c r="M76" s="236">
        <f t="shared" si="33"/>
        <v>0.11909906756407987</v>
      </c>
      <c r="N76" s="240">
        <f t="shared" si="33"/>
        <v>5.3978699690121652E-2</v>
      </c>
      <c r="O76" s="241">
        <f t="shared" si="33"/>
        <v>8.6121309769447943E-2</v>
      </c>
      <c r="P76" s="236">
        <f t="shared" si="33"/>
        <v>6.719938702801935E-2</v>
      </c>
      <c r="Q76" s="237">
        <f t="shared" si="33"/>
        <v>7.6641911282186906E-2</v>
      </c>
      <c r="R76" s="238">
        <f t="shared" si="33"/>
        <v>7.7104911816524721E-2</v>
      </c>
      <c r="S76" s="239">
        <f t="shared" si="33"/>
        <v>5.4995916857580325E-2</v>
      </c>
      <c r="T76" s="236">
        <f t="shared" si="33"/>
        <v>3.3801552546625313E-2</v>
      </c>
      <c r="U76" s="237">
        <f t="shared" si="33"/>
        <v>0.12748668453417791</v>
      </c>
      <c r="V76" s="238">
        <f t="shared" si="33"/>
        <v>3.3909767172253885E-2</v>
      </c>
      <c r="W76" s="239">
        <f t="shared" si="33"/>
        <v>8.349669375013466E-2</v>
      </c>
      <c r="X76" s="236">
        <f t="shared" si="33"/>
        <v>6.3894593021375679E-2</v>
      </c>
      <c r="Y76" s="237">
        <f t="shared" si="33"/>
        <v>0.10854850037507767</v>
      </c>
      <c r="Z76" s="238">
        <f t="shared" si="33"/>
        <v>7.2782417748767578E-2</v>
      </c>
      <c r="AA76" s="236">
        <f t="shared" si="33"/>
        <v>5.1201050490407962E-2</v>
      </c>
      <c r="AB76" s="242" t="e">
        <f t="shared" si="33"/>
        <v>#REF!</v>
      </c>
      <c r="AC76" s="243">
        <f t="shared" si="33"/>
        <v>6.8864190329162897E-2</v>
      </c>
      <c r="AD76" s="18"/>
    </row>
    <row r="77" spans="1:30" s="8" customFormat="1" x14ac:dyDescent="0.25">
      <c r="A77" s="244" t="s">
        <v>22</v>
      </c>
      <c r="B77" s="245" t="e">
        <f>B13/B31</f>
        <v>#REF!</v>
      </c>
      <c r="C77" s="246">
        <f t="shared" ref="C77:AC77" si="34">C13/C31</f>
        <v>3.9822466414840767E-2</v>
      </c>
      <c r="D77" s="247">
        <f t="shared" si="34"/>
        <v>6.7927448180993971E-2</v>
      </c>
      <c r="E77" s="248">
        <f t="shared" si="34"/>
        <v>4.8701793757860795E-2</v>
      </c>
      <c r="F77" s="245">
        <f t="shared" si="34"/>
        <v>7.1947755214702758E-2</v>
      </c>
      <c r="G77" s="246">
        <f t="shared" si="34"/>
        <v>3.5526382058510823E-2</v>
      </c>
      <c r="H77" s="247">
        <f t="shared" si="34"/>
        <v>6.5600976501819327E-2</v>
      </c>
      <c r="I77" s="248">
        <f t="shared" si="34"/>
        <v>4.448987474380145E-2</v>
      </c>
      <c r="J77" s="245">
        <f t="shared" si="34"/>
        <v>3.3903292029717202E-2</v>
      </c>
      <c r="K77" s="246">
        <f t="shared" si="34"/>
        <v>0.10765742435377647</v>
      </c>
      <c r="L77" s="247">
        <f t="shared" si="34"/>
        <v>2.8091927409131745E-2</v>
      </c>
      <c r="M77" s="245">
        <f t="shared" si="34"/>
        <v>9.1901588144902457E-2</v>
      </c>
      <c r="N77" s="249">
        <f t="shared" si="34"/>
        <v>4.5481706065701469E-2</v>
      </c>
      <c r="O77" s="250">
        <f t="shared" si="34"/>
        <v>7.6754452417002225E-2</v>
      </c>
      <c r="P77" s="245">
        <f t="shared" si="34"/>
        <v>5.0050951351183162E-2</v>
      </c>
      <c r="Q77" s="246">
        <f t="shared" si="34"/>
        <v>5.6997783197354213E-2</v>
      </c>
      <c r="R77" s="247">
        <f t="shared" si="34"/>
        <v>6.8397822389397261E-2</v>
      </c>
      <c r="S77" s="248">
        <f t="shared" si="34"/>
        <v>4.6272944865796813E-2</v>
      </c>
      <c r="T77" s="245">
        <f t="shared" si="34"/>
        <v>2.7932028611051967E-2</v>
      </c>
      <c r="U77" s="246">
        <f t="shared" si="34"/>
        <v>7.4267823903557878E-2</v>
      </c>
      <c r="V77" s="247">
        <f t="shared" si="34"/>
        <v>2.8392883474263865E-2</v>
      </c>
      <c r="W77" s="248">
        <f t="shared" si="34"/>
        <v>8.2181700899252683E-2</v>
      </c>
      <c r="X77" s="245">
        <f t="shared" si="34"/>
        <v>5.365140833683666E-2</v>
      </c>
      <c r="Y77" s="246">
        <f t="shared" si="34"/>
        <v>7.1272496308131331E-2</v>
      </c>
      <c r="Z77" s="247">
        <f t="shared" si="34"/>
        <v>6.3543824523495648E-2</v>
      </c>
      <c r="AA77" s="245">
        <f t="shared" si="34"/>
        <v>4.8357152575428539E-2</v>
      </c>
      <c r="AB77" s="242" t="e">
        <f t="shared" si="34"/>
        <v>#REF!</v>
      </c>
      <c r="AC77" s="243">
        <f t="shared" si="34"/>
        <v>5.8782140143065528E-2</v>
      </c>
      <c r="AD77" s="18"/>
    </row>
    <row r="78" spans="1:30" s="8" customFormat="1" x14ac:dyDescent="0.25">
      <c r="A78" s="235" t="s">
        <v>23</v>
      </c>
      <c r="B78" s="236" t="e">
        <f>B14/B31</f>
        <v>#REF!</v>
      </c>
      <c r="C78" s="237">
        <f t="shared" ref="C78:AC78" si="35">C14/C31</f>
        <v>3.9857238954025653E-2</v>
      </c>
      <c r="D78" s="238">
        <f t="shared" si="35"/>
        <v>5.0122969184755992E-2</v>
      </c>
      <c r="E78" s="239">
        <f t="shared" si="35"/>
        <v>4.0364114958428149E-2</v>
      </c>
      <c r="F78" s="236">
        <f t="shared" si="35"/>
        <v>5.5898239977918263E-2</v>
      </c>
      <c r="G78" s="237">
        <f t="shared" si="35"/>
        <v>3.1528553679203715E-2</v>
      </c>
      <c r="H78" s="238">
        <f t="shared" si="35"/>
        <v>5.4614225393690992E-2</v>
      </c>
      <c r="I78" s="239">
        <f t="shared" si="35"/>
        <v>3.9465579715605784E-2</v>
      </c>
      <c r="J78" s="236">
        <f t="shared" si="35"/>
        <v>3.5394501915836915E-2</v>
      </c>
      <c r="K78" s="237">
        <f t="shared" si="35"/>
        <v>7.9493276537045243E-2</v>
      </c>
      <c r="L78" s="238">
        <f t="shared" si="35"/>
        <v>2.7515150760702007E-2</v>
      </c>
      <c r="M78" s="236">
        <f t="shared" si="35"/>
        <v>6.451492922666556E-2</v>
      </c>
      <c r="N78" s="240">
        <f t="shared" si="35"/>
        <v>3.9804571414317445E-2</v>
      </c>
      <c r="O78" s="241">
        <f t="shared" si="35"/>
        <v>5.375027443725016E-2</v>
      </c>
      <c r="P78" s="236">
        <f t="shared" si="35"/>
        <v>4.5914557306657125E-2</v>
      </c>
      <c r="Q78" s="237">
        <f t="shared" si="35"/>
        <v>4.1810726190592791E-2</v>
      </c>
      <c r="R78" s="238">
        <f t="shared" si="35"/>
        <v>5.3937317490992669E-2</v>
      </c>
      <c r="S78" s="239">
        <f t="shared" si="35"/>
        <v>4.0479240651005194E-2</v>
      </c>
      <c r="T78" s="236">
        <f t="shared" si="35"/>
        <v>3.0579068817290927E-2</v>
      </c>
      <c r="U78" s="237">
        <f t="shared" si="35"/>
        <v>4.841429095598259E-2</v>
      </c>
      <c r="V78" s="238">
        <f t="shared" si="35"/>
        <v>2.6265790066897513E-2</v>
      </c>
      <c r="W78" s="239">
        <f t="shared" si="35"/>
        <v>6.3289956688231008E-2</v>
      </c>
      <c r="X78" s="236">
        <f t="shared" si="35"/>
        <v>4.4335931183908418E-2</v>
      </c>
      <c r="Y78" s="237">
        <f t="shared" si="35"/>
        <v>4.9311900390059685E-2</v>
      </c>
      <c r="Z78" s="238">
        <f t="shared" si="35"/>
        <v>5.2407593793842321E-2</v>
      </c>
      <c r="AA78" s="236">
        <f t="shared" si="35"/>
        <v>4.6507428330045827E-2</v>
      </c>
      <c r="AB78" s="242" t="e">
        <f t="shared" si="35"/>
        <v>#REF!</v>
      </c>
      <c r="AC78" s="243">
        <f t="shared" si="35"/>
        <v>4.7353697440242516E-2</v>
      </c>
      <c r="AD78" s="18"/>
    </row>
    <row r="79" spans="1:30" s="8" customFormat="1" x14ac:dyDescent="0.25">
      <c r="A79" s="244" t="s">
        <v>24</v>
      </c>
      <c r="B79" s="245" t="e">
        <f>B15/B31</f>
        <v>#REF!</v>
      </c>
      <c r="C79" s="246">
        <f t="shared" ref="C79:AC79" si="36">C15/C31</f>
        <v>4.1771228601081664E-2</v>
      </c>
      <c r="D79" s="247">
        <f t="shared" si="36"/>
        <v>5.152982002730333E-2</v>
      </c>
      <c r="E79" s="248">
        <f t="shared" si="36"/>
        <v>3.7575715710200797E-2</v>
      </c>
      <c r="F79" s="245">
        <f t="shared" si="36"/>
        <v>5.4274695321814538E-2</v>
      </c>
      <c r="G79" s="246">
        <f t="shared" si="36"/>
        <v>3.0385637164060071E-2</v>
      </c>
      <c r="H79" s="247">
        <f t="shared" si="36"/>
        <v>5.6127847439280981E-2</v>
      </c>
      <c r="I79" s="248">
        <f t="shared" si="36"/>
        <v>4.1282155317364656E-2</v>
      </c>
      <c r="J79" s="245">
        <f t="shared" si="36"/>
        <v>4.0811004192773982E-2</v>
      </c>
      <c r="K79" s="246">
        <f t="shared" si="36"/>
        <v>5.9183394060413647E-2</v>
      </c>
      <c r="L79" s="247">
        <f t="shared" si="36"/>
        <v>2.9129295481847096E-2</v>
      </c>
      <c r="M79" s="245">
        <f t="shared" si="36"/>
        <v>6.0558207907514275E-2</v>
      </c>
      <c r="N79" s="249">
        <f t="shared" si="36"/>
        <v>4.0567645434765105E-2</v>
      </c>
      <c r="O79" s="250">
        <f t="shared" si="36"/>
        <v>5.5003702157096504E-2</v>
      </c>
      <c r="P79" s="245">
        <f t="shared" si="36"/>
        <v>4.7487826127541731E-2</v>
      </c>
      <c r="Q79" s="246">
        <f t="shared" si="36"/>
        <v>3.6900663408391196E-2</v>
      </c>
      <c r="R79" s="247">
        <f t="shared" si="36"/>
        <v>5.3862637396133707E-2</v>
      </c>
      <c r="S79" s="248">
        <f t="shared" si="36"/>
        <v>4.0650635616613008E-2</v>
      </c>
      <c r="T79" s="245">
        <f t="shared" si="36"/>
        <v>3.0417944630824208E-2</v>
      </c>
      <c r="U79" s="246">
        <f t="shared" si="36"/>
        <v>4.0497334114455205E-2</v>
      </c>
      <c r="V79" s="247">
        <f t="shared" si="36"/>
        <v>2.9653885462375872E-2</v>
      </c>
      <c r="W79" s="248">
        <f t="shared" si="36"/>
        <v>6.4257676873767489E-2</v>
      </c>
      <c r="X79" s="245">
        <f t="shared" si="36"/>
        <v>4.4107541312291824E-2</v>
      </c>
      <c r="Y79" s="246">
        <f t="shared" si="36"/>
        <v>4.1914095429749693E-2</v>
      </c>
      <c r="Z79" s="247">
        <f t="shared" si="36"/>
        <v>5.3629434466179071E-2</v>
      </c>
      <c r="AA79" s="245">
        <f t="shared" si="36"/>
        <v>4.8338828833143214E-2</v>
      </c>
      <c r="AB79" s="242" t="e">
        <f t="shared" si="36"/>
        <v>#REF!</v>
      </c>
      <c r="AC79" s="243">
        <f t="shared" si="36"/>
        <v>4.6626410096985003E-2</v>
      </c>
      <c r="AD79" s="18"/>
    </row>
    <row r="80" spans="1:30" s="8" customFormat="1" x14ac:dyDescent="0.25">
      <c r="A80" s="235" t="s">
        <v>25</v>
      </c>
      <c r="B80" s="236" t="e">
        <f>B16/B31</f>
        <v>#REF!</v>
      </c>
      <c r="C80" s="237">
        <f t="shared" ref="C80:AC80" si="37">C16/C31</f>
        <v>4.7416925335722053E-2</v>
      </c>
      <c r="D80" s="238">
        <f t="shared" si="37"/>
        <v>5.2183745141154037E-2</v>
      </c>
      <c r="E80" s="239">
        <f t="shared" si="37"/>
        <v>3.9796606914050757E-2</v>
      </c>
      <c r="F80" s="236">
        <f t="shared" si="37"/>
        <v>5.1228871876066229E-2</v>
      </c>
      <c r="G80" s="237">
        <f t="shared" si="37"/>
        <v>3.4091192999418228E-2</v>
      </c>
      <c r="H80" s="238">
        <f t="shared" si="37"/>
        <v>5.7188156819646792E-2</v>
      </c>
      <c r="I80" s="239">
        <f t="shared" si="37"/>
        <v>4.4255153763342964E-2</v>
      </c>
      <c r="J80" s="236">
        <f t="shared" si="37"/>
        <v>4.5585550644296292E-2</v>
      </c>
      <c r="K80" s="237">
        <f t="shared" si="37"/>
        <v>4.7844371626482605E-2</v>
      </c>
      <c r="L80" s="238">
        <f t="shared" si="37"/>
        <v>3.3278767772708509E-2</v>
      </c>
      <c r="M80" s="236">
        <f t="shared" si="37"/>
        <v>6.255478794998337E-2</v>
      </c>
      <c r="N80" s="240">
        <f t="shared" si="37"/>
        <v>4.2322829065750224E-2</v>
      </c>
      <c r="O80" s="241">
        <f t="shared" si="37"/>
        <v>5.1933947614674209E-2</v>
      </c>
      <c r="P80" s="236">
        <f t="shared" si="37"/>
        <v>5.0708262675607137E-2</v>
      </c>
      <c r="Q80" s="237">
        <f t="shared" si="37"/>
        <v>4.1638915823530756E-2</v>
      </c>
      <c r="R80" s="238">
        <f t="shared" si="37"/>
        <v>5.2885699828693004E-2</v>
      </c>
      <c r="S80" s="239">
        <f t="shared" si="37"/>
        <v>4.3014438601410909E-2</v>
      </c>
      <c r="T80" s="247">
        <f t="shared" si="37"/>
        <v>3.2564348971970143E-2</v>
      </c>
      <c r="U80" s="236">
        <f t="shared" si="37"/>
        <v>3.9378148059826187E-2</v>
      </c>
      <c r="V80" s="238">
        <f t="shared" si="37"/>
        <v>3.3608075836388383E-2</v>
      </c>
      <c r="W80" s="239">
        <f t="shared" si="37"/>
        <v>6.0425999851248288E-2</v>
      </c>
      <c r="X80" s="236">
        <f t="shared" si="37"/>
        <v>4.4067118326164993E-2</v>
      </c>
      <c r="Y80" s="237">
        <f t="shared" si="37"/>
        <v>3.8986977260761814E-2</v>
      </c>
      <c r="Z80" s="238">
        <f t="shared" si="37"/>
        <v>5.3533020784807366E-2</v>
      </c>
      <c r="AA80" s="236">
        <f t="shared" si="37"/>
        <v>5.088821906414541E-2</v>
      </c>
      <c r="AB80" s="242" t="e">
        <f t="shared" si="37"/>
        <v>#REF!</v>
      </c>
      <c r="AC80" s="243">
        <f t="shared" si="37"/>
        <v>4.7845823857596739E-2</v>
      </c>
      <c r="AD80" s="18"/>
    </row>
    <row r="81" spans="1:30" s="8" customFormat="1" x14ac:dyDescent="0.25">
      <c r="A81" s="244" t="s">
        <v>26</v>
      </c>
      <c r="B81" s="245" t="e">
        <f>B17/B31</f>
        <v>#REF!</v>
      </c>
      <c r="C81" s="246">
        <f t="shared" ref="C81:AC81" si="38">C17/C31</f>
        <v>4.6393521780495828E-2</v>
      </c>
      <c r="D81" s="247">
        <f t="shared" si="38"/>
        <v>4.6006627830635999E-2</v>
      </c>
      <c r="E81" s="248">
        <f t="shared" si="38"/>
        <v>4.1006598088331882E-2</v>
      </c>
      <c r="F81" s="245">
        <f t="shared" si="38"/>
        <v>4.4173065643341551E-2</v>
      </c>
      <c r="G81" s="246">
        <f t="shared" si="38"/>
        <v>3.5543831165612244E-2</v>
      </c>
      <c r="H81" s="247">
        <f t="shared" si="38"/>
        <v>5.2767805513387653E-2</v>
      </c>
      <c r="I81" s="248">
        <f t="shared" si="38"/>
        <v>4.4594976689674541E-2</v>
      </c>
      <c r="J81" s="245">
        <f t="shared" si="38"/>
        <v>4.6254254629103334E-2</v>
      </c>
      <c r="K81" s="246">
        <f t="shared" si="38"/>
        <v>4.6043224937324739E-2</v>
      </c>
      <c r="L81" s="247">
        <f t="shared" si="38"/>
        <v>3.5571351213409437E-2</v>
      </c>
      <c r="M81" s="245">
        <f t="shared" si="38"/>
        <v>5.2528652103621287E-2</v>
      </c>
      <c r="N81" s="249">
        <f t="shared" si="38"/>
        <v>4.2318293707530624E-2</v>
      </c>
      <c r="O81" s="250">
        <f t="shared" si="38"/>
        <v>4.6723779654007987E-2</v>
      </c>
      <c r="P81" s="245">
        <f t="shared" si="38"/>
        <v>4.9288625791496184E-2</v>
      </c>
      <c r="Q81" s="246">
        <f t="shared" si="38"/>
        <v>4.1906629839665421E-2</v>
      </c>
      <c r="R81" s="247">
        <f t="shared" si="38"/>
        <v>5.0616339395121716E-2</v>
      </c>
      <c r="S81" s="248">
        <f t="shared" si="38"/>
        <v>4.2321005061310257E-2</v>
      </c>
      <c r="T81" s="245">
        <f t="shared" si="38"/>
        <v>3.2581612277663007E-2</v>
      </c>
      <c r="U81" s="246">
        <f t="shared" si="38"/>
        <v>4.0984325251998362E-2</v>
      </c>
      <c r="V81" s="247">
        <f t="shared" si="38"/>
        <v>3.573347434860942E-2</v>
      </c>
      <c r="W81" s="248">
        <f t="shared" si="38"/>
        <v>5.1631993849742701E-2</v>
      </c>
      <c r="X81" s="245">
        <f t="shared" si="38"/>
        <v>4.2997930343110308E-2</v>
      </c>
      <c r="Y81" s="246">
        <f t="shared" si="38"/>
        <v>3.8795306060221343E-2</v>
      </c>
      <c r="Z81" s="247">
        <f t="shared" si="38"/>
        <v>5.1260541304251846E-2</v>
      </c>
      <c r="AA81" s="245">
        <f t="shared" si="38"/>
        <v>5.092194537240971E-2</v>
      </c>
      <c r="AB81" s="242" t="e">
        <f t="shared" si="38"/>
        <v>#REF!</v>
      </c>
      <c r="AC81" s="243">
        <f t="shared" si="38"/>
        <v>4.5765602627949285E-2</v>
      </c>
      <c r="AD81" s="18"/>
    </row>
    <row r="82" spans="1:30" s="8" customFormat="1" x14ac:dyDescent="0.25">
      <c r="A82" s="235" t="s">
        <v>27</v>
      </c>
      <c r="B82" s="236" t="e">
        <f>B18/B31</f>
        <v>#REF!</v>
      </c>
      <c r="C82" s="237">
        <f t="shared" ref="C82:AC82" si="39">C18/C31</f>
        <v>5.152758491897249E-2</v>
      </c>
      <c r="D82" s="238">
        <f t="shared" si="39"/>
        <v>4.2150814410321077E-2</v>
      </c>
      <c r="E82" s="239">
        <f t="shared" si="39"/>
        <v>4.4080295789348654E-2</v>
      </c>
      <c r="F82" s="236">
        <f t="shared" si="39"/>
        <v>3.927367940839336E-2</v>
      </c>
      <c r="G82" s="237">
        <f t="shared" si="39"/>
        <v>4.1831061710750107E-2</v>
      </c>
      <c r="H82" s="238">
        <f t="shared" si="39"/>
        <v>5.1176788622515484E-2</v>
      </c>
      <c r="I82" s="239">
        <f t="shared" si="39"/>
        <v>4.9088034635813724E-2</v>
      </c>
      <c r="J82" s="236">
        <f t="shared" si="39"/>
        <v>5.3971098613776643E-2</v>
      </c>
      <c r="K82" s="237">
        <f t="shared" si="39"/>
        <v>4.2324686882046533E-2</v>
      </c>
      <c r="L82" s="238">
        <f t="shared" si="39"/>
        <v>4.4982354369083113E-2</v>
      </c>
      <c r="M82" s="236">
        <f t="shared" si="39"/>
        <v>4.2396031988327518E-2</v>
      </c>
      <c r="N82" s="240">
        <f t="shared" si="39"/>
        <v>4.5142688038786384E-2</v>
      </c>
      <c r="O82" s="241">
        <f t="shared" si="39"/>
        <v>4.2679399728992873E-2</v>
      </c>
      <c r="P82" s="236">
        <f t="shared" si="39"/>
        <v>5.2028719448636372E-2</v>
      </c>
      <c r="Q82" s="237">
        <f t="shared" si="39"/>
        <v>4.0918210103265781E-2</v>
      </c>
      <c r="R82" s="238">
        <f t="shared" si="39"/>
        <v>4.6208689714874449E-2</v>
      </c>
      <c r="S82" s="239">
        <f t="shared" si="39"/>
        <v>4.6102627855947521E-2</v>
      </c>
      <c r="T82" s="236">
        <f t="shared" si="39"/>
        <v>4.3900586376950032E-2</v>
      </c>
      <c r="U82" s="237">
        <f t="shared" si="39"/>
        <v>3.1623149280096415E-2</v>
      </c>
      <c r="V82" s="238">
        <f t="shared" si="39"/>
        <v>4.462997896635125E-2</v>
      </c>
      <c r="W82" s="239">
        <f t="shared" si="39"/>
        <v>4.3909556184699564E-2</v>
      </c>
      <c r="X82" s="236">
        <f t="shared" si="39"/>
        <v>4.4249021763735734E-2</v>
      </c>
      <c r="Y82" s="237">
        <f t="shared" si="39"/>
        <v>3.7868602182378835E-2</v>
      </c>
      <c r="Z82" s="238">
        <f t="shared" si="39"/>
        <v>5.1179445684406487E-2</v>
      </c>
      <c r="AA82" s="236">
        <f t="shared" si="39"/>
        <v>5.2695010869874083E-2</v>
      </c>
      <c r="AB82" s="242" t="e">
        <f t="shared" si="39"/>
        <v>#REF!</v>
      </c>
      <c r="AC82" s="243">
        <f t="shared" si="39"/>
        <v>4.5693200962106745E-2</v>
      </c>
      <c r="AD82" s="18"/>
    </row>
    <row r="83" spans="1:30" s="8" customFormat="1" x14ac:dyDescent="0.25">
      <c r="A83" s="244" t="s">
        <v>28</v>
      </c>
      <c r="B83" s="245" t="e">
        <f>B19/B31</f>
        <v>#REF!</v>
      </c>
      <c r="C83" s="246">
        <f t="shared" ref="C83:AC83" si="40">C19/C31</f>
        <v>6.335147550792794E-2</v>
      </c>
      <c r="D83" s="247">
        <f t="shared" si="40"/>
        <v>4.8536354067883161E-2</v>
      </c>
      <c r="E83" s="248">
        <f t="shared" si="40"/>
        <v>5.3157335638185407E-2</v>
      </c>
      <c r="F83" s="245">
        <f t="shared" si="40"/>
        <v>4.1123408562041643E-2</v>
      </c>
      <c r="G83" s="246">
        <f t="shared" si="40"/>
        <v>5.5753069753995341E-2</v>
      </c>
      <c r="H83" s="247">
        <f t="shared" si="40"/>
        <v>5.2197294939593325E-2</v>
      </c>
      <c r="I83" s="248">
        <f t="shared" si="40"/>
        <v>6.04549206098485E-2</v>
      </c>
      <c r="J83" s="245">
        <f t="shared" si="40"/>
        <v>7.0374407361093461E-2</v>
      </c>
      <c r="K83" s="246">
        <f t="shared" si="40"/>
        <v>3.6396208356958989E-2</v>
      </c>
      <c r="L83" s="247">
        <f t="shared" si="40"/>
        <v>6.9862590225088131E-2</v>
      </c>
      <c r="M83" s="245">
        <f t="shared" si="40"/>
        <v>3.7199637424840337E-2</v>
      </c>
      <c r="N83" s="249">
        <f t="shared" si="40"/>
        <v>5.8577552924795821E-2</v>
      </c>
      <c r="O83" s="250">
        <f t="shared" si="40"/>
        <v>4.359894052858896E-2</v>
      </c>
      <c r="P83" s="245">
        <f t="shared" si="40"/>
        <v>6.1826158657062404E-2</v>
      </c>
      <c r="Q83" s="246">
        <f t="shared" si="40"/>
        <v>4.2854239512629906E-2</v>
      </c>
      <c r="R83" s="247">
        <f t="shared" si="40"/>
        <v>4.9520523309334097E-2</v>
      </c>
      <c r="S83" s="248">
        <f t="shared" si="40"/>
        <v>5.4951258690440825E-2</v>
      </c>
      <c r="T83" s="245">
        <f t="shared" si="40"/>
        <v>6.3333314151882564E-2</v>
      </c>
      <c r="U83" s="246">
        <f t="shared" si="40"/>
        <v>2.6335497800441979E-2</v>
      </c>
      <c r="V83" s="247">
        <f t="shared" si="40"/>
        <v>6.2684002054212914E-2</v>
      </c>
      <c r="W83" s="248">
        <f t="shared" si="40"/>
        <v>4.4485934275381105E-2</v>
      </c>
      <c r="X83" s="245">
        <f t="shared" si="40"/>
        <v>5.576553051126993E-2</v>
      </c>
      <c r="Y83" s="246">
        <f t="shared" si="40"/>
        <v>3.7287258155785437E-2</v>
      </c>
      <c r="Z83" s="247">
        <f t="shared" si="40"/>
        <v>5.3740265146634394E-2</v>
      </c>
      <c r="AA83" s="245">
        <f t="shared" si="40"/>
        <v>5.9288017272826989E-2</v>
      </c>
      <c r="AB83" s="242" t="e">
        <f t="shared" si="40"/>
        <v>#REF!</v>
      </c>
      <c r="AC83" s="243">
        <f t="shared" si="40"/>
        <v>5.1056152076073752E-2</v>
      </c>
      <c r="AD83" s="18"/>
    </row>
    <row r="84" spans="1:30" s="8" customFormat="1" x14ac:dyDescent="0.25">
      <c r="A84" s="235" t="s">
        <v>29</v>
      </c>
      <c r="B84" s="236" t="e">
        <f>B20/B31</f>
        <v>#REF!</v>
      </c>
      <c r="C84" s="237">
        <f t="shared" ref="C84:AC84" si="41">C20/C31</f>
        <v>7.862098382286023E-2</v>
      </c>
      <c r="D84" s="238">
        <f t="shared" si="41"/>
        <v>6.3787659312831521E-2</v>
      </c>
      <c r="E84" s="239">
        <f t="shared" si="41"/>
        <v>6.8006895461423911E-2</v>
      </c>
      <c r="F84" s="236">
        <f t="shared" si="41"/>
        <v>5.3084351483041914E-2</v>
      </c>
      <c r="G84" s="237">
        <f t="shared" si="41"/>
        <v>8.4652756820122285E-2</v>
      </c>
      <c r="H84" s="238">
        <f t="shared" si="41"/>
        <v>5.8189867245727528E-2</v>
      </c>
      <c r="I84" s="239">
        <f t="shared" si="41"/>
        <v>7.7632055169076453E-2</v>
      </c>
      <c r="J84" s="236">
        <f t="shared" si="41"/>
        <v>0.10940665895428071</v>
      </c>
      <c r="K84" s="237">
        <f t="shared" si="41"/>
        <v>3.6963869862792535E-2</v>
      </c>
      <c r="L84" s="238">
        <f t="shared" si="41"/>
        <v>9.8786486828537579E-2</v>
      </c>
      <c r="M84" s="236">
        <f t="shared" si="41"/>
        <v>3.5927490254518191E-2</v>
      </c>
      <c r="N84" s="240">
        <f t="shared" si="41"/>
        <v>7.9297336951037412E-2</v>
      </c>
      <c r="O84" s="241">
        <f t="shared" si="41"/>
        <v>5.1280029405479641E-2</v>
      </c>
      <c r="P84" s="236">
        <f t="shared" si="41"/>
        <v>8.0232820448994199E-2</v>
      </c>
      <c r="Q84" s="237">
        <f t="shared" si="41"/>
        <v>5.4271058808933813E-2</v>
      </c>
      <c r="R84" s="238">
        <f t="shared" si="41"/>
        <v>6.2028677156425842E-2</v>
      </c>
      <c r="S84" s="239">
        <f t="shared" si="41"/>
        <v>7.5950606835194251E-2</v>
      </c>
      <c r="T84" s="236">
        <f t="shared" si="41"/>
        <v>0.12858860967090385</v>
      </c>
      <c r="U84" s="237">
        <f t="shared" si="41"/>
        <v>2.9524396189629428E-2</v>
      </c>
      <c r="V84" s="238">
        <f t="shared" si="41"/>
        <v>8.8065056855257645E-2</v>
      </c>
      <c r="W84" s="239">
        <f t="shared" si="41"/>
        <v>5.1788391667402317E-2</v>
      </c>
      <c r="X84" s="236">
        <f t="shared" si="41"/>
        <v>7.7909242311548041E-2</v>
      </c>
      <c r="Y84" s="237">
        <f t="shared" si="41"/>
        <v>4.7209144228533978E-2</v>
      </c>
      <c r="Z84" s="238">
        <f t="shared" si="41"/>
        <v>6.1415515033776326E-2</v>
      </c>
      <c r="AA84" s="236">
        <f t="shared" si="41"/>
        <v>7.4424933248908379E-2</v>
      </c>
      <c r="AB84" s="242" t="e">
        <f t="shared" si="41"/>
        <v>#REF!</v>
      </c>
      <c r="AC84" s="243">
        <f t="shared" si="41"/>
        <v>6.4108036630881993E-2</v>
      </c>
      <c r="AD84" s="18"/>
    </row>
    <row r="85" spans="1:30" s="8" customFormat="1" x14ac:dyDescent="0.25">
      <c r="A85" s="244" t="s">
        <v>30</v>
      </c>
      <c r="B85" s="245" t="e">
        <f>B21/B31</f>
        <v>#REF!</v>
      </c>
      <c r="C85" s="246">
        <f t="shared" ref="C85:AC85" si="42">C21/C31</f>
        <v>0.10648183312099357</v>
      </c>
      <c r="D85" s="247">
        <f t="shared" si="42"/>
        <v>7.7830114944924395E-2</v>
      </c>
      <c r="E85" s="248">
        <f t="shared" si="42"/>
        <v>8.5944754874995186E-2</v>
      </c>
      <c r="F85" s="245">
        <f t="shared" si="42"/>
        <v>5.6040084493327556E-2</v>
      </c>
      <c r="G85" s="246">
        <f t="shared" si="42"/>
        <v>0.11160865301221159</v>
      </c>
      <c r="H85" s="247">
        <f t="shared" si="42"/>
        <v>6.6859195557978132E-2</v>
      </c>
      <c r="I85" s="248">
        <f t="shared" si="42"/>
        <v>9.7855638960547775E-2</v>
      </c>
      <c r="J85" s="245">
        <f t="shared" si="42"/>
        <v>0.14653979123061595</v>
      </c>
      <c r="K85" s="246">
        <f t="shared" si="42"/>
        <v>4.0489312593560825E-2</v>
      </c>
      <c r="L85" s="247">
        <f t="shared" si="42"/>
        <v>0.1263099365338213</v>
      </c>
      <c r="M85" s="245">
        <f t="shared" si="42"/>
        <v>3.983342386384213E-2</v>
      </c>
      <c r="N85" s="249">
        <f t="shared" si="42"/>
        <v>9.2177754294700778E-2</v>
      </c>
      <c r="O85" s="250">
        <f t="shared" si="42"/>
        <v>6.1497262048400753E-2</v>
      </c>
      <c r="P85" s="245">
        <f t="shared" si="42"/>
        <v>8.671647712245438E-2</v>
      </c>
      <c r="Q85" s="246">
        <f t="shared" si="42"/>
        <v>7.1152549649523167E-2</v>
      </c>
      <c r="R85" s="247">
        <f t="shared" si="42"/>
        <v>7.0575737808855538E-2</v>
      </c>
      <c r="S85" s="248">
        <f t="shared" si="42"/>
        <v>9.1115904421050734E-2</v>
      </c>
      <c r="T85" s="245">
        <f t="shared" si="42"/>
        <v>0.15262488563059978</v>
      </c>
      <c r="U85" s="246">
        <f t="shared" si="42"/>
        <v>3.7665860413372804E-2</v>
      </c>
      <c r="V85" s="247">
        <f t="shared" si="42"/>
        <v>0.10972242702205227</v>
      </c>
      <c r="W85" s="248">
        <f t="shared" si="42"/>
        <v>5.8273687839687366E-2</v>
      </c>
      <c r="X85" s="245">
        <f t="shared" si="42"/>
        <v>0.10176486757429745</v>
      </c>
      <c r="Y85" s="246">
        <f t="shared" si="42"/>
        <v>5.6734675359981376E-2</v>
      </c>
      <c r="Z85" s="247">
        <f t="shared" si="42"/>
        <v>7.0252234409592357E-2</v>
      </c>
      <c r="AA85" s="245">
        <f t="shared" si="42"/>
        <v>8.9588228332241157E-2</v>
      </c>
      <c r="AB85" s="242" t="e">
        <f t="shared" si="42"/>
        <v>#REF!</v>
      </c>
      <c r="AC85" s="243">
        <f t="shared" si="42"/>
        <v>7.9385405481838534E-2</v>
      </c>
      <c r="AD85" s="18"/>
    </row>
    <row r="86" spans="1:30" s="8" customFormat="1" x14ac:dyDescent="0.25">
      <c r="A86" s="235" t="s">
        <v>31</v>
      </c>
      <c r="B86" s="236" t="e">
        <f>B22/B31</f>
        <v>#REF!</v>
      </c>
      <c r="C86" s="237">
        <f t="shared" ref="C86:AC86" si="43">C22/C31</f>
        <v>0.10800282489381079</v>
      </c>
      <c r="D86" s="238">
        <f t="shared" si="43"/>
        <v>6.3076418053543706E-2</v>
      </c>
      <c r="E86" s="239">
        <f t="shared" si="43"/>
        <v>8.2756769309524386E-2</v>
      </c>
      <c r="F86" s="236">
        <f t="shared" si="43"/>
        <v>5.0004025317329184E-2</v>
      </c>
      <c r="G86" s="237">
        <f t="shared" si="43"/>
        <v>0.1036102202592858</v>
      </c>
      <c r="H86" s="238">
        <f t="shared" si="43"/>
        <v>6.6033281994752627E-2</v>
      </c>
      <c r="I86" s="239">
        <f t="shared" si="43"/>
        <v>9.9393684357755765E-2</v>
      </c>
      <c r="J86" s="236">
        <f t="shared" si="43"/>
        <v>0.10514701457105984</v>
      </c>
      <c r="K86" s="237">
        <f t="shared" si="43"/>
        <v>3.6396208356958983E-2</v>
      </c>
      <c r="L86" s="238">
        <f t="shared" si="43"/>
        <v>0.12225175263335886</v>
      </c>
      <c r="M86" s="236">
        <f t="shared" si="43"/>
        <v>3.7973913997338293E-2</v>
      </c>
      <c r="N86" s="240">
        <f t="shared" si="43"/>
        <v>9.0659543130689746E-2</v>
      </c>
      <c r="O86" s="241">
        <f t="shared" si="43"/>
        <v>6.2357437663458429E-2</v>
      </c>
      <c r="P86" s="236">
        <f t="shared" si="43"/>
        <v>8.5114037680663376E-2</v>
      </c>
      <c r="Q86" s="237">
        <f t="shared" si="43"/>
        <v>8.300868927870661E-2</v>
      </c>
      <c r="R86" s="238">
        <f t="shared" si="43"/>
        <v>6.7082538269738409E-2</v>
      </c>
      <c r="S86" s="239">
        <f t="shared" si="43"/>
        <v>9.8705944910608953E-2</v>
      </c>
      <c r="T86" s="236">
        <f t="shared" si="43"/>
        <v>0.14226690221488211</v>
      </c>
      <c r="U86" s="237">
        <f t="shared" si="43"/>
        <v>3.6055773888674494E-2</v>
      </c>
      <c r="V86" s="238">
        <f t="shared" si="43"/>
        <v>0.1207239914102714</v>
      </c>
      <c r="W86" s="239">
        <f t="shared" si="43"/>
        <v>5.8135640699299836E-2</v>
      </c>
      <c r="X86" s="236">
        <f t="shared" si="43"/>
        <v>9.7209197037803577E-2</v>
      </c>
      <c r="Y86" s="237">
        <f t="shared" si="43"/>
        <v>6.1423058432284336E-2</v>
      </c>
      <c r="Z86" s="238">
        <f t="shared" si="43"/>
        <v>6.9212408350686289E-2</v>
      </c>
      <c r="AA86" s="236">
        <f t="shared" si="43"/>
        <v>9.4567683168155586E-2</v>
      </c>
      <c r="AB86" s="242" t="e">
        <f t="shared" si="43"/>
        <v>#REF!</v>
      </c>
      <c r="AC86" s="243">
        <f t="shared" si="43"/>
        <v>8.121538648362564E-2</v>
      </c>
      <c r="AD86" s="18"/>
    </row>
    <row r="87" spans="1:30" s="8" customFormat="1" x14ac:dyDescent="0.25">
      <c r="A87" s="244" t="s">
        <v>32</v>
      </c>
      <c r="B87" s="245" t="e">
        <f>B23/B31</f>
        <v>#REF!</v>
      </c>
      <c r="C87" s="246">
        <f t="shared" ref="C87:AC87" si="44">C23/C31</f>
        <v>9.6385933185179587E-2</v>
      </c>
      <c r="D87" s="247">
        <f t="shared" si="44"/>
        <v>4.6861159453516606E-2</v>
      </c>
      <c r="E87" s="248">
        <f t="shared" si="44"/>
        <v>8.9718500846488372E-2</v>
      </c>
      <c r="F87" s="245">
        <f t="shared" si="44"/>
        <v>3.954586753255715E-2</v>
      </c>
      <c r="G87" s="246">
        <f t="shared" si="44"/>
        <v>0.1025063659498124</v>
      </c>
      <c r="H87" s="247">
        <f t="shared" si="44"/>
        <v>6.0329281897456254E-2</v>
      </c>
      <c r="I87" s="248">
        <f t="shared" si="44"/>
        <v>9.6917759837431602E-2</v>
      </c>
      <c r="J87" s="245">
        <f t="shared" si="44"/>
        <v>7.3744675444520971E-2</v>
      </c>
      <c r="K87" s="246">
        <f t="shared" si="44"/>
        <v>3.0509707076330141E-2</v>
      </c>
      <c r="L87" s="247">
        <f t="shared" si="44"/>
        <v>9.698976532659459E-2</v>
      </c>
      <c r="M87" s="245">
        <f t="shared" si="44"/>
        <v>3.854862696653695E-2</v>
      </c>
      <c r="N87" s="249">
        <f t="shared" si="44"/>
        <v>7.9403917869197996E-2</v>
      </c>
      <c r="O87" s="250">
        <f t="shared" si="44"/>
        <v>6.0884009553852057E-2</v>
      </c>
      <c r="P87" s="245">
        <f t="shared" si="44"/>
        <v>5.9268867557602252E-2</v>
      </c>
      <c r="Q87" s="246">
        <f t="shared" si="44"/>
        <v>7.8840757500073438E-2</v>
      </c>
      <c r="R87" s="247">
        <f t="shared" si="44"/>
        <v>5.668066791438308E-2</v>
      </c>
      <c r="S87" s="248">
        <f t="shared" si="44"/>
        <v>8.5286935653586887E-2</v>
      </c>
      <c r="T87" s="245">
        <f t="shared" si="44"/>
        <v>8.7242992536497505E-2</v>
      </c>
      <c r="U87" s="246">
        <f t="shared" si="44"/>
        <v>3.7006858644679085E-2</v>
      </c>
      <c r="V87" s="247">
        <f t="shared" si="44"/>
        <v>0.10711398339341736</v>
      </c>
      <c r="W87" s="248">
        <f t="shared" si="44"/>
        <v>5.3070714751928726E-2</v>
      </c>
      <c r="X87" s="245">
        <f t="shared" si="44"/>
        <v>7.1570918086860918E-2</v>
      </c>
      <c r="Y87" s="246">
        <f t="shared" si="44"/>
        <v>5.3112617205180686E-2</v>
      </c>
      <c r="Z87" s="247">
        <f t="shared" si="44"/>
        <v>6.2175110672994527E-2</v>
      </c>
      <c r="AA87" s="245">
        <f t="shared" si="44"/>
        <v>8.3883702128891346E-2</v>
      </c>
      <c r="AB87" s="242" t="e">
        <f t="shared" si="44"/>
        <v>#REF!</v>
      </c>
      <c r="AC87" s="243">
        <f t="shared" si="44"/>
        <v>7.6008837153981393E-2</v>
      </c>
      <c r="AD87" s="18"/>
    </row>
    <row r="88" spans="1:30" s="8" customFormat="1" x14ac:dyDescent="0.25">
      <c r="A88" s="235" t="s">
        <v>33</v>
      </c>
      <c r="B88" s="236" t="e">
        <f>B24/B31</f>
        <v>#REF!</v>
      </c>
      <c r="C88" s="237">
        <f t="shared" ref="C88:AC88" si="45">C24/C31</f>
        <v>6.6336459361878916E-2</v>
      </c>
      <c r="D88" s="238">
        <f t="shared" si="45"/>
        <v>3.5830406736210255E-2</v>
      </c>
      <c r="E88" s="239">
        <f t="shared" si="45"/>
        <v>6.6215636770140723E-2</v>
      </c>
      <c r="F88" s="236">
        <f t="shared" si="45"/>
        <v>3.3252954774601398E-2</v>
      </c>
      <c r="G88" s="237">
        <f t="shared" si="45"/>
        <v>7.3340976571004551E-2</v>
      </c>
      <c r="H88" s="238">
        <f t="shared" si="45"/>
        <v>4.9130247785125376E-2</v>
      </c>
      <c r="I88" s="239">
        <f t="shared" si="45"/>
        <v>7.0319431541154234E-2</v>
      </c>
      <c r="J88" s="236">
        <f t="shared" si="45"/>
        <v>5.9247173053904229E-2</v>
      </c>
      <c r="K88" s="237">
        <f t="shared" si="45"/>
        <v>2.0701885359499579E-2</v>
      </c>
      <c r="L88" s="238">
        <f t="shared" si="45"/>
        <v>6.8364630728087156E-2</v>
      </c>
      <c r="M88" s="236">
        <f t="shared" si="45"/>
        <v>3.5627106439145288E-2</v>
      </c>
      <c r="N88" s="240">
        <f t="shared" si="45"/>
        <v>5.9149008060465393E-2</v>
      </c>
      <c r="O88" s="241">
        <f t="shared" si="45"/>
        <v>5.1736251411894467E-2</v>
      </c>
      <c r="P88" s="236">
        <f t="shared" si="45"/>
        <v>3.9600090234454002E-2</v>
      </c>
      <c r="Q88" s="237">
        <f t="shared" si="45"/>
        <v>6.5294060993088404E-2</v>
      </c>
      <c r="R88" s="238">
        <f t="shared" si="45"/>
        <v>4.2552413233922441E-2</v>
      </c>
      <c r="S88" s="239">
        <f t="shared" si="45"/>
        <v>6.5394648072853778E-2</v>
      </c>
      <c r="T88" s="236">
        <f t="shared" si="45"/>
        <v>4.8130096271701416E-2</v>
      </c>
      <c r="U88" s="237">
        <f t="shared" si="45"/>
        <v>3.7821116762268459E-2</v>
      </c>
      <c r="V88" s="238">
        <f t="shared" si="45"/>
        <v>8.2265125668000552E-2</v>
      </c>
      <c r="W88" s="239">
        <f t="shared" si="45"/>
        <v>4.4992246143751143E-2</v>
      </c>
      <c r="X88" s="236">
        <f t="shared" si="45"/>
        <v>4.252296025612004E-2</v>
      </c>
      <c r="Y88" s="237">
        <f t="shared" si="45"/>
        <v>4.347173166313277E-2</v>
      </c>
      <c r="Z88" s="238">
        <f t="shared" si="45"/>
        <v>4.8781718524312019E-2</v>
      </c>
      <c r="AA88" s="236">
        <f t="shared" si="45"/>
        <v>6.0429666085647656E-2</v>
      </c>
      <c r="AB88" s="242" t="e">
        <f t="shared" si="45"/>
        <v>#REF!</v>
      </c>
      <c r="AC88" s="243">
        <f t="shared" si="45"/>
        <v>5.7983068492146628E-2</v>
      </c>
      <c r="AD88" s="18"/>
    </row>
    <row r="89" spans="1:30" s="8" customFormat="1" x14ac:dyDescent="0.25">
      <c r="A89" s="244" t="s">
        <v>34</v>
      </c>
      <c r="B89" s="245" t="e">
        <f>B25/B31</f>
        <v>#REF!</v>
      </c>
      <c r="C89" s="246">
        <f t="shared" ref="C89:AC89" si="46">C25/C31</f>
        <v>4.8393147327975825E-2</v>
      </c>
      <c r="D89" s="247">
        <f t="shared" si="46"/>
        <v>1.7046342708865243E-2</v>
      </c>
      <c r="E89" s="248">
        <f t="shared" si="46"/>
        <v>5.330335453134534E-2</v>
      </c>
      <c r="F89" s="245">
        <f t="shared" si="46"/>
        <v>1.5255952677602751E-2</v>
      </c>
      <c r="G89" s="246">
        <f t="shared" si="46"/>
        <v>5.9693990249914841E-2</v>
      </c>
      <c r="H89" s="247">
        <f t="shared" si="46"/>
        <v>2.7183280944394015E-2</v>
      </c>
      <c r="I89" s="248">
        <f t="shared" si="46"/>
        <v>5.1052315649076842E-2</v>
      </c>
      <c r="J89" s="245">
        <f t="shared" si="46"/>
        <v>4.9744889429796109E-2</v>
      </c>
      <c r="K89" s="246">
        <f t="shared" si="46"/>
        <v>1.5456667213447189E-2</v>
      </c>
      <c r="L89" s="247">
        <f t="shared" si="46"/>
        <v>5.0382892555639235E-2</v>
      </c>
      <c r="M89" s="245">
        <f t="shared" si="46"/>
        <v>2.2985120333831967E-2</v>
      </c>
      <c r="N89" s="249">
        <f t="shared" si="46"/>
        <v>4.9175755335565487E-2</v>
      </c>
      <c r="O89" s="250">
        <f t="shared" si="46"/>
        <v>3.9786163676459971E-2</v>
      </c>
      <c r="P89" s="245">
        <f t="shared" si="46"/>
        <v>2.6978934922289467E-2</v>
      </c>
      <c r="Q89" s="246">
        <f t="shared" si="46"/>
        <v>5.0764454108267465E-2</v>
      </c>
      <c r="R89" s="247">
        <f t="shared" si="46"/>
        <v>3.1711606810824654E-2</v>
      </c>
      <c r="S89" s="248">
        <f t="shared" si="46"/>
        <v>5.2105455487895865E-2</v>
      </c>
      <c r="T89" s="245">
        <f t="shared" si="46"/>
        <v>3.2961405002905987E-2</v>
      </c>
      <c r="U89" s="246">
        <f t="shared" si="46"/>
        <v>2.9917004870469846E-2</v>
      </c>
      <c r="V89" s="247">
        <f t="shared" si="46"/>
        <v>7.5346563684837636E-2</v>
      </c>
      <c r="W89" s="248">
        <f t="shared" si="46"/>
        <v>3.1303196979923384E-2</v>
      </c>
      <c r="X89" s="245">
        <f t="shared" si="46"/>
        <v>2.6683213142321249E-2</v>
      </c>
      <c r="Y89" s="246">
        <f t="shared" si="46"/>
        <v>3.1724924747073141E-2</v>
      </c>
      <c r="Z89" s="247">
        <f t="shared" si="46"/>
        <v>3.5181082013802475E-2</v>
      </c>
      <c r="AA89" s="245">
        <f t="shared" si="46"/>
        <v>4.4701875811235012E-2</v>
      </c>
      <c r="AB89" s="242" t="e">
        <f t="shared" si="46"/>
        <v>#REF!</v>
      </c>
      <c r="AC89" s="243">
        <f t="shared" si="46"/>
        <v>4.3527587274251323E-2</v>
      </c>
      <c r="AD89" s="18"/>
    </row>
    <row r="90" spans="1:30" s="8" customFormat="1" x14ac:dyDescent="0.25">
      <c r="A90" s="235" t="s">
        <v>35</v>
      </c>
      <c r="B90" s="236" t="e">
        <f>B26/B31</f>
        <v>#REF!</v>
      </c>
      <c r="C90" s="237">
        <f t="shared" ref="C90:AC90" si="47">C26/C31</f>
        <v>2.5198500062658755E-2</v>
      </c>
      <c r="D90" s="238">
        <f t="shared" si="47"/>
        <v>3.9339718004564449E-4</v>
      </c>
      <c r="E90" s="239">
        <f t="shared" si="47"/>
        <v>3.0899563431590008E-2</v>
      </c>
      <c r="F90" s="236">
        <f t="shared" si="47"/>
        <v>5.5204351943078181E-4</v>
      </c>
      <c r="G90" s="237">
        <f t="shared" si="47"/>
        <v>3.1093119142899858E-2</v>
      </c>
      <c r="H90" s="238">
        <f t="shared" si="47"/>
        <v>2.5230719561989403E-3</v>
      </c>
      <c r="I90" s="239">
        <f t="shared" si="47"/>
        <v>2.0751404557887553E-2</v>
      </c>
      <c r="J90" s="236">
        <f t="shared" si="47"/>
        <v>1.0124178329978669E-2</v>
      </c>
      <c r="K90" s="237">
        <f t="shared" si="47"/>
        <v>5.9078128047386517E-3</v>
      </c>
      <c r="L90" s="238">
        <f t="shared" si="47"/>
        <v>2.9519345877188068E-2</v>
      </c>
      <c r="M90" s="236">
        <f t="shared" si="47"/>
        <v>4.5042468154312338E-3</v>
      </c>
      <c r="N90" s="240">
        <f t="shared" si="47"/>
        <v>1.0607069036088979E-2</v>
      </c>
      <c r="O90" s="241">
        <f t="shared" si="47"/>
        <v>6.839274789498603E-3</v>
      </c>
      <c r="P90" s="236">
        <f t="shared" si="47"/>
        <v>5.7563358588608674E-3</v>
      </c>
      <c r="Q90" s="237">
        <f t="shared" si="47"/>
        <v>8.539913874442126E-3</v>
      </c>
      <c r="R90" s="238">
        <f t="shared" si="47"/>
        <v>5.0035663555504078E-3</v>
      </c>
      <c r="S90" s="239">
        <f t="shared" si="47"/>
        <v>5.1600202224500284E-3</v>
      </c>
      <c r="T90" s="236">
        <f t="shared" si="47"/>
        <v>4.4251606926038242E-3</v>
      </c>
      <c r="U90" s="237">
        <f t="shared" si="47"/>
        <v>1.0840020618936696E-3</v>
      </c>
      <c r="V90" s="238">
        <f t="shared" si="47"/>
        <v>1.1726979510412589E-2</v>
      </c>
      <c r="W90" s="239">
        <f t="shared" si="47"/>
        <v>1.3059565325283132E-3</v>
      </c>
      <c r="X90" s="236">
        <f t="shared" si="47"/>
        <v>2.6274940982440255E-3</v>
      </c>
      <c r="Y90" s="237">
        <f t="shared" si="47"/>
        <v>1.4630315490796091E-3</v>
      </c>
      <c r="Z90" s="238">
        <f t="shared" si="47"/>
        <v>1.344385164547518E-3</v>
      </c>
      <c r="AA90" s="236">
        <f t="shared" si="47"/>
        <v>2.4080230018733596E-3</v>
      </c>
      <c r="AB90" s="242" t="e">
        <f t="shared" si="47"/>
        <v>#REF!</v>
      </c>
      <c r="AC90" s="243">
        <f t="shared" si="47"/>
        <v>1.1426892739729867E-2</v>
      </c>
      <c r="AD90" s="18"/>
    </row>
    <row r="91" spans="1:30" s="8" customFormat="1" x14ac:dyDescent="0.25">
      <c r="A91" s="244" t="s">
        <v>36</v>
      </c>
      <c r="B91" s="245" t="e">
        <f>B27/B31</f>
        <v>#REF!</v>
      </c>
      <c r="C91" s="246">
        <f t="shared" ref="C91:AC91" si="48">C27/C31</f>
        <v>0</v>
      </c>
      <c r="D91" s="247">
        <f t="shared" si="48"/>
        <v>0</v>
      </c>
      <c r="E91" s="248">
        <f t="shared" si="48"/>
        <v>0</v>
      </c>
      <c r="F91" s="245">
        <f t="shared" si="48"/>
        <v>0</v>
      </c>
      <c r="G91" s="246">
        <f t="shared" si="48"/>
        <v>0</v>
      </c>
      <c r="H91" s="247">
        <f t="shared" si="48"/>
        <v>0</v>
      </c>
      <c r="I91" s="248">
        <f t="shared" si="48"/>
        <v>0</v>
      </c>
      <c r="J91" s="245">
        <f t="shared" si="48"/>
        <v>0</v>
      </c>
      <c r="K91" s="246">
        <f t="shared" si="48"/>
        <v>0</v>
      </c>
      <c r="L91" s="247">
        <f t="shared" si="48"/>
        <v>2.0747361454307048E-6</v>
      </c>
      <c r="M91" s="245">
        <f t="shared" si="48"/>
        <v>0</v>
      </c>
      <c r="N91" s="249">
        <f t="shared" si="48"/>
        <v>0</v>
      </c>
      <c r="O91" s="250">
        <f t="shared" si="48"/>
        <v>0</v>
      </c>
      <c r="P91" s="245">
        <f t="shared" si="48"/>
        <v>0</v>
      </c>
      <c r="Q91" s="246">
        <f t="shared" si="48"/>
        <v>0</v>
      </c>
      <c r="R91" s="247">
        <f t="shared" si="48"/>
        <v>0</v>
      </c>
      <c r="S91" s="248">
        <f t="shared" si="48"/>
        <v>0</v>
      </c>
      <c r="T91" s="245">
        <f t="shared" si="48"/>
        <v>0</v>
      </c>
      <c r="U91" s="246">
        <f t="shared" si="48"/>
        <v>0</v>
      </c>
      <c r="V91" s="247">
        <f t="shared" si="48"/>
        <v>0</v>
      </c>
      <c r="W91" s="248">
        <f t="shared" si="48"/>
        <v>0</v>
      </c>
      <c r="X91" s="245">
        <f t="shared" si="48"/>
        <v>0</v>
      </c>
      <c r="Y91" s="246">
        <f t="shared" si="48"/>
        <v>0</v>
      </c>
      <c r="Z91" s="247">
        <f t="shared" si="48"/>
        <v>0</v>
      </c>
      <c r="AA91" s="245">
        <f t="shared" si="48"/>
        <v>1.7704098826404142E-6</v>
      </c>
      <c r="AB91" s="242" t="e">
        <f t="shared" si="48"/>
        <v>#REF!</v>
      </c>
      <c r="AC91" s="243">
        <f t="shared" si="48"/>
        <v>2.6270560900775496E-7</v>
      </c>
      <c r="AD91" s="18"/>
    </row>
    <row r="92" spans="1:30" s="8" customFormat="1" x14ac:dyDescent="0.25">
      <c r="A92" s="235" t="s">
        <v>37</v>
      </c>
      <c r="B92" s="236" t="e">
        <f>B28/B31</f>
        <v>#REF!</v>
      </c>
      <c r="C92" s="237">
        <f t="shared" ref="C92:AC92" si="49">C28/C31</f>
        <v>0</v>
      </c>
      <c r="D92" s="238">
        <f t="shared" si="49"/>
        <v>0</v>
      </c>
      <c r="E92" s="239">
        <f t="shared" si="49"/>
        <v>0</v>
      </c>
      <c r="F92" s="236">
        <f t="shared" si="49"/>
        <v>0</v>
      </c>
      <c r="G92" s="237">
        <f t="shared" si="49"/>
        <v>0</v>
      </c>
      <c r="H92" s="238">
        <f t="shared" si="49"/>
        <v>0</v>
      </c>
      <c r="I92" s="239">
        <f t="shared" si="49"/>
        <v>0</v>
      </c>
      <c r="J92" s="236">
        <f t="shared" si="49"/>
        <v>0</v>
      </c>
      <c r="K92" s="237">
        <f t="shared" si="49"/>
        <v>0</v>
      </c>
      <c r="L92" s="238">
        <f t="shared" si="49"/>
        <v>0</v>
      </c>
      <c r="M92" s="236">
        <f t="shared" si="49"/>
        <v>0</v>
      </c>
      <c r="N92" s="240">
        <f t="shared" si="49"/>
        <v>0</v>
      </c>
      <c r="O92" s="241">
        <f t="shared" si="49"/>
        <v>0</v>
      </c>
      <c r="P92" s="236">
        <f t="shared" si="49"/>
        <v>0</v>
      </c>
      <c r="Q92" s="237">
        <f t="shared" si="49"/>
        <v>0</v>
      </c>
      <c r="R92" s="238">
        <f t="shared" si="49"/>
        <v>0</v>
      </c>
      <c r="S92" s="239">
        <f t="shared" si="49"/>
        <v>0</v>
      </c>
      <c r="T92" s="236">
        <f t="shared" si="49"/>
        <v>0</v>
      </c>
      <c r="U92" s="237">
        <f t="shared" si="49"/>
        <v>0</v>
      </c>
      <c r="V92" s="238">
        <f t="shared" si="49"/>
        <v>0</v>
      </c>
      <c r="W92" s="239">
        <f t="shared" si="49"/>
        <v>0</v>
      </c>
      <c r="X92" s="236">
        <f t="shared" si="49"/>
        <v>0</v>
      </c>
      <c r="Y92" s="237">
        <f t="shared" si="49"/>
        <v>0</v>
      </c>
      <c r="Z92" s="238">
        <f t="shared" si="49"/>
        <v>0</v>
      </c>
      <c r="AA92" s="236">
        <f t="shared" si="49"/>
        <v>0</v>
      </c>
      <c r="AB92" s="242" t="e">
        <f t="shared" si="49"/>
        <v>#REF!</v>
      </c>
      <c r="AC92" s="243">
        <f t="shared" si="49"/>
        <v>0</v>
      </c>
      <c r="AD92" s="18"/>
    </row>
    <row r="93" spans="1:30" s="8" customFormat="1" x14ac:dyDescent="0.25">
      <c r="A93" s="244" t="s">
        <v>38</v>
      </c>
      <c r="B93" s="245" t="e">
        <f>B29/B31</f>
        <v>#REF!</v>
      </c>
      <c r="C93" s="246">
        <f t="shared" ref="C93:AC93" si="50">C29/C31</f>
        <v>0</v>
      </c>
      <c r="D93" s="247">
        <f t="shared" si="50"/>
        <v>0</v>
      </c>
      <c r="E93" s="248">
        <f t="shared" si="50"/>
        <v>0</v>
      </c>
      <c r="F93" s="245">
        <f t="shared" si="50"/>
        <v>0</v>
      </c>
      <c r="G93" s="246">
        <f t="shared" si="50"/>
        <v>0</v>
      </c>
      <c r="H93" s="247">
        <f t="shared" si="50"/>
        <v>0</v>
      </c>
      <c r="I93" s="248">
        <f t="shared" si="50"/>
        <v>0</v>
      </c>
      <c r="J93" s="245">
        <f t="shared" si="50"/>
        <v>0</v>
      </c>
      <c r="K93" s="246">
        <f t="shared" si="50"/>
        <v>0</v>
      </c>
      <c r="L93" s="247">
        <f t="shared" si="50"/>
        <v>0</v>
      </c>
      <c r="M93" s="245">
        <f t="shared" si="50"/>
        <v>0</v>
      </c>
      <c r="N93" s="249">
        <f t="shared" si="50"/>
        <v>0</v>
      </c>
      <c r="O93" s="250">
        <f t="shared" si="50"/>
        <v>0</v>
      </c>
      <c r="P93" s="245">
        <f t="shared" si="50"/>
        <v>0</v>
      </c>
      <c r="Q93" s="246">
        <f t="shared" si="50"/>
        <v>0</v>
      </c>
      <c r="R93" s="247">
        <f t="shared" si="50"/>
        <v>0</v>
      </c>
      <c r="S93" s="248">
        <f t="shared" si="50"/>
        <v>0</v>
      </c>
      <c r="T93" s="245">
        <f t="shared" si="50"/>
        <v>0</v>
      </c>
      <c r="U93" s="246">
        <f t="shared" si="50"/>
        <v>0</v>
      </c>
      <c r="V93" s="247">
        <f t="shared" si="50"/>
        <v>0</v>
      </c>
      <c r="W93" s="248">
        <f t="shared" si="50"/>
        <v>0</v>
      </c>
      <c r="X93" s="245">
        <f t="shared" si="50"/>
        <v>0</v>
      </c>
      <c r="Y93" s="246">
        <f t="shared" si="50"/>
        <v>0</v>
      </c>
      <c r="Z93" s="247">
        <f t="shared" si="50"/>
        <v>0</v>
      </c>
      <c r="AA93" s="245">
        <f t="shared" si="50"/>
        <v>0</v>
      </c>
      <c r="AB93" s="242" t="e">
        <f t="shared" si="50"/>
        <v>#REF!</v>
      </c>
      <c r="AC93" s="243">
        <f t="shared" si="50"/>
        <v>0</v>
      </c>
      <c r="AD93" s="18"/>
    </row>
    <row r="94" spans="1:30" s="8" customFormat="1" ht="13.8" thickBot="1" x14ac:dyDescent="0.3">
      <c r="A94" s="235" t="s">
        <v>39</v>
      </c>
      <c r="B94" s="236" t="e">
        <f>B30/B31</f>
        <v>#REF!</v>
      </c>
      <c r="C94" s="237">
        <f t="shared" ref="C94:AC94" si="51">C30/C31</f>
        <v>0</v>
      </c>
      <c r="D94" s="238">
        <f t="shared" si="51"/>
        <v>0</v>
      </c>
      <c r="E94" s="239">
        <f t="shared" si="51"/>
        <v>0</v>
      </c>
      <c r="F94" s="236">
        <f t="shared" si="51"/>
        <v>0</v>
      </c>
      <c r="G94" s="237">
        <f t="shared" si="51"/>
        <v>0</v>
      </c>
      <c r="H94" s="238">
        <f t="shared" si="51"/>
        <v>0</v>
      </c>
      <c r="I94" s="239">
        <f t="shared" si="51"/>
        <v>0</v>
      </c>
      <c r="J94" s="236">
        <f t="shared" si="51"/>
        <v>0</v>
      </c>
      <c r="K94" s="237">
        <f t="shared" si="51"/>
        <v>0</v>
      </c>
      <c r="L94" s="238">
        <f t="shared" si="51"/>
        <v>0</v>
      </c>
      <c r="M94" s="236">
        <f t="shared" si="51"/>
        <v>0</v>
      </c>
      <c r="N94" s="240">
        <f t="shared" si="51"/>
        <v>0</v>
      </c>
      <c r="O94" s="241">
        <f t="shared" si="51"/>
        <v>0</v>
      </c>
      <c r="P94" s="236">
        <f t="shared" si="51"/>
        <v>0</v>
      </c>
      <c r="Q94" s="237">
        <f t="shared" si="51"/>
        <v>0</v>
      </c>
      <c r="R94" s="238">
        <f t="shared" si="51"/>
        <v>0</v>
      </c>
      <c r="S94" s="239">
        <f t="shared" si="51"/>
        <v>0</v>
      </c>
      <c r="T94" s="236">
        <f t="shared" si="51"/>
        <v>0</v>
      </c>
      <c r="U94" s="237">
        <f t="shared" si="51"/>
        <v>0</v>
      </c>
      <c r="V94" s="238">
        <f t="shared" si="51"/>
        <v>0</v>
      </c>
      <c r="W94" s="239">
        <f t="shared" si="51"/>
        <v>0</v>
      </c>
      <c r="X94" s="236">
        <f t="shared" si="51"/>
        <v>0</v>
      </c>
      <c r="Y94" s="237">
        <f t="shared" si="51"/>
        <v>0</v>
      </c>
      <c r="Z94" s="238">
        <f t="shared" si="51"/>
        <v>0</v>
      </c>
      <c r="AA94" s="236">
        <f t="shared" si="51"/>
        <v>0</v>
      </c>
      <c r="AB94" s="242" t="e">
        <f t="shared" si="51"/>
        <v>#REF!</v>
      </c>
      <c r="AC94" s="243">
        <f t="shared" si="51"/>
        <v>0</v>
      </c>
      <c r="AD94" s="18"/>
    </row>
    <row r="95" spans="1:30" s="8" customFormat="1" ht="14.4" thickTop="1" thickBot="1" x14ac:dyDescent="0.3">
      <c r="A95" s="9" t="s">
        <v>13</v>
      </c>
      <c r="B95" s="77" t="e">
        <f>SUM(B71:B94)</f>
        <v>#REF!</v>
      </c>
      <c r="C95" s="78">
        <f t="shared" ref="C95:AC95" si="52">SUM(C71:C94)</f>
        <v>1</v>
      </c>
      <c r="D95" s="77">
        <f t="shared" si="52"/>
        <v>1.0000000000000002</v>
      </c>
      <c r="E95" s="78">
        <f t="shared" si="52"/>
        <v>1</v>
      </c>
      <c r="F95" s="77">
        <f t="shared" si="52"/>
        <v>1</v>
      </c>
      <c r="G95" s="78">
        <f t="shared" si="52"/>
        <v>0.99999999999999989</v>
      </c>
      <c r="H95" s="77">
        <f t="shared" si="52"/>
        <v>1.0000000000000002</v>
      </c>
      <c r="I95" s="78">
        <f t="shared" si="52"/>
        <v>0.99999999999999989</v>
      </c>
      <c r="J95" s="77">
        <f t="shared" si="52"/>
        <v>1</v>
      </c>
      <c r="K95" s="77">
        <f t="shared" si="52"/>
        <v>1</v>
      </c>
      <c r="L95" s="77">
        <f t="shared" si="52"/>
        <v>1</v>
      </c>
      <c r="M95" s="78">
        <f t="shared" si="52"/>
        <v>1.0000000000000002</v>
      </c>
      <c r="N95" s="77">
        <f t="shared" si="52"/>
        <v>1</v>
      </c>
      <c r="O95" s="78">
        <f t="shared" si="52"/>
        <v>1</v>
      </c>
      <c r="P95" s="77">
        <f t="shared" si="52"/>
        <v>0.99999999999999989</v>
      </c>
      <c r="Q95" s="78">
        <f t="shared" si="52"/>
        <v>1</v>
      </c>
      <c r="R95" s="77">
        <f t="shared" si="52"/>
        <v>1</v>
      </c>
      <c r="S95" s="78">
        <f t="shared" si="52"/>
        <v>1</v>
      </c>
      <c r="T95" s="77">
        <f t="shared" si="52"/>
        <v>1</v>
      </c>
      <c r="U95" s="78">
        <f t="shared" si="52"/>
        <v>1.0000000000000002</v>
      </c>
      <c r="V95" s="77">
        <f t="shared" si="52"/>
        <v>1</v>
      </c>
      <c r="W95" s="78">
        <f t="shared" si="52"/>
        <v>0.99999999999999989</v>
      </c>
      <c r="X95" s="77">
        <f t="shared" si="52"/>
        <v>1</v>
      </c>
      <c r="Y95" s="78">
        <f t="shared" si="52"/>
        <v>1</v>
      </c>
      <c r="Z95" s="77">
        <f t="shared" si="52"/>
        <v>1</v>
      </c>
      <c r="AA95" s="77">
        <f t="shared" si="52"/>
        <v>1.0000000000000002</v>
      </c>
      <c r="AB95" s="77" t="e">
        <f t="shared" si="52"/>
        <v>#REF!</v>
      </c>
      <c r="AC95" s="79">
        <f t="shared" si="52"/>
        <v>0.99999999999999978</v>
      </c>
      <c r="AD95" s="80"/>
    </row>
    <row r="96" spans="1:30" ht="13.8" thickTop="1" x14ac:dyDescent="0.25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44140625" style="88" customWidth="1"/>
    <col min="2" max="27" width="7.6640625" customWidth="1"/>
    <col min="28" max="28" width="10.109375" style="88" bestFit="1" customWidth="1"/>
    <col min="29" max="29" width="10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44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44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2" t="s">
        <v>0</v>
      </c>
      <c r="B5" s="290" t="s">
        <v>1</v>
      </c>
      <c r="C5" s="291"/>
      <c r="D5" s="290" t="s">
        <v>2</v>
      </c>
      <c r="E5" s="291"/>
      <c r="F5" s="290" t="s">
        <v>3</v>
      </c>
      <c r="G5" s="291"/>
      <c r="H5" s="290" t="s">
        <v>4</v>
      </c>
      <c r="I5" s="291"/>
      <c r="J5" s="290" t="s">
        <v>5</v>
      </c>
      <c r="K5" s="291"/>
      <c r="L5" s="290" t="s">
        <v>6</v>
      </c>
      <c r="M5" s="291"/>
      <c r="N5" s="290" t="s">
        <v>7</v>
      </c>
      <c r="O5" s="291"/>
      <c r="P5" s="290" t="s">
        <v>8</v>
      </c>
      <c r="Q5" s="291"/>
      <c r="R5" s="290" t="s">
        <v>9</v>
      </c>
      <c r="S5" s="291"/>
      <c r="T5" s="290" t="s">
        <v>10</v>
      </c>
      <c r="U5" s="291"/>
      <c r="V5" s="290" t="s">
        <v>11</v>
      </c>
      <c r="W5" s="291"/>
      <c r="X5" s="290" t="s">
        <v>12</v>
      </c>
      <c r="Y5" s="291"/>
      <c r="Z5" s="290" t="s">
        <v>40</v>
      </c>
      <c r="AA5" s="291"/>
      <c r="AB5" s="290" t="s">
        <v>41</v>
      </c>
      <c r="AC5" s="291"/>
    </row>
    <row r="6" spans="1:29" ht="15" thickTop="1" thickBot="1" x14ac:dyDescent="0.35">
      <c r="A6" s="293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SUM(Daily!B165,Daily!B382,Daily!B599,Daily!B816)</f>
        <v>2306</v>
      </c>
      <c r="C8" s="33">
        <f>SUM(Daily!C165,Daily!C382,Daily!C599,Daily!C816)</f>
        <v>0</v>
      </c>
      <c r="D8" s="33">
        <f>SUM(Daily!D165,Daily!D382,Daily!D599,Daily!D816)</f>
        <v>1768</v>
      </c>
      <c r="E8" s="33">
        <f>SUM(Daily!E165,Daily!E382,Daily!E599,Daily!E816)</f>
        <v>15</v>
      </c>
      <c r="F8" s="33">
        <f>SUM(Daily!F165,Daily!F382,Daily!F599,Daily!F816)</f>
        <v>2598</v>
      </c>
      <c r="G8" s="33">
        <f>SUM(Daily!G165,Daily!G382,Daily!G599,Daily!G816)</f>
        <v>33</v>
      </c>
      <c r="H8" s="33">
        <f>SUM(Daily!H165,Daily!H382,Daily!H599,Daily!H816)</f>
        <v>2342</v>
      </c>
      <c r="I8" s="33">
        <f>SUM(Daily!I165,Daily!I382,Daily!I599,Daily!I816)</f>
        <v>181</v>
      </c>
      <c r="J8" s="33">
        <f>SUM(Daily!J165,Daily!J382,Daily!J599,Daily!J816)</f>
        <v>79</v>
      </c>
      <c r="K8" s="33">
        <f>SUM(Daily!K165,Daily!K382,Daily!K599,Daily!K816)</f>
        <v>127</v>
      </c>
      <c r="L8" s="33">
        <f>SUM(Daily!L165,Daily!L382,Daily!L599,Daily!L816)</f>
        <v>217</v>
      </c>
      <c r="M8" s="33">
        <f>SUM(Daily!M165,Daily!M382,Daily!M599,Daily!M816)</f>
        <v>538</v>
      </c>
      <c r="N8" s="33">
        <f>SUM(Daily!N165,Daily!N382,Daily!N599,Daily!N816)</f>
        <v>1018</v>
      </c>
      <c r="O8" s="33">
        <f>SUM(Daily!O165,Daily!O382,Daily!O599,Daily!O816)</f>
        <v>700</v>
      </c>
      <c r="P8" s="33">
        <f>SUM(Daily!P165,Daily!P382,Daily!P599,Daily!P816)</f>
        <v>441</v>
      </c>
      <c r="Q8" s="33">
        <f>SUM(Daily!Q165,Daily!Q382,Daily!Q599,Daily!Q816)</f>
        <v>417</v>
      </c>
      <c r="R8" s="33">
        <f>SUM(Daily!R165,Daily!R382,Daily!R599,Daily!R816)</f>
        <v>273</v>
      </c>
      <c r="S8" s="33">
        <f>SUM(Daily!S165,Daily!S382,Daily!S599,Daily!S816)</f>
        <v>581</v>
      </c>
      <c r="T8" s="33">
        <f>SUM(Daily!T165,Daily!T382,Daily!T599,Daily!T816)</f>
        <v>11</v>
      </c>
      <c r="U8" s="33">
        <f>SUM(Daily!U165,Daily!U382,Daily!U599,Daily!U816)</f>
        <v>223</v>
      </c>
      <c r="V8" s="33">
        <f>SUM(Daily!V165,Daily!V382,Daily!V599,Daily!V816)</f>
        <v>79</v>
      </c>
      <c r="W8" s="33">
        <f>SUM(Daily!W165,Daily!W382,Daily!W599,Daily!W816)</f>
        <v>534</v>
      </c>
      <c r="X8" s="33">
        <f>SUM(Daily!X165,Daily!X382,Daily!X599,Daily!X816)</f>
        <v>17</v>
      </c>
      <c r="Y8" s="33">
        <f>SUM(Daily!Y165,Daily!Y382,Daily!Y599,Daily!Y816)</f>
        <v>282</v>
      </c>
      <c r="Z8" s="33">
        <f>SUM(Daily!Z165,Daily!Z382,Daily!Z599,Daily!Z816)</f>
        <v>161</v>
      </c>
      <c r="AA8" s="33">
        <f>SUM(Daily!AA165,Daily!AA382,Daily!AA599,Daily!AA816)</f>
        <v>244</v>
      </c>
      <c r="AB8" s="11">
        <f>B8+D8+F8+H8+J8+L8+N8+P8+R8+T8+V8+X8+Z8</f>
        <v>11310</v>
      </c>
      <c r="AC8" s="7">
        <f t="shared" ref="AB8:AC30" si="0">C8+E8+G8+I8+K8+M8+O8+Q8+S8+U8+W8+Y8+AA8</f>
        <v>3875</v>
      </c>
    </row>
    <row r="9" spans="1:29" ht="14.4" thickTop="1" thickBot="1" x14ac:dyDescent="0.3">
      <c r="A9" s="91" t="s">
        <v>18</v>
      </c>
      <c r="B9" s="33">
        <f>SUM(Daily!B166,Daily!B383,Daily!B600,Daily!B817)</f>
        <v>10251</v>
      </c>
      <c r="C9" s="33">
        <f>SUM(Daily!C166,Daily!C383,Daily!C600,Daily!C817)</f>
        <v>2820.2</v>
      </c>
      <c r="D9" s="33">
        <f>SUM(Daily!D166,Daily!D383,Daily!D600,Daily!D817)</f>
        <v>6565</v>
      </c>
      <c r="E9" s="33">
        <f>SUM(Daily!E166,Daily!E383,Daily!E600,Daily!E817)</f>
        <v>1860.1</v>
      </c>
      <c r="F9" s="33">
        <f>SUM(Daily!F166,Daily!F383,Daily!F600,Daily!F817)</f>
        <v>9203</v>
      </c>
      <c r="G9" s="33">
        <f>SUM(Daily!G166,Daily!G383,Daily!G600,Daily!G817)</f>
        <v>2409.1</v>
      </c>
      <c r="H9" s="33">
        <f>SUM(Daily!H166,Daily!H383,Daily!H600,Daily!H817)</f>
        <v>10671</v>
      </c>
      <c r="I9" s="33">
        <f>SUM(Daily!I166,Daily!I383,Daily!I600,Daily!I817)</f>
        <v>4124.2</v>
      </c>
      <c r="J9" s="33">
        <f>SUM(Daily!J166,Daily!J383,Daily!J600,Daily!J817)</f>
        <v>486</v>
      </c>
      <c r="K9" s="33">
        <f>SUM(Daily!K166,Daily!K383,Daily!K600,Daily!K817)</f>
        <v>1563.1</v>
      </c>
      <c r="L9" s="33">
        <f>SUM(Daily!L166,Daily!L383,Daily!L600,Daily!L817)</f>
        <v>2978</v>
      </c>
      <c r="M9" s="33">
        <f>SUM(Daily!M166,Daily!M383,Daily!M600,Daily!M817)</f>
        <v>5984.4</v>
      </c>
      <c r="N9" s="33">
        <f>SUM(Daily!N166,Daily!N383,Daily!N600,Daily!N817)</f>
        <v>8065</v>
      </c>
      <c r="O9" s="33">
        <f>SUM(Daily!O166,Daily!O383,Daily!O600,Daily!O817)</f>
        <v>8610.6</v>
      </c>
      <c r="P9" s="33">
        <f>SUM(Daily!P166,Daily!P383,Daily!P600,Daily!P817)</f>
        <v>4556</v>
      </c>
      <c r="Q9" s="33">
        <f>SUM(Daily!Q166,Daily!Q383,Daily!Q600,Daily!Q817)</f>
        <v>4787.3</v>
      </c>
      <c r="R9" s="33">
        <f>SUM(Daily!R166,Daily!R383,Daily!R600,Daily!R817)</f>
        <v>6677</v>
      </c>
      <c r="S9" s="33">
        <f>SUM(Daily!S166,Daily!S383,Daily!S600,Daily!S817)</f>
        <v>5078.3999999999996</v>
      </c>
      <c r="T9" s="33">
        <f>SUM(Daily!T166,Daily!T383,Daily!T600,Daily!T817)</f>
        <v>824</v>
      </c>
      <c r="U9" s="33">
        <f>SUM(Daily!U166,Daily!U383,Daily!U600,Daily!U817)</f>
        <v>2863.2</v>
      </c>
      <c r="V9" s="33">
        <f>SUM(Daily!V166,Daily!V383,Daily!V600,Daily!V817)</f>
        <v>3800</v>
      </c>
      <c r="W9" s="33">
        <f>SUM(Daily!W166,Daily!W383,Daily!W600,Daily!W817)</f>
        <v>6667.5</v>
      </c>
      <c r="X9" s="33">
        <f>SUM(Daily!X166,Daily!X383,Daily!X600,Daily!X817)</f>
        <v>4392</v>
      </c>
      <c r="Y9" s="33">
        <f>SUM(Daily!Y166,Daily!Y383,Daily!Y600,Daily!Y817)</f>
        <v>4028.3</v>
      </c>
      <c r="Z9" s="33">
        <f>SUM(Daily!Z166,Daily!Z383,Daily!Z600,Daily!Z817)</f>
        <v>11496</v>
      </c>
      <c r="AA9" s="33">
        <f>SUM(Daily!AA166,Daily!AA383,Daily!AA600,Daily!AA817)</f>
        <v>7650.6</v>
      </c>
      <c r="AB9" s="11">
        <f t="shared" si="0"/>
        <v>79964</v>
      </c>
      <c r="AC9" s="7">
        <f t="shared" si="0"/>
        <v>58446.999999999993</v>
      </c>
    </row>
    <row r="10" spans="1:29" ht="14.4" thickTop="1" thickBot="1" x14ac:dyDescent="0.3">
      <c r="A10" s="90" t="s">
        <v>19</v>
      </c>
      <c r="B10" s="33">
        <f>SUM(Daily!B167,Daily!B384,Daily!B601,Daily!B818)</f>
        <v>19555</v>
      </c>
      <c r="C10" s="33">
        <f>SUM(Daily!C167,Daily!C384,Daily!C601,Daily!C818)</f>
        <v>7551.4</v>
      </c>
      <c r="D10" s="33">
        <f>SUM(Daily!D167,Daily!D384,Daily!D601,Daily!D818)</f>
        <v>8662</v>
      </c>
      <c r="E10" s="33">
        <f>SUM(Daily!E167,Daily!E384,Daily!E601,Daily!E818)</f>
        <v>5394.3</v>
      </c>
      <c r="F10" s="33">
        <f>SUM(Daily!F167,Daily!F384,Daily!F601,Daily!F818)</f>
        <v>13087</v>
      </c>
      <c r="G10" s="33">
        <f>SUM(Daily!G167,Daily!G384,Daily!G601,Daily!G818)</f>
        <v>5517.4</v>
      </c>
      <c r="H10" s="33">
        <f>SUM(Daily!H167,Daily!H384,Daily!H601,Daily!H818)</f>
        <v>17195</v>
      </c>
      <c r="I10" s="33">
        <f>SUM(Daily!I167,Daily!I384,Daily!I601,Daily!I818)</f>
        <v>9901.6</v>
      </c>
      <c r="J10" s="33">
        <f>SUM(Daily!J167,Daily!J384,Daily!J601,Daily!J818)</f>
        <v>1138</v>
      </c>
      <c r="K10" s="33">
        <f>SUM(Daily!K167,Daily!K384,Daily!K601,Daily!K818)</f>
        <v>3871.2</v>
      </c>
      <c r="L10" s="33">
        <f>SUM(Daily!L167,Daily!L384,Daily!L601,Daily!L818)</f>
        <v>5136</v>
      </c>
      <c r="M10" s="33">
        <f>SUM(Daily!M167,Daily!M384,Daily!M601,Daily!M818)</f>
        <v>12546.7</v>
      </c>
      <c r="N10" s="33">
        <f>SUM(Daily!N167,Daily!N384,Daily!N601,Daily!N818)</f>
        <v>12788</v>
      </c>
      <c r="O10" s="33">
        <f>SUM(Daily!O167,Daily!O384,Daily!O601,Daily!O818)</f>
        <v>15992</v>
      </c>
      <c r="P10" s="33">
        <f>SUM(Daily!P167,Daily!P384,Daily!P601,Daily!P818)</f>
        <v>9572</v>
      </c>
      <c r="Q10" s="33">
        <f>SUM(Daily!Q167,Daily!Q384,Daily!Q601,Daily!Q818)</f>
        <v>9293.5</v>
      </c>
      <c r="R10" s="33">
        <f>SUM(Daily!R167,Daily!R384,Daily!R601,Daily!R818)</f>
        <v>12513</v>
      </c>
      <c r="S10" s="33">
        <f>SUM(Daily!S167,Daily!S384,Daily!S601,Daily!S818)</f>
        <v>8585.5</v>
      </c>
      <c r="T10" s="33">
        <f>SUM(Daily!T167,Daily!T384,Daily!T601,Daily!T818)</f>
        <v>1847</v>
      </c>
      <c r="U10" s="33">
        <f>SUM(Daily!U167,Daily!U384,Daily!U601,Daily!U818)</f>
        <v>5972.4</v>
      </c>
      <c r="V10" s="33">
        <f>SUM(Daily!V167,Daily!V384,Daily!V601,Daily!V818)</f>
        <v>6815</v>
      </c>
      <c r="W10" s="33">
        <f>SUM(Daily!W167,Daily!W384,Daily!W601,Daily!W818)</f>
        <v>14405.8</v>
      </c>
      <c r="X10" s="33">
        <f>SUM(Daily!X167,Daily!X384,Daily!X601,Daily!X818)</f>
        <v>8807</v>
      </c>
      <c r="Y10" s="33">
        <f>SUM(Daily!Y167,Daily!Y384,Daily!Y601,Daily!Y818)</f>
        <v>7092.4</v>
      </c>
      <c r="Z10" s="33">
        <f>SUM(Daily!Z167,Daily!Z384,Daily!Z601,Daily!Z818)</f>
        <v>18678</v>
      </c>
      <c r="AA10" s="33">
        <f>SUM(Daily!AA167,Daily!AA384,Daily!AA601,Daily!AA818)</f>
        <v>14236.8</v>
      </c>
      <c r="AB10" s="11">
        <f t="shared" si="0"/>
        <v>135793</v>
      </c>
      <c r="AC10" s="7">
        <f t="shared" si="0"/>
        <v>120361</v>
      </c>
    </row>
    <row r="11" spans="1:29" ht="14.4" thickTop="1" thickBot="1" x14ac:dyDescent="0.3">
      <c r="A11" s="91" t="s">
        <v>20</v>
      </c>
      <c r="B11" s="33">
        <f>SUM(Daily!B168,Daily!B385,Daily!B602,Daily!B819)</f>
        <v>20643</v>
      </c>
      <c r="C11" s="33">
        <f>SUM(Daily!C168,Daily!C385,Daily!C602,Daily!C819)</f>
        <v>6933.5</v>
      </c>
      <c r="D11" s="33">
        <f>SUM(Daily!D168,Daily!D385,Daily!D602,Daily!D819)</f>
        <v>8639</v>
      </c>
      <c r="E11" s="33">
        <f>SUM(Daily!E168,Daily!E385,Daily!E602,Daily!E819)</f>
        <v>6987.9</v>
      </c>
      <c r="F11" s="33">
        <f>SUM(Daily!F168,Daily!F385,Daily!F602,Daily!F819)</f>
        <v>13754</v>
      </c>
      <c r="G11" s="33">
        <f>SUM(Daily!G168,Daily!G385,Daily!G602,Daily!G819)</f>
        <v>5994.5</v>
      </c>
      <c r="H11" s="33">
        <f>SUM(Daily!H168,Daily!H385,Daily!H602,Daily!H819)</f>
        <v>17534</v>
      </c>
      <c r="I11" s="33">
        <f>SUM(Daily!I168,Daily!I385,Daily!I602,Daily!I819)</f>
        <v>11194.599999999999</v>
      </c>
      <c r="J11" s="33">
        <f>SUM(Daily!J168,Daily!J385,Daily!J602,Daily!J819)</f>
        <v>1562</v>
      </c>
      <c r="K11" s="33">
        <f>SUM(Daily!K168,Daily!K385,Daily!K602,Daily!K819)</f>
        <v>5329.1</v>
      </c>
      <c r="L11" s="33">
        <f>SUM(Daily!L168,Daily!L385,Daily!L602,Daily!L819)</f>
        <v>5237</v>
      </c>
      <c r="M11" s="33">
        <f>SUM(Daily!M168,Daily!M385,Daily!M602,Daily!M819)</f>
        <v>18328.5</v>
      </c>
      <c r="N11" s="33">
        <f>SUM(Daily!N168,Daily!N385,Daily!N602,Daily!N819)</f>
        <v>13688</v>
      </c>
      <c r="O11" s="33">
        <f>SUM(Daily!O168,Daily!O385,Daily!O602,Daily!O819)</f>
        <v>20295.400000000001</v>
      </c>
      <c r="P11" s="33">
        <f>SUM(Daily!P168,Daily!P385,Daily!P602,Daily!P819)</f>
        <v>11548</v>
      </c>
      <c r="Q11" s="33">
        <f>SUM(Daily!Q168,Daily!Q385,Daily!Q602,Daily!Q819)</f>
        <v>11646.2</v>
      </c>
      <c r="R11" s="33">
        <f>SUM(Daily!R168,Daily!R385,Daily!R602,Daily!R819)</f>
        <v>14894</v>
      </c>
      <c r="S11" s="33">
        <f>SUM(Daily!S168,Daily!S385,Daily!S602,Daily!S819)</f>
        <v>10484.799999999999</v>
      </c>
      <c r="T11" s="33">
        <f>SUM(Daily!T168,Daily!T385,Daily!T602,Daily!T819)</f>
        <v>1958</v>
      </c>
      <c r="U11" s="33">
        <f>SUM(Daily!U168,Daily!U385,Daily!U602,Daily!U819)</f>
        <v>9006.7999999999993</v>
      </c>
      <c r="V11" s="33">
        <f>SUM(Daily!V168,Daily!V385,Daily!V602,Daily!V819)</f>
        <v>6650</v>
      </c>
      <c r="W11" s="33">
        <f>SUM(Daily!W168,Daily!W385,Daily!W602,Daily!W819)</f>
        <v>18268.3</v>
      </c>
      <c r="X11" s="33">
        <f>SUM(Daily!X168,Daily!X385,Daily!X602,Daily!X819)</f>
        <v>9648</v>
      </c>
      <c r="Y11" s="33">
        <f>SUM(Daily!Y168,Daily!Y385,Daily!Y602,Daily!Y819)</f>
        <v>9637.7999999999993</v>
      </c>
      <c r="Z11" s="33">
        <f>SUM(Daily!Z168,Daily!Z385,Daily!Z602,Daily!Z819)</f>
        <v>24180</v>
      </c>
      <c r="AA11" s="33">
        <f>SUM(Daily!AA168,Daily!AA385,Daily!AA602,Daily!AA819)</f>
        <v>14877.4</v>
      </c>
      <c r="AB11" s="11">
        <f t="shared" si="0"/>
        <v>149935</v>
      </c>
      <c r="AC11" s="7">
        <f t="shared" si="0"/>
        <v>148984.79999999999</v>
      </c>
    </row>
    <row r="12" spans="1:29" ht="14.4" thickTop="1" thickBot="1" x14ac:dyDescent="0.3">
      <c r="A12" s="90" t="s">
        <v>21</v>
      </c>
      <c r="B12" s="33">
        <f>SUM(Daily!B169,Daily!B386,Daily!B603,Daily!B820)</f>
        <v>17887</v>
      </c>
      <c r="C12" s="33">
        <f>SUM(Daily!C169,Daily!C386,Daily!C603,Daily!C820)</f>
        <v>6618.2</v>
      </c>
      <c r="D12" s="33">
        <f>SUM(Daily!D169,Daily!D386,Daily!D603,Daily!D820)</f>
        <v>7832</v>
      </c>
      <c r="E12" s="33">
        <f>SUM(Daily!E169,Daily!E386,Daily!E603,Daily!E820)</f>
        <v>5866.4</v>
      </c>
      <c r="F12" s="33">
        <f>SUM(Daily!F169,Daily!F386,Daily!F603,Daily!F820)</f>
        <v>10567</v>
      </c>
      <c r="G12" s="33">
        <f>SUM(Daily!G169,Daily!G386,Daily!G603,Daily!G820)</f>
        <v>5324</v>
      </c>
      <c r="H12" s="33">
        <f>SUM(Daily!H169,Daily!H386,Daily!H603,Daily!H820)</f>
        <v>14930</v>
      </c>
      <c r="I12" s="33">
        <f>SUM(Daily!I169,Daily!I386,Daily!I603,Daily!I820)</f>
        <v>10715.5</v>
      </c>
      <c r="J12" s="33">
        <f>SUM(Daily!J169,Daily!J386,Daily!J603,Daily!J820)</f>
        <v>1301</v>
      </c>
      <c r="K12" s="33">
        <f>SUM(Daily!K169,Daily!K386,Daily!K603,Daily!K820)</f>
        <v>4740.7</v>
      </c>
      <c r="L12" s="33">
        <f>SUM(Daily!L169,Daily!L386,Daily!L603,Daily!L820)</f>
        <v>4351</v>
      </c>
      <c r="M12" s="33">
        <f>SUM(Daily!M169,Daily!M386,Daily!M603,Daily!M820)</f>
        <v>18870.7</v>
      </c>
      <c r="N12" s="33">
        <f>SUM(Daily!N169,Daily!N386,Daily!N603,Daily!N820)</f>
        <v>11196</v>
      </c>
      <c r="O12" s="33">
        <f>SUM(Daily!O169,Daily!O386,Daily!O603,Daily!O820)</f>
        <v>19466.800000000003</v>
      </c>
      <c r="P12" s="33">
        <f>SUM(Daily!P169,Daily!P386,Daily!P603,Daily!P820)</f>
        <v>8752</v>
      </c>
      <c r="Q12" s="33">
        <f>SUM(Daily!Q169,Daily!Q386,Daily!Q603,Daily!Q820)</f>
        <v>10728</v>
      </c>
      <c r="R12" s="33">
        <f>SUM(Daily!R169,Daily!R386,Daily!R603,Daily!R820)</f>
        <v>11712</v>
      </c>
      <c r="S12" s="33">
        <f>SUM(Daily!S169,Daily!S386,Daily!S603,Daily!S820)</f>
        <v>8640.4</v>
      </c>
      <c r="T12" s="33">
        <f>SUM(Daily!T169,Daily!T386,Daily!T603,Daily!T820)</f>
        <v>1510</v>
      </c>
      <c r="U12" s="33">
        <f>SUM(Daily!U169,Daily!U386,Daily!U603,Daily!U820)</f>
        <v>6839.7000000000007</v>
      </c>
      <c r="V12" s="33">
        <f>SUM(Daily!V169,Daily!V386,Daily!V603,Daily!V820)</f>
        <v>4682</v>
      </c>
      <c r="W12" s="33">
        <f>SUM(Daily!W169,Daily!W386,Daily!W603,Daily!W820)</f>
        <v>15887.8</v>
      </c>
      <c r="X12" s="33">
        <f>SUM(Daily!X169,Daily!X386,Daily!X603,Daily!X820)</f>
        <v>7806</v>
      </c>
      <c r="Y12" s="33">
        <f>SUM(Daily!Y169,Daily!Y386,Daily!Y603,Daily!Y820)</f>
        <v>8487.9</v>
      </c>
      <c r="Z12" s="33">
        <f>SUM(Daily!Z169,Daily!Z386,Daily!Z603,Daily!Z820)</f>
        <v>19889</v>
      </c>
      <c r="AA12" s="33">
        <f>SUM(Daily!AA169,Daily!AA386,Daily!AA603,Daily!AA820)</f>
        <v>13255.9</v>
      </c>
      <c r="AB12" s="11">
        <f t="shared" si="0"/>
        <v>122415</v>
      </c>
      <c r="AC12" s="7">
        <f t="shared" si="0"/>
        <v>135442</v>
      </c>
    </row>
    <row r="13" spans="1:29" ht="14.4" thickTop="1" thickBot="1" x14ac:dyDescent="0.3">
      <c r="A13" s="91" t="s">
        <v>22</v>
      </c>
      <c r="B13" s="33">
        <f>SUM(Daily!B170,Daily!B387,Daily!B604,Daily!B821)</f>
        <v>12107</v>
      </c>
      <c r="C13" s="33">
        <f>SUM(Daily!C170,Daily!C387,Daily!C604,Daily!C821)</f>
        <v>5879.6</v>
      </c>
      <c r="D13" s="33">
        <f>SUM(Daily!D170,Daily!D387,Daily!D604,Daily!D821)</f>
        <v>5659</v>
      </c>
      <c r="E13" s="33">
        <f>SUM(Daily!E170,Daily!E387,Daily!E604,Daily!E821)</f>
        <v>4192.5</v>
      </c>
      <c r="F13" s="33">
        <f>SUM(Daily!F170,Daily!F387,Daily!F604,Daily!F821)</f>
        <v>7748</v>
      </c>
      <c r="G13" s="33">
        <f>SUM(Daily!G170,Daily!G387,Daily!G604,Daily!G821)</f>
        <v>3746.5</v>
      </c>
      <c r="H13" s="33">
        <f>SUM(Daily!H170,Daily!H387,Daily!H604,Daily!H821)</f>
        <v>12263</v>
      </c>
      <c r="I13" s="33">
        <f>SUM(Daily!I170,Daily!I387,Daily!I604,Daily!I821)</f>
        <v>9044</v>
      </c>
      <c r="J13" s="33">
        <f>SUM(Daily!J170,Daily!J387,Daily!J604,Daily!J821)</f>
        <v>1112</v>
      </c>
      <c r="K13" s="33">
        <f>SUM(Daily!K170,Daily!K387,Daily!K604,Daily!K821)</f>
        <v>3543.4</v>
      </c>
      <c r="L13" s="33">
        <f>SUM(Daily!L170,Daily!L387,Daily!L604,Daily!L821)</f>
        <v>3401</v>
      </c>
      <c r="M13" s="33">
        <f>SUM(Daily!M170,Daily!M387,Daily!M604,Daily!M821)</f>
        <v>11659.3</v>
      </c>
      <c r="N13" s="33">
        <f>SUM(Daily!N170,Daily!N387,Daily!N604,Daily!N821)</f>
        <v>8715</v>
      </c>
      <c r="O13" s="33">
        <f>SUM(Daily!O170,Daily!O387,Daily!O604,Daily!O821)</f>
        <v>14373.7</v>
      </c>
      <c r="P13" s="33">
        <f>SUM(Daily!P170,Daily!P387,Daily!P604,Daily!P821)</f>
        <v>5667</v>
      </c>
      <c r="Q13" s="33">
        <f>SUM(Daily!Q170,Daily!Q387,Daily!Q604,Daily!Q821)</f>
        <v>6955.7</v>
      </c>
      <c r="R13" s="33">
        <f>SUM(Daily!R170,Daily!R387,Daily!R604,Daily!R821)</f>
        <v>9550</v>
      </c>
      <c r="S13" s="33">
        <f>SUM(Daily!S170,Daily!S387,Daily!S604,Daily!S821)</f>
        <v>6436.7</v>
      </c>
      <c r="T13" s="33">
        <f>SUM(Daily!T170,Daily!T387,Daily!T604,Daily!T821)</f>
        <v>1099</v>
      </c>
      <c r="U13" s="33">
        <f>SUM(Daily!U170,Daily!U387,Daily!U604,Daily!U821)</f>
        <v>3327.5</v>
      </c>
      <c r="V13" s="33">
        <f>SUM(Daily!V170,Daily!V387,Daily!V604,Daily!V821)</f>
        <v>3668</v>
      </c>
      <c r="W13" s="33">
        <f>SUM(Daily!W170,Daily!W387,Daily!W604,Daily!W821)</f>
        <v>13512.4</v>
      </c>
      <c r="X13" s="33">
        <f>SUM(Daily!X170,Daily!X387,Daily!X604,Daily!X821)</f>
        <v>5934</v>
      </c>
      <c r="Y13" s="33">
        <f>SUM(Daily!Y170,Daily!Y387,Daily!Y604,Daily!Y821)</f>
        <v>5237.6000000000004</v>
      </c>
      <c r="Z13" s="33">
        <f>SUM(Daily!Z170,Daily!Z387,Daily!Z604,Daily!Z821)</f>
        <v>16079</v>
      </c>
      <c r="AA13" s="33">
        <f>SUM(Daily!AA170,Daily!AA387,Daily!AA604,Daily!AA821)</f>
        <v>11976.2</v>
      </c>
      <c r="AB13" s="11">
        <f t="shared" si="0"/>
        <v>93002</v>
      </c>
      <c r="AC13" s="7">
        <f t="shared" si="0"/>
        <v>99885.099999999991</v>
      </c>
    </row>
    <row r="14" spans="1:29" ht="14.4" thickTop="1" thickBot="1" x14ac:dyDescent="0.3">
      <c r="A14" s="90" t="s">
        <v>23</v>
      </c>
      <c r="B14" s="33">
        <f>SUM(Daily!B171,Daily!B388,Daily!B605,Daily!B822)</f>
        <v>8261</v>
      </c>
      <c r="C14" s="33">
        <f>SUM(Daily!C171,Daily!C388,Daily!C605,Daily!C822)</f>
        <v>5465.2</v>
      </c>
      <c r="D14" s="33">
        <f>SUM(Daily!D171,Daily!D388,Daily!D605,Daily!D822)</f>
        <v>4039</v>
      </c>
      <c r="E14" s="33">
        <f>SUM(Daily!E171,Daily!E388,Daily!E605,Daily!E822)</f>
        <v>3136.6</v>
      </c>
      <c r="F14" s="33">
        <f>SUM(Daily!F171,Daily!F388,Daily!F605,Daily!F822)</f>
        <v>5859</v>
      </c>
      <c r="G14" s="33">
        <f>SUM(Daily!G171,Daily!G388,Daily!G605,Daily!G822)</f>
        <v>3239.8</v>
      </c>
      <c r="H14" s="33">
        <f>SUM(Daily!H171,Daily!H388,Daily!H605,Daily!H822)</f>
        <v>9792</v>
      </c>
      <c r="I14" s="33">
        <f>SUM(Daily!I171,Daily!I388,Daily!I605,Daily!I822)</f>
        <v>7770.8</v>
      </c>
      <c r="J14" s="33">
        <f>SUM(Daily!J171,Daily!J388,Daily!J605,Daily!J822)</f>
        <v>1194</v>
      </c>
      <c r="K14" s="33">
        <f>SUM(Daily!K171,Daily!K388,Daily!K605,Daily!K822)</f>
        <v>2663.7</v>
      </c>
      <c r="L14" s="33">
        <f>SUM(Daily!L171,Daily!L388,Daily!L605,Daily!L822)</f>
        <v>3258</v>
      </c>
      <c r="M14" s="33">
        <f>SUM(Daily!M171,Daily!M388,Daily!M605,Daily!M822)</f>
        <v>7722.1</v>
      </c>
      <c r="N14" s="33">
        <f>SUM(Daily!N171,Daily!N388,Daily!N605,Daily!N822)</f>
        <v>7038</v>
      </c>
      <c r="O14" s="33">
        <f>SUM(Daily!O171,Daily!O388,Daily!O605,Daily!O822)</f>
        <v>9856.7000000000007</v>
      </c>
      <c r="P14" s="33">
        <f>SUM(Daily!P171,Daily!P388,Daily!P605,Daily!P822)</f>
        <v>4512</v>
      </c>
      <c r="Q14" s="33">
        <f>SUM(Daily!Q171,Daily!Q388,Daily!Q605,Daily!Q822)</f>
        <v>5079.2</v>
      </c>
      <c r="R14" s="33">
        <f>SUM(Daily!R171,Daily!R388,Daily!R605,Daily!R822)</f>
        <v>6799</v>
      </c>
      <c r="S14" s="33">
        <f>SUM(Daily!S171,Daily!S388,Daily!S605,Daily!S822)</f>
        <v>5701.5</v>
      </c>
      <c r="T14" s="33">
        <f>SUM(Daily!T171,Daily!T388,Daily!T605,Daily!T822)</f>
        <v>1307</v>
      </c>
      <c r="U14" s="33">
        <f>SUM(Daily!U171,Daily!U388,Daily!U605,Daily!U822)</f>
        <v>2203.5</v>
      </c>
      <c r="V14" s="33">
        <f>SUM(Daily!V171,Daily!V388,Daily!V605,Daily!V822)</f>
        <v>3264</v>
      </c>
      <c r="W14" s="33">
        <f>SUM(Daily!W171,Daily!W388,Daily!W605,Daily!W822)</f>
        <v>9835.2999999999993</v>
      </c>
      <c r="X14" s="33">
        <f>SUM(Daily!X171,Daily!X388,Daily!X605,Daily!X822)</f>
        <v>4760</v>
      </c>
      <c r="Y14" s="33">
        <f>SUM(Daily!Y171,Daily!Y388,Daily!Y605,Daily!Y822)</f>
        <v>3149.9</v>
      </c>
      <c r="Z14" s="33">
        <f>SUM(Daily!Z171,Daily!Z388,Daily!Z605,Daily!Z822)</f>
        <v>12256</v>
      </c>
      <c r="AA14" s="33">
        <f>SUM(Daily!AA171,Daily!AA388,Daily!AA605,Daily!AA822)</f>
        <v>11082.6</v>
      </c>
      <c r="AB14" s="11">
        <f t="shared" si="0"/>
        <v>72339</v>
      </c>
      <c r="AC14" s="7">
        <f t="shared" si="0"/>
        <v>76906.899999999994</v>
      </c>
    </row>
    <row r="15" spans="1:29" ht="14.4" thickTop="1" thickBot="1" x14ac:dyDescent="0.3">
      <c r="A15" s="91" t="s">
        <v>24</v>
      </c>
      <c r="B15" s="33">
        <f>SUM(Daily!B172,Daily!B389,Daily!B606,Daily!B823)</f>
        <v>7982</v>
      </c>
      <c r="C15" s="33">
        <f>SUM(Daily!C172,Daily!C389,Daily!C606,Daily!C823)</f>
        <v>5069.3</v>
      </c>
      <c r="D15" s="33">
        <f>SUM(Daily!D172,Daily!D389,Daily!D606,Daily!D823)</f>
        <v>4008</v>
      </c>
      <c r="E15" s="33">
        <f>SUM(Daily!E172,Daily!E389,Daily!E606,Daily!E823)</f>
        <v>2860.2</v>
      </c>
      <c r="F15" s="33">
        <f>SUM(Daily!F172,Daily!F389,Daily!F606,Daily!F823)</f>
        <v>5523</v>
      </c>
      <c r="G15" s="33">
        <f>SUM(Daily!G172,Daily!G389,Daily!G606,Daily!G823)</f>
        <v>2886.4</v>
      </c>
      <c r="H15" s="33">
        <f>SUM(Daily!H172,Daily!H389,Daily!H606,Daily!H823)</f>
        <v>9839</v>
      </c>
      <c r="I15" s="33">
        <f>SUM(Daily!I172,Daily!I389,Daily!I606,Daily!I823)</f>
        <v>7536.3</v>
      </c>
      <c r="J15" s="33">
        <f>SUM(Daily!J172,Daily!J389,Daily!J606,Daily!J823)</f>
        <v>1259</v>
      </c>
      <c r="K15" s="33">
        <f>SUM(Daily!K172,Daily!K389,Daily!K606,Daily!K823)</f>
        <v>1878.8</v>
      </c>
      <c r="L15" s="33">
        <f>SUM(Daily!L172,Daily!L389,Daily!L606,Daily!L823)</f>
        <v>3418</v>
      </c>
      <c r="M15" s="33">
        <f>SUM(Daily!M172,Daily!M389,Daily!M606,Daily!M823)</f>
        <v>6514.7</v>
      </c>
      <c r="N15" s="33">
        <f>SUM(Daily!N172,Daily!N389,Daily!N606,Daily!N823)</f>
        <v>6875</v>
      </c>
      <c r="O15" s="33">
        <f>SUM(Daily!O172,Daily!O389,Daily!O606,Daily!O823)</f>
        <v>9200.9</v>
      </c>
      <c r="P15" s="33">
        <f>SUM(Daily!P172,Daily!P389,Daily!P606,Daily!P823)</f>
        <v>4904</v>
      </c>
      <c r="Q15" s="33">
        <f>SUM(Daily!Q172,Daily!Q389,Daily!Q606,Daily!Q823)</f>
        <v>4188.7</v>
      </c>
      <c r="R15" s="33">
        <f>SUM(Daily!R172,Daily!R389,Daily!R606,Daily!R823)</f>
        <v>6752</v>
      </c>
      <c r="S15" s="33">
        <f>SUM(Daily!S172,Daily!S389,Daily!S606,Daily!S823)</f>
        <v>5194.3</v>
      </c>
      <c r="T15" s="33">
        <f>SUM(Daily!T172,Daily!T389,Daily!T606,Daily!T823)</f>
        <v>1277</v>
      </c>
      <c r="U15" s="33">
        <f>SUM(Daily!U172,Daily!U389,Daily!U606,Daily!U823)</f>
        <v>1794.9</v>
      </c>
      <c r="V15" s="33">
        <f>SUM(Daily!V172,Daily!V389,Daily!V606,Daily!V823)</f>
        <v>3390</v>
      </c>
      <c r="W15" s="33">
        <f>SUM(Daily!W172,Daily!W389,Daily!W606,Daily!W823)</f>
        <v>9611.6</v>
      </c>
      <c r="X15" s="33">
        <f>SUM(Daily!X172,Daily!X389,Daily!X606,Daily!X823)</f>
        <v>4427</v>
      </c>
      <c r="Y15" s="33">
        <f>SUM(Daily!Y172,Daily!Y389,Daily!Y606,Daily!Y823)</f>
        <v>2578.1999999999998</v>
      </c>
      <c r="Z15" s="33">
        <f>SUM(Daily!Z172,Daily!Z389,Daily!Z606,Daily!Z823)</f>
        <v>12222</v>
      </c>
      <c r="AA15" s="33">
        <f>SUM(Daily!AA172,Daily!AA389,Daily!AA606,Daily!AA823)</f>
        <v>10893.7</v>
      </c>
      <c r="AB15" s="11">
        <f t="shared" si="0"/>
        <v>71876</v>
      </c>
      <c r="AC15" s="7">
        <f t="shared" si="0"/>
        <v>70208</v>
      </c>
    </row>
    <row r="16" spans="1:29" ht="14.4" thickTop="1" thickBot="1" x14ac:dyDescent="0.3">
      <c r="A16" s="90" t="s">
        <v>25</v>
      </c>
      <c r="B16" s="33">
        <f>SUM(Daily!B173,Daily!B390,Daily!B607,Daily!B824)</f>
        <v>7597</v>
      </c>
      <c r="C16" s="33">
        <f>SUM(Daily!C173,Daily!C390,Daily!C607,Daily!C824)</f>
        <v>6232.7</v>
      </c>
      <c r="D16" s="33">
        <f>SUM(Daily!D173,Daily!D390,Daily!D607,Daily!D824)</f>
        <v>4142</v>
      </c>
      <c r="E16" s="33">
        <f>SUM(Daily!E173,Daily!E390,Daily!E607,Daily!E824)</f>
        <v>2997.9</v>
      </c>
      <c r="F16" s="33">
        <f>SUM(Daily!F173,Daily!F390,Daily!F607,Daily!F824)</f>
        <v>5360</v>
      </c>
      <c r="G16" s="33">
        <f>SUM(Daily!G173,Daily!G390,Daily!G607,Daily!G824)</f>
        <v>3074.1</v>
      </c>
      <c r="H16" s="33">
        <f>SUM(Daily!H173,Daily!H390,Daily!H607,Daily!H824)</f>
        <v>9513</v>
      </c>
      <c r="I16" s="33">
        <f>SUM(Daily!I173,Daily!I390,Daily!I607,Daily!I824)</f>
        <v>8105.6</v>
      </c>
      <c r="J16" s="33">
        <f>SUM(Daily!J173,Daily!J390,Daily!J607,Daily!J824)</f>
        <v>1377</v>
      </c>
      <c r="K16" s="33">
        <f>SUM(Daily!K173,Daily!K390,Daily!K607,Daily!K824)</f>
        <v>1641.5</v>
      </c>
      <c r="L16" s="33">
        <f>SUM(Daily!L173,Daily!L390,Daily!L607,Daily!L824)</f>
        <v>3496</v>
      </c>
      <c r="M16" s="33">
        <f>SUM(Daily!M173,Daily!M390,Daily!M607,Daily!M824)</f>
        <v>6806.9</v>
      </c>
      <c r="N16" s="33">
        <f>SUM(Daily!N173,Daily!N390,Daily!N607,Daily!N824)</f>
        <v>7107</v>
      </c>
      <c r="O16" s="33">
        <f>SUM(Daily!O173,Daily!O390,Daily!O607,Daily!O824)</f>
        <v>8998.5</v>
      </c>
      <c r="P16" s="33">
        <f>SUM(Daily!P173,Daily!P390,Daily!P607,Daily!P824)</f>
        <v>5065</v>
      </c>
      <c r="Q16" s="33">
        <f>SUM(Daily!Q173,Daily!Q390,Daily!Q607,Daily!Q824)</f>
        <v>4464.3999999999996</v>
      </c>
      <c r="R16" s="33">
        <f>SUM(Daily!R173,Daily!R390,Daily!R607,Daily!R824)</f>
        <v>6226</v>
      </c>
      <c r="S16" s="33">
        <f>SUM(Daily!S173,Daily!S390,Daily!S607,Daily!S824)</f>
        <v>5506.6</v>
      </c>
      <c r="T16" s="33">
        <f>SUM(Daily!T173,Daily!T390,Daily!T607,Daily!T824)</f>
        <v>1208</v>
      </c>
      <c r="U16" s="33">
        <f>SUM(Daily!U173,Daily!U390,Daily!U607,Daily!U824)</f>
        <v>1782.5</v>
      </c>
      <c r="V16" s="33">
        <f>SUM(Daily!V173,Daily!V390,Daily!V607,Daily!V824)</f>
        <v>3852</v>
      </c>
      <c r="W16" s="33">
        <f>SUM(Daily!W173,Daily!W390,Daily!W607,Daily!W824)</f>
        <v>8050.4</v>
      </c>
      <c r="X16" s="33">
        <f>SUM(Daily!X173,Daily!X390,Daily!X607,Daily!X824)</f>
        <v>4116</v>
      </c>
      <c r="Y16" s="33">
        <f>SUM(Daily!Y173,Daily!Y390,Daily!Y607,Daily!Y824)</f>
        <v>2587.8000000000002</v>
      </c>
      <c r="Z16" s="33">
        <f>SUM(Daily!Z173,Daily!Z390,Daily!Z607,Daily!Z824)</f>
        <v>11541</v>
      </c>
      <c r="AA16" s="33">
        <f>SUM(Daily!AA173,Daily!AA390,Daily!AA607,Daily!AA824)</f>
        <v>11706.1</v>
      </c>
      <c r="AB16" s="11">
        <f t="shared" si="0"/>
        <v>70600</v>
      </c>
      <c r="AC16" s="7">
        <f t="shared" si="0"/>
        <v>71955.000000000015</v>
      </c>
    </row>
    <row r="17" spans="1:29" ht="14.4" thickTop="1" thickBot="1" x14ac:dyDescent="0.3">
      <c r="A17" s="91" t="s">
        <v>26</v>
      </c>
      <c r="B17" s="33">
        <f>SUM(Daily!B174,Daily!B391,Daily!B608,Daily!B825)</f>
        <v>6553</v>
      </c>
      <c r="C17" s="33">
        <f>SUM(Daily!C174,Daily!C391,Daily!C608,Daily!C825)</f>
        <v>5473.6</v>
      </c>
      <c r="D17" s="33">
        <f>SUM(Daily!D174,Daily!D391,Daily!D608,Daily!D825)</f>
        <v>3471</v>
      </c>
      <c r="E17" s="33">
        <f>SUM(Daily!E174,Daily!E391,Daily!E608,Daily!E825)</f>
        <v>2794.8</v>
      </c>
      <c r="F17" s="33">
        <f>SUM(Daily!F174,Daily!F391,Daily!F608,Daily!F825)</f>
        <v>4593</v>
      </c>
      <c r="G17" s="33">
        <f>SUM(Daily!G174,Daily!G391,Daily!G608,Daily!G825)</f>
        <v>3243</v>
      </c>
      <c r="H17" s="33">
        <f>SUM(Daily!H174,Daily!H391,Daily!H608,Daily!H825)</f>
        <v>8706</v>
      </c>
      <c r="I17" s="33">
        <f>SUM(Daily!I174,Daily!I391,Daily!I608,Daily!I825)</f>
        <v>7867.4</v>
      </c>
      <c r="J17" s="33">
        <f>SUM(Daily!J174,Daily!J391,Daily!J608,Daily!J825)</f>
        <v>1359</v>
      </c>
      <c r="K17" s="33">
        <f>SUM(Daily!K174,Daily!K391,Daily!K608,Daily!K825)</f>
        <v>1474.5</v>
      </c>
      <c r="L17" s="33">
        <f>SUM(Daily!L174,Daily!L391,Daily!L608,Daily!L825)</f>
        <v>3766</v>
      </c>
      <c r="M17" s="33">
        <f>SUM(Daily!M174,Daily!M391,Daily!M608,Daily!M825)</f>
        <v>5489.6</v>
      </c>
      <c r="N17" s="33">
        <f>SUM(Daily!N174,Daily!N391,Daily!N608,Daily!N825)</f>
        <v>6551</v>
      </c>
      <c r="O17" s="33">
        <f>SUM(Daily!O174,Daily!O391,Daily!O608,Daily!O825)</f>
        <v>7495.1</v>
      </c>
      <c r="P17" s="33">
        <f>SUM(Daily!P174,Daily!P391,Daily!P608,Daily!P825)</f>
        <v>4806</v>
      </c>
      <c r="Q17" s="33">
        <f>SUM(Daily!Q174,Daily!Q391,Daily!Q608,Daily!Q825)</f>
        <v>4392.2</v>
      </c>
      <c r="R17" s="33">
        <f>SUM(Daily!R174,Daily!R391,Daily!R608,Daily!R825)</f>
        <v>6120</v>
      </c>
      <c r="S17" s="33">
        <f>SUM(Daily!S174,Daily!S391,Daily!S608,Daily!S825)</f>
        <v>5318.6</v>
      </c>
      <c r="T17" s="33">
        <f>SUM(Daily!T174,Daily!T391,Daily!T608,Daily!T825)</f>
        <v>1188</v>
      </c>
      <c r="U17" s="33">
        <f>SUM(Daily!U174,Daily!U391,Daily!U608,Daily!U825)</f>
        <v>1668.5</v>
      </c>
      <c r="V17" s="33">
        <f>SUM(Daily!V174,Daily!V391,Daily!V608,Daily!V825)</f>
        <v>4058</v>
      </c>
      <c r="W17" s="33">
        <f>SUM(Daily!W174,Daily!W391,Daily!W608,Daily!W825)</f>
        <v>7101.9</v>
      </c>
      <c r="X17" s="33">
        <f>SUM(Daily!X174,Daily!X391,Daily!X608,Daily!X825)</f>
        <v>3708</v>
      </c>
      <c r="Y17" s="33">
        <f>SUM(Daily!Y174,Daily!Y391,Daily!Y608,Daily!Y825)</f>
        <v>2418.6999999999998</v>
      </c>
      <c r="Z17" s="33">
        <f>SUM(Daily!Z174,Daily!Z391,Daily!Z608,Daily!Z825)</f>
        <v>10949</v>
      </c>
      <c r="AA17" s="33">
        <f>SUM(Daily!AA174,Daily!AA391,Daily!AA608,Daily!AA825)</f>
        <v>11000.1</v>
      </c>
      <c r="AB17" s="11">
        <f t="shared" si="0"/>
        <v>65828</v>
      </c>
      <c r="AC17" s="7">
        <f t="shared" si="0"/>
        <v>65738</v>
      </c>
    </row>
    <row r="18" spans="1:29" ht="14.4" thickTop="1" thickBot="1" x14ac:dyDescent="0.3">
      <c r="A18" s="90" t="s">
        <v>27</v>
      </c>
      <c r="B18" s="33">
        <f>SUM(Daily!B175,Daily!B392,Daily!B609,Daily!B826)</f>
        <v>5478</v>
      </c>
      <c r="C18" s="33">
        <f>SUM(Daily!C175,Daily!C392,Daily!C609,Daily!C826)</f>
        <v>6544.5</v>
      </c>
      <c r="D18" s="33">
        <f>SUM(Daily!D175,Daily!D392,Daily!D609,Daily!D826)</f>
        <v>3086</v>
      </c>
      <c r="E18" s="33">
        <f>SUM(Daily!E175,Daily!E392,Daily!E609,Daily!E826)</f>
        <v>3085.6</v>
      </c>
      <c r="F18" s="33">
        <f>SUM(Daily!F175,Daily!F392,Daily!F609,Daily!F826)</f>
        <v>4098</v>
      </c>
      <c r="G18" s="33">
        <f>SUM(Daily!G175,Daily!G392,Daily!G609,Daily!G826)</f>
        <v>3969.9</v>
      </c>
      <c r="H18" s="33">
        <f>SUM(Daily!H175,Daily!H392,Daily!H609,Daily!H826)</f>
        <v>8177</v>
      </c>
      <c r="I18" s="33">
        <f>SUM(Daily!I175,Daily!I392,Daily!I609,Daily!I826)</f>
        <v>8569</v>
      </c>
      <c r="J18" s="33">
        <f>SUM(Daily!J175,Daily!J392,Daily!J609,Daily!J826)</f>
        <v>1664</v>
      </c>
      <c r="K18" s="33">
        <f>SUM(Daily!K175,Daily!K392,Daily!K609,Daily!K826)</f>
        <v>1325.3</v>
      </c>
      <c r="L18" s="33">
        <f>SUM(Daily!L175,Daily!L392,Daily!L609,Daily!L826)</f>
        <v>4777</v>
      </c>
      <c r="M18" s="33">
        <f>SUM(Daily!M175,Daily!M392,Daily!M609,Daily!M826)</f>
        <v>4351</v>
      </c>
      <c r="N18" s="33">
        <f>SUM(Daily!N175,Daily!N392,Daily!N609,Daily!N826)</f>
        <v>7270</v>
      </c>
      <c r="O18" s="33">
        <f>SUM(Daily!O175,Daily!O392,Daily!O609,Daily!O826)</f>
        <v>6679.5</v>
      </c>
      <c r="P18" s="33">
        <f>SUM(Daily!P175,Daily!P392,Daily!P609,Daily!P826)</f>
        <v>5124</v>
      </c>
      <c r="Q18" s="33">
        <f>SUM(Daily!Q175,Daily!Q392,Daily!Q609,Daily!Q826)</f>
        <v>4246.8999999999996</v>
      </c>
      <c r="R18" s="33">
        <f>SUM(Daily!R175,Daily!R392,Daily!R609,Daily!R826)</f>
        <v>5401</v>
      </c>
      <c r="S18" s="33">
        <f>SUM(Daily!S175,Daily!S392,Daily!S609,Daily!S826)</f>
        <v>5652.4</v>
      </c>
      <c r="T18" s="33">
        <f>SUM(Daily!T175,Daily!T392,Daily!T609,Daily!T826)</f>
        <v>1607</v>
      </c>
      <c r="U18" s="33">
        <f>SUM(Daily!U175,Daily!U392,Daily!U609,Daily!U826)</f>
        <v>1321.3</v>
      </c>
      <c r="V18" s="33">
        <f>SUM(Daily!V175,Daily!V392,Daily!V609,Daily!V826)</f>
        <v>5075</v>
      </c>
      <c r="W18" s="33">
        <f>SUM(Daily!W175,Daily!W392,Daily!W609,Daily!W826)</f>
        <v>5956.3</v>
      </c>
      <c r="X18" s="33">
        <f>SUM(Daily!X175,Daily!X392,Daily!X609,Daily!X826)</f>
        <v>4029</v>
      </c>
      <c r="Y18" s="33">
        <f>SUM(Daily!Y175,Daily!Y392,Daily!Y609,Daily!Y826)</f>
        <v>2210.5</v>
      </c>
      <c r="Z18" s="33">
        <f>SUM(Daily!Z175,Daily!Z392,Daily!Z609,Daily!Z826)</f>
        <v>10437</v>
      </c>
      <c r="AA18" s="33">
        <f>SUM(Daily!AA175,Daily!AA392,Daily!AA609,Daily!AA826)</f>
        <v>11403.7</v>
      </c>
      <c r="AB18" s="11">
        <f t="shared" si="0"/>
        <v>66223</v>
      </c>
      <c r="AC18" s="7">
        <f t="shared" si="0"/>
        <v>65315.900000000009</v>
      </c>
    </row>
    <row r="19" spans="1:29" ht="14.4" thickTop="1" thickBot="1" x14ac:dyDescent="0.3">
      <c r="A19" s="91" t="s">
        <v>28</v>
      </c>
      <c r="B19" s="33">
        <f>SUM(Daily!B176,Daily!B393,Daily!B610,Daily!B827)</f>
        <v>5397</v>
      </c>
      <c r="C19" s="33">
        <f>SUM(Daily!C176,Daily!C393,Daily!C610,Daily!C827)</f>
        <v>8940.6</v>
      </c>
      <c r="D19" s="33">
        <f>SUM(Daily!D176,Daily!D393,Daily!D610,Daily!D827)</f>
        <v>3645</v>
      </c>
      <c r="E19" s="33">
        <f>SUM(Daily!E176,Daily!E393,Daily!E610,Daily!E827)</f>
        <v>3785.2</v>
      </c>
      <c r="F19" s="33">
        <f>SUM(Daily!F176,Daily!F393,Daily!F610,Daily!F827)</f>
        <v>3933</v>
      </c>
      <c r="G19" s="33">
        <f>SUM(Daily!G176,Daily!G393,Daily!G610,Daily!G827)</f>
        <v>5541.4</v>
      </c>
      <c r="H19" s="33">
        <f>SUM(Daily!H176,Daily!H393,Daily!H610,Daily!H827)</f>
        <v>8430</v>
      </c>
      <c r="I19" s="33">
        <f>SUM(Daily!I176,Daily!I393,Daily!I610,Daily!I827)</f>
        <v>11659.8</v>
      </c>
      <c r="J19" s="33">
        <f>SUM(Daily!J176,Daily!J393,Daily!J610,Daily!J827)</f>
        <v>2275</v>
      </c>
      <c r="K19" s="33">
        <f>SUM(Daily!K176,Daily!K393,Daily!K610,Daily!K827)</f>
        <v>1151.0999999999999</v>
      </c>
      <c r="L19" s="33">
        <f>SUM(Daily!L176,Daily!L393,Daily!L610,Daily!L827)</f>
        <v>7858</v>
      </c>
      <c r="M19" s="33">
        <f>SUM(Daily!M176,Daily!M393,Daily!M610,Daily!M827)</f>
        <v>3892.3</v>
      </c>
      <c r="N19" s="33">
        <f>SUM(Daily!N176,Daily!N393,Daily!N610,Daily!N827)</f>
        <v>10131</v>
      </c>
      <c r="O19" s="33">
        <f>SUM(Daily!O176,Daily!O393,Daily!O610,Daily!O827)</f>
        <v>7088.5</v>
      </c>
      <c r="P19" s="33">
        <f>SUM(Daily!P176,Daily!P393,Daily!P610,Daily!P827)</f>
        <v>6656</v>
      </c>
      <c r="Q19" s="33">
        <f>SUM(Daily!Q176,Daily!Q393,Daily!Q610,Daily!Q827)</f>
        <v>4214.3</v>
      </c>
      <c r="R19" s="33">
        <f>SUM(Daily!R176,Daily!R393,Daily!R610,Daily!R827)</f>
        <v>6134</v>
      </c>
      <c r="S19" s="33">
        <f>SUM(Daily!S176,Daily!S393,Daily!S610,Daily!S827)</f>
        <v>7594.5</v>
      </c>
      <c r="T19" s="33">
        <f>SUM(Daily!T176,Daily!T393,Daily!T610,Daily!T827)</f>
        <v>2513</v>
      </c>
      <c r="U19" s="33">
        <f>SUM(Daily!U176,Daily!U393,Daily!U610,Daily!U827)</f>
        <v>1124.0999999999999</v>
      </c>
      <c r="V19" s="33">
        <f>SUM(Daily!V176,Daily!V393,Daily!V610,Daily!V827)</f>
        <v>7916</v>
      </c>
      <c r="W19" s="33">
        <f>SUM(Daily!W176,Daily!W393,Daily!W610,Daily!W827)</f>
        <v>5968.3</v>
      </c>
      <c r="X19" s="33">
        <f>SUM(Daily!X176,Daily!X393,Daily!X610,Daily!X827)</f>
        <v>5948</v>
      </c>
      <c r="Y19" s="33">
        <f>SUM(Daily!Y176,Daily!Y393,Daily!Y610,Daily!Y827)</f>
        <v>2139.1</v>
      </c>
      <c r="Z19" s="33">
        <f>SUM(Daily!Z176,Daily!Z393,Daily!Z610,Daily!Z827)</f>
        <v>11986</v>
      </c>
      <c r="AA19" s="33">
        <f>SUM(Daily!AA176,Daily!AA393,Daily!AA610,Daily!AA827)</f>
        <v>13222.9</v>
      </c>
      <c r="AB19" s="11">
        <f t="shared" si="0"/>
        <v>82822</v>
      </c>
      <c r="AC19" s="7">
        <f t="shared" si="0"/>
        <v>76322.099999999991</v>
      </c>
    </row>
    <row r="20" spans="1:29" ht="14.4" thickTop="1" thickBot="1" x14ac:dyDescent="0.3">
      <c r="A20" s="90" t="s">
        <v>29</v>
      </c>
      <c r="B20" s="33">
        <f>SUM(Daily!B177,Daily!B394,Daily!B611,Daily!B828)</f>
        <v>7203</v>
      </c>
      <c r="C20" s="33">
        <f>SUM(Daily!C177,Daily!C394,Daily!C611,Daily!C828)</f>
        <v>12772.1</v>
      </c>
      <c r="D20" s="33">
        <f>SUM(Daily!D177,Daily!D394,Daily!D611,Daily!D828)</f>
        <v>5615</v>
      </c>
      <c r="E20" s="33">
        <f>SUM(Daily!E177,Daily!E394,Daily!E611,Daily!E828)</f>
        <v>5324.4</v>
      </c>
      <c r="F20" s="33">
        <f>SUM(Daily!F177,Daily!F394,Daily!F611,Daily!F828)</f>
        <v>5783</v>
      </c>
      <c r="G20" s="33">
        <f>SUM(Daily!G177,Daily!G394,Daily!G611,Daily!G828)</f>
        <v>8518.9</v>
      </c>
      <c r="H20" s="33">
        <f>SUM(Daily!H177,Daily!H394,Daily!H611,Daily!H828)</f>
        <v>9953</v>
      </c>
      <c r="I20" s="33">
        <f>SUM(Daily!I177,Daily!I394,Daily!I611,Daily!I828)</f>
        <v>15564.5</v>
      </c>
      <c r="J20" s="33">
        <f>SUM(Daily!J177,Daily!J394,Daily!J611,Daily!J828)</f>
        <v>3677</v>
      </c>
      <c r="K20" s="33">
        <f>SUM(Daily!K177,Daily!K394,Daily!K611,Daily!K828)</f>
        <v>1125.0999999999999</v>
      </c>
      <c r="L20" s="33">
        <f>SUM(Daily!L177,Daily!L394,Daily!L611,Daily!L828)</f>
        <v>11697</v>
      </c>
      <c r="M20" s="33">
        <f>SUM(Daily!M177,Daily!M394,Daily!M611,Daily!M828)</f>
        <v>3701.3</v>
      </c>
      <c r="N20" s="33">
        <f>SUM(Daily!N177,Daily!N394,Daily!N611,Daily!N828)</f>
        <v>14103</v>
      </c>
      <c r="O20" s="33">
        <f>SUM(Daily!O177,Daily!O394,Daily!O611,Daily!O828)</f>
        <v>8870.7999999999993</v>
      </c>
      <c r="P20" s="33">
        <f>SUM(Daily!P177,Daily!P394,Daily!P611,Daily!P828)</f>
        <v>8682</v>
      </c>
      <c r="Q20" s="33">
        <f>SUM(Daily!Q177,Daily!Q394,Daily!Q611,Daily!Q828)</f>
        <v>5546.5</v>
      </c>
      <c r="R20" s="33">
        <f>SUM(Daily!R177,Daily!R394,Daily!R611,Daily!R828)</f>
        <v>8015</v>
      </c>
      <c r="S20" s="33">
        <f>SUM(Daily!S177,Daily!S394,Daily!S611,Daily!S828)</f>
        <v>9861.9</v>
      </c>
      <c r="T20" s="33">
        <f>SUM(Daily!T177,Daily!T394,Daily!T611,Daily!T828)</f>
        <v>5546</v>
      </c>
      <c r="U20" s="33">
        <f>SUM(Daily!U177,Daily!U394,Daily!U611,Daily!U828)</f>
        <v>1095.0999999999999</v>
      </c>
      <c r="V20" s="33">
        <f>SUM(Daily!V177,Daily!V394,Daily!V611,Daily!V828)</f>
        <v>12625</v>
      </c>
      <c r="W20" s="33">
        <f>SUM(Daily!W177,Daily!W394,Daily!W611,Daily!W828)</f>
        <v>7025.7</v>
      </c>
      <c r="X20" s="33">
        <f>SUM(Daily!X177,Daily!X394,Daily!X611,Daily!X828)</f>
        <v>8401</v>
      </c>
      <c r="Y20" s="33">
        <f>SUM(Daily!Y177,Daily!Y394,Daily!Y611,Daily!Y828)</f>
        <v>2837.3</v>
      </c>
      <c r="Z20" s="33">
        <f>SUM(Daily!Z177,Daily!Z394,Daily!Z611,Daily!Z828)</f>
        <v>13439</v>
      </c>
      <c r="AA20" s="33">
        <f>SUM(Daily!AA177,Daily!AA394,Daily!AA611,Daily!AA828)</f>
        <v>17406.400000000001</v>
      </c>
      <c r="AB20" s="11">
        <f t="shared" si="0"/>
        <v>114739</v>
      </c>
      <c r="AC20" s="7">
        <f t="shared" si="0"/>
        <v>99650</v>
      </c>
    </row>
    <row r="21" spans="1:29" ht="14.4" thickTop="1" thickBot="1" x14ac:dyDescent="0.3">
      <c r="A21" s="91" t="s">
        <v>30</v>
      </c>
      <c r="B21" s="33">
        <f>SUM(Daily!B178,Daily!B395,Daily!B612,Daily!B829)</f>
        <v>8608</v>
      </c>
      <c r="C21" s="33">
        <f>SUM(Daily!C178,Daily!C395,Daily!C612,Daily!C829)</f>
        <v>18388.599999999999</v>
      </c>
      <c r="D21" s="33">
        <f>SUM(Daily!D178,Daily!D395,Daily!D612,Daily!D829)</f>
        <v>7814</v>
      </c>
      <c r="E21" s="33">
        <f>SUM(Daily!E178,Daily!E395,Daily!E612,Daily!E829)</f>
        <v>6661.7</v>
      </c>
      <c r="F21" s="33">
        <f>SUM(Daily!F178,Daily!F395,Daily!F612,Daily!F829)</f>
        <v>6513</v>
      </c>
      <c r="G21" s="33">
        <f>SUM(Daily!G178,Daily!G395,Daily!G612,Daily!G829)</f>
        <v>11455.1</v>
      </c>
      <c r="H21" s="33">
        <f>SUM(Daily!H178,Daily!H395,Daily!H612,Daily!H829)</f>
        <v>12097</v>
      </c>
      <c r="I21" s="33">
        <f>SUM(Daily!I178,Daily!I395,Daily!I612,Daily!I829)</f>
        <v>20312.7</v>
      </c>
      <c r="J21" s="33">
        <f>SUM(Daily!J178,Daily!J395,Daily!J612,Daily!J829)</f>
        <v>5651</v>
      </c>
      <c r="K21" s="33">
        <f>SUM(Daily!K178,Daily!K395,Daily!K612,Daily!K829)</f>
        <v>1280.4000000000001</v>
      </c>
      <c r="L21" s="33">
        <f>SUM(Daily!L178,Daily!L395,Daily!L612,Daily!L829)</f>
        <v>16425</v>
      </c>
      <c r="M21" s="33">
        <f>SUM(Daily!M178,Daily!M395,Daily!M612,Daily!M829)</f>
        <v>4428.8</v>
      </c>
      <c r="N21" s="33">
        <f>SUM(Daily!N178,Daily!N395,Daily!N612,Daily!N829)</f>
        <v>18777</v>
      </c>
      <c r="O21" s="33">
        <f>SUM(Daily!O178,Daily!O395,Daily!O612,Daily!O829)</f>
        <v>11418.8</v>
      </c>
      <c r="P21" s="33">
        <f>SUM(Daily!P178,Daily!P395,Daily!P612,Daily!P829)</f>
        <v>10562</v>
      </c>
      <c r="Q21" s="33">
        <f>SUM(Daily!Q178,Daily!Q395,Daily!Q612,Daily!Q829)</f>
        <v>8423.2999999999993</v>
      </c>
      <c r="R21" s="33">
        <f>SUM(Daily!R178,Daily!R395,Daily!R612,Daily!R829)</f>
        <v>10067</v>
      </c>
      <c r="S21" s="33">
        <f>SUM(Daily!S178,Daily!S395,Daily!S612,Daily!S829)</f>
        <v>13775.1</v>
      </c>
      <c r="T21" s="33">
        <f>SUM(Daily!T178,Daily!T395,Daily!T612,Daily!T829)</f>
        <v>7678</v>
      </c>
      <c r="U21" s="33">
        <f>SUM(Daily!U178,Daily!U395,Daily!U612,Daily!U829)</f>
        <v>1580.2</v>
      </c>
      <c r="V21" s="33">
        <f>SUM(Daily!V178,Daily!V395,Daily!V612,Daily!V829)</f>
        <v>16999</v>
      </c>
      <c r="W21" s="33">
        <f>SUM(Daily!W178,Daily!W395,Daily!W612,Daily!W829)</f>
        <v>9104.1</v>
      </c>
      <c r="X21" s="33">
        <f>SUM(Daily!X178,Daily!X395,Daily!X612,Daily!X829)</f>
        <v>11847</v>
      </c>
      <c r="Y21" s="33">
        <f>SUM(Daily!Y178,Daily!Y395,Daily!Y612,Daily!Y829)</f>
        <v>3732.1</v>
      </c>
      <c r="Z21" s="33">
        <f>SUM(Daily!Z178,Daily!Z395,Daily!Z612,Daily!Z829)</f>
        <v>16344</v>
      </c>
      <c r="AA21" s="33">
        <f>SUM(Daily!AA178,Daily!AA395,Daily!AA612,Daily!AA829)</f>
        <v>21883.3</v>
      </c>
      <c r="AB21" s="11">
        <f t="shared" si="0"/>
        <v>149382</v>
      </c>
      <c r="AC21" s="7">
        <f t="shared" si="0"/>
        <v>132444.20000000001</v>
      </c>
    </row>
    <row r="22" spans="1:29" ht="14.4" thickTop="1" thickBot="1" x14ac:dyDescent="0.3">
      <c r="A22" s="90" t="s">
        <v>31</v>
      </c>
      <c r="B22" s="33">
        <f>SUM(Daily!B179,Daily!B396,Daily!B613,Daily!B830)</f>
        <v>9262</v>
      </c>
      <c r="C22" s="33">
        <f>SUM(Daily!C179,Daily!C396,Daily!C613,Daily!C830)</f>
        <v>19368</v>
      </c>
      <c r="D22" s="33">
        <f>SUM(Daily!D179,Daily!D396,Daily!D613,Daily!D830)</f>
        <v>5722</v>
      </c>
      <c r="E22" s="33">
        <f>SUM(Daily!E179,Daily!E396,Daily!E613,Daily!E830)</f>
        <v>7266.7</v>
      </c>
      <c r="F22" s="33">
        <f>SUM(Daily!F179,Daily!F396,Daily!F613,Daily!F830)</f>
        <v>5311</v>
      </c>
      <c r="G22" s="33">
        <f>SUM(Daily!G179,Daily!G396,Daily!G613,Daily!G830)</f>
        <v>11359.2</v>
      </c>
      <c r="H22" s="33">
        <f>SUM(Daily!H179,Daily!H396,Daily!H613,Daily!H830)</f>
        <v>12076</v>
      </c>
      <c r="I22" s="33">
        <f>SUM(Daily!I179,Daily!I396,Daily!I613,Daily!I830)</f>
        <v>22138.800000000003</v>
      </c>
      <c r="J22" s="33">
        <f>SUM(Daily!J179,Daily!J396,Daily!J613,Daily!J830)</f>
        <v>3843</v>
      </c>
      <c r="K22" s="33">
        <f>SUM(Daily!K179,Daily!K396,Daily!K613,Daily!K830)</f>
        <v>1299.9000000000001</v>
      </c>
      <c r="L22" s="33">
        <f>SUM(Daily!L179,Daily!L396,Daily!L613,Daily!L830)</f>
        <v>15435</v>
      </c>
      <c r="M22" s="33">
        <f>SUM(Daily!M179,Daily!M396,Daily!M613,Daily!M830)</f>
        <v>4284.5</v>
      </c>
      <c r="N22" s="33">
        <f>SUM(Daily!N179,Daily!N396,Daily!N613,Daily!N830)</f>
        <v>18787</v>
      </c>
      <c r="O22" s="33">
        <f>SUM(Daily!O179,Daily!O396,Daily!O613,Daily!O830)</f>
        <v>11591</v>
      </c>
      <c r="P22" s="33">
        <f>SUM(Daily!P179,Daily!P396,Daily!P613,Daily!P830)</f>
        <v>10787</v>
      </c>
      <c r="Q22" s="33">
        <f>SUM(Daily!Q179,Daily!Q396,Daily!Q613,Daily!Q830)</f>
        <v>9695.6</v>
      </c>
      <c r="R22" s="33">
        <f>SUM(Daily!R179,Daily!R396,Daily!R613,Daily!R830)</f>
        <v>9813</v>
      </c>
      <c r="S22" s="33">
        <f>SUM(Daily!S179,Daily!S396,Daily!S613,Daily!S830)</f>
        <v>15166.900000000001</v>
      </c>
      <c r="T22" s="33">
        <f>SUM(Daily!T179,Daily!T396,Daily!T613,Daily!T830)</f>
        <v>6846</v>
      </c>
      <c r="U22" s="33">
        <f>SUM(Daily!U179,Daily!U396,Daily!U613,Daily!U830)</f>
        <v>1537.9</v>
      </c>
      <c r="V22" s="33">
        <f>SUM(Daily!V179,Daily!V396,Daily!V613,Daily!V830)</f>
        <v>17486</v>
      </c>
      <c r="W22" s="33">
        <f>SUM(Daily!W179,Daily!W396,Daily!W613,Daily!W830)</f>
        <v>9583.4000000000015</v>
      </c>
      <c r="X22" s="33">
        <f>SUM(Daily!X179,Daily!X396,Daily!X613,Daily!X830)</f>
        <v>12340</v>
      </c>
      <c r="Y22" s="33">
        <f>SUM(Daily!Y179,Daily!Y396,Daily!Y613,Daily!Y830)</f>
        <v>4242.6000000000004</v>
      </c>
      <c r="Z22" s="33">
        <f>SUM(Daily!Z179,Daily!Z396,Daily!Z613,Daily!Z830)</f>
        <v>16167</v>
      </c>
      <c r="AA22" s="33">
        <f>SUM(Daily!AA179,Daily!AA396,Daily!AA613,Daily!AA830)</f>
        <v>25313.5</v>
      </c>
      <c r="AB22" s="11">
        <f t="shared" si="0"/>
        <v>143875</v>
      </c>
      <c r="AC22" s="7">
        <f t="shared" si="0"/>
        <v>142848</v>
      </c>
    </row>
    <row r="23" spans="1:29" ht="14.4" thickTop="1" thickBot="1" x14ac:dyDescent="0.3">
      <c r="A23" s="91" t="s">
        <v>32</v>
      </c>
      <c r="B23" s="33">
        <f>SUM(Daily!B180,Daily!B397,Daily!B614,Daily!B831)</f>
        <v>9751</v>
      </c>
      <c r="C23" s="33">
        <f>SUM(Daily!C180,Daily!C397,Daily!C614,Daily!C831)</f>
        <v>18060.5</v>
      </c>
      <c r="D23" s="33">
        <f>SUM(Daily!D180,Daily!D397,Daily!D614,Daily!D831)</f>
        <v>4443</v>
      </c>
      <c r="E23" s="33">
        <f>SUM(Daily!E180,Daily!E397,Daily!E614,Daily!E831)</f>
        <v>7727</v>
      </c>
      <c r="F23" s="33">
        <f>SUM(Daily!F180,Daily!F397,Daily!F614,Daily!F831)</f>
        <v>4382</v>
      </c>
      <c r="G23" s="33">
        <f>SUM(Daily!G180,Daily!G397,Daily!G614,Daily!G831)</f>
        <v>12047.7</v>
      </c>
      <c r="H23" s="33">
        <f>SUM(Daily!H180,Daily!H397,Daily!H614,Daily!H831)</f>
        <v>11298</v>
      </c>
      <c r="I23" s="33">
        <f>SUM(Daily!I180,Daily!I397,Daily!I614,Daily!I831)</f>
        <v>23238.2</v>
      </c>
      <c r="J23" s="33">
        <f>SUM(Daily!J180,Daily!J397,Daily!J614,Daily!J831)</f>
        <v>2600</v>
      </c>
      <c r="K23" s="33">
        <f>SUM(Daily!K180,Daily!K397,Daily!K614,Daily!K831)</f>
        <v>1153.2</v>
      </c>
      <c r="L23" s="33">
        <f>SUM(Daily!L180,Daily!L397,Daily!L614,Daily!L831)</f>
        <v>11711</v>
      </c>
      <c r="M23" s="33">
        <f>SUM(Daily!M180,Daily!M397,Daily!M614,Daily!M831)</f>
        <v>5017.7</v>
      </c>
      <c r="N23" s="33">
        <f>SUM(Daily!N180,Daily!N397,Daily!N614,Daily!N831)</f>
        <v>16443</v>
      </c>
      <c r="O23" s="33">
        <f>SUM(Daily!O180,Daily!O397,Daily!O614,Daily!O831)</f>
        <v>12107.7</v>
      </c>
      <c r="P23" s="33">
        <f>SUM(Daily!P180,Daily!P397,Daily!P614,Daily!P831)</f>
        <v>8084</v>
      </c>
      <c r="Q23" s="33">
        <f>SUM(Daily!Q180,Daily!Q397,Daily!Q614,Daily!Q831)</f>
        <v>9588.2999999999993</v>
      </c>
      <c r="R23" s="33">
        <f>SUM(Daily!R180,Daily!R397,Daily!R614,Daily!R831)</f>
        <v>8474</v>
      </c>
      <c r="S23" s="33">
        <f>SUM(Daily!S180,Daily!S397,Daily!S614,Daily!S831)</f>
        <v>12248.9</v>
      </c>
      <c r="T23" s="33">
        <f>SUM(Daily!T180,Daily!T397,Daily!T614,Daily!T831)</f>
        <v>4517</v>
      </c>
      <c r="U23" s="33">
        <f>SUM(Daily!U180,Daily!U397,Daily!U614,Daily!U831)</f>
        <v>1447.2</v>
      </c>
      <c r="V23" s="33">
        <f>SUM(Daily!V180,Daily!V397,Daily!V614,Daily!V831)</f>
        <v>16471</v>
      </c>
      <c r="W23" s="33">
        <f>SUM(Daily!W180,Daily!W397,Daily!W614,Daily!W831)</f>
        <v>8240.2000000000007</v>
      </c>
      <c r="X23" s="33">
        <f>SUM(Daily!X180,Daily!X397,Daily!X614,Daily!X831)</f>
        <v>8433</v>
      </c>
      <c r="Y23" s="33">
        <f>SUM(Daily!Y180,Daily!Y397,Daily!Y614,Daily!Y831)</f>
        <v>3381.5</v>
      </c>
      <c r="Z23" s="33">
        <f>SUM(Daily!Z180,Daily!Z397,Daily!Z614,Daily!Z831)</f>
        <v>14050</v>
      </c>
      <c r="AA23" s="33">
        <f>SUM(Daily!AA180,Daily!AA397,Daily!AA614,Daily!AA831)</f>
        <v>21204.9</v>
      </c>
      <c r="AB23" s="11">
        <f t="shared" si="0"/>
        <v>120657</v>
      </c>
      <c r="AC23" s="7">
        <f t="shared" si="0"/>
        <v>135462.99999999997</v>
      </c>
    </row>
    <row r="24" spans="1:29" ht="14.4" thickTop="1" thickBot="1" x14ac:dyDescent="0.3">
      <c r="A24" s="90" t="s">
        <v>33</v>
      </c>
      <c r="B24" s="33">
        <f>SUM(Daily!B181,Daily!B398,Daily!B615,Daily!B832)</f>
        <v>9230</v>
      </c>
      <c r="C24" s="33">
        <f>SUM(Daily!C181,Daily!C398,Daily!C615,Daily!C832)</f>
        <v>11929.2</v>
      </c>
      <c r="D24" s="33">
        <f>SUM(Daily!D181,Daily!D398,Daily!D615,Daily!D832)</f>
        <v>3365</v>
      </c>
      <c r="E24" s="33">
        <f>SUM(Daily!E181,Daily!E398,Daily!E615,Daily!E832)</f>
        <v>5891.5</v>
      </c>
      <c r="F24" s="33">
        <f>SUM(Daily!F181,Daily!F398,Daily!F615,Daily!F832)</f>
        <v>3931</v>
      </c>
      <c r="G24" s="33">
        <f>SUM(Daily!G181,Daily!G398,Daily!G615,Daily!G832)</f>
        <v>8278.7999999999993</v>
      </c>
      <c r="H24" s="33">
        <f>SUM(Daily!H181,Daily!H398,Daily!H615,Daily!H832)</f>
        <v>9040</v>
      </c>
      <c r="I24" s="33">
        <f>SUM(Daily!I181,Daily!I398,Daily!I615,Daily!I832)</f>
        <v>15535.5</v>
      </c>
      <c r="J24" s="33">
        <f>SUM(Daily!J181,Daily!J398,Daily!J615,Daily!J832)</f>
        <v>2018</v>
      </c>
      <c r="K24" s="33">
        <f>SUM(Daily!K181,Daily!K398,Daily!K615,Daily!K832)</f>
        <v>740.1</v>
      </c>
      <c r="L24" s="33">
        <f>SUM(Daily!L181,Daily!L398,Daily!L615,Daily!L832)</f>
        <v>8003</v>
      </c>
      <c r="M24" s="33">
        <f>SUM(Daily!M181,Daily!M398,Daily!M615,Daily!M832)</f>
        <v>5112.6000000000004</v>
      </c>
      <c r="N24" s="33">
        <f>SUM(Daily!N181,Daily!N398,Daily!N615,Daily!N832)</f>
        <v>11231</v>
      </c>
      <c r="O24" s="33">
        <f>SUM(Daily!O181,Daily!O398,Daily!O615,Daily!O832)</f>
        <v>10681</v>
      </c>
      <c r="P24" s="33">
        <f>SUM(Daily!P181,Daily!P398,Daily!P615,Daily!P832)</f>
        <v>5144</v>
      </c>
      <c r="Q24" s="33">
        <f>SUM(Daily!Q181,Daily!Q398,Daily!Q615,Daily!Q832)</f>
        <v>7583.7</v>
      </c>
      <c r="R24" s="33">
        <f>SUM(Daily!R181,Daily!R398,Daily!R615,Daily!R832)</f>
        <v>6038</v>
      </c>
      <c r="S24" s="33">
        <f>SUM(Daily!S181,Daily!S398,Daily!S615,Daily!S832)</f>
        <v>9424.9</v>
      </c>
      <c r="T24" s="33">
        <f>SUM(Daily!T181,Daily!T398,Daily!T615,Daily!T832)</f>
        <v>2435</v>
      </c>
      <c r="U24" s="33">
        <f>SUM(Daily!U181,Daily!U398,Daily!U615,Daily!U832)</f>
        <v>1634.2</v>
      </c>
      <c r="V24" s="33">
        <f>SUM(Daily!V181,Daily!V398,Daily!V615,Daily!V832)</f>
        <v>11618</v>
      </c>
      <c r="W24" s="33">
        <f>SUM(Daily!W181,Daily!W398,Daily!W615,Daily!W832)</f>
        <v>9005.7999999999993</v>
      </c>
      <c r="X24" s="33">
        <f>SUM(Daily!X181,Daily!X398,Daily!X615,Daily!X832)</f>
        <v>4860</v>
      </c>
      <c r="Y24" s="33">
        <f>SUM(Daily!Y181,Daily!Y398,Daily!Y615,Daily!Y832)</f>
        <v>3292.3</v>
      </c>
      <c r="Z24" s="33">
        <f>SUM(Daily!Z181,Daily!Z398,Daily!Z615,Daily!Z832)</f>
        <v>11842</v>
      </c>
      <c r="AA24" s="33">
        <f>SUM(Daily!AA181,Daily!AA398,Daily!AA615,Daily!AA832)</f>
        <v>15491.5</v>
      </c>
      <c r="AB24" s="11">
        <f t="shared" si="0"/>
        <v>88755</v>
      </c>
      <c r="AC24" s="7">
        <f t="shared" si="0"/>
        <v>104601.09999999999</v>
      </c>
    </row>
    <row r="25" spans="1:29" ht="14.4" thickTop="1" thickBot="1" x14ac:dyDescent="0.3">
      <c r="A25" s="91" t="s">
        <v>34</v>
      </c>
      <c r="B25" s="33">
        <f>SUM(Daily!B182,Daily!B399,Daily!B616,Daily!B833)</f>
        <v>3433</v>
      </c>
      <c r="C25" s="33">
        <f>SUM(Daily!C182,Daily!C399,Daily!C616,Daily!C833)</f>
        <v>8597.2000000000007</v>
      </c>
      <c r="D25" s="33">
        <f>SUM(Daily!D182,Daily!D399,Daily!D616,Daily!D833)</f>
        <v>1519</v>
      </c>
      <c r="E25" s="33">
        <f>SUM(Daily!E182,Daily!E399,Daily!E616,Daily!E833)</f>
        <v>4644.6000000000004</v>
      </c>
      <c r="F25" s="33">
        <f>SUM(Daily!F182,Daily!F399,Daily!F616,Daily!F833)</f>
        <v>1639</v>
      </c>
      <c r="G25" s="33">
        <f>SUM(Daily!G182,Daily!G399,Daily!G616,Daily!G833)</f>
        <v>6774</v>
      </c>
      <c r="H25" s="33">
        <f>SUM(Daily!H182,Daily!H399,Daily!H616,Daily!H833)</f>
        <v>4648</v>
      </c>
      <c r="I25" s="33">
        <f>SUM(Daily!I182,Daily!I399,Daily!I616,Daily!I833)</f>
        <v>11149.5</v>
      </c>
      <c r="J25" s="33">
        <f>SUM(Daily!J182,Daily!J399,Daily!J616,Daily!J833)</f>
        <v>1508</v>
      </c>
      <c r="K25" s="33">
        <f>SUM(Daily!K182,Daily!K399,Daily!K616,Daily!K833)</f>
        <v>508.1</v>
      </c>
      <c r="L25" s="33">
        <f>SUM(Daily!L182,Daily!L399,Daily!L616,Daily!L833)</f>
        <v>5241</v>
      </c>
      <c r="M25" s="33">
        <f>SUM(Daily!M182,Daily!M399,Daily!M616,Daily!M833)</f>
        <v>3199.5</v>
      </c>
      <c r="N25" s="33">
        <f>SUM(Daily!N182,Daily!N399,Daily!N616,Daily!N833)</f>
        <v>8779</v>
      </c>
      <c r="O25" s="33">
        <f>SUM(Daily!O182,Daily!O399,Daily!O616,Daily!O833)</f>
        <v>8201.2000000000007</v>
      </c>
      <c r="P25" s="33">
        <f>SUM(Daily!P182,Daily!P399,Daily!P616,Daily!P833)</f>
        <v>3387</v>
      </c>
      <c r="Q25" s="33">
        <f>SUM(Daily!Q182,Daily!Q399,Daily!Q616,Daily!Q833)</f>
        <v>5644.9</v>
      </c>
      <c r="R25" s="33">
        <f>SUM(Daily!R182,Daily!R399,Daily!R616,Daily!R833)</f>
        <v>4666</v>
      </c>
      <c r="S25" s="33">
        <f>SUM(Daily!S182,Daily!S399,Daily!S616,Daily!S833)</f>
        <v>7599.2</v>
      </c>
      <c r="T25" s="33">
        <f>SUM(Daily!T182,Daily!T399,Daily!T616,Daily!T833)</f>
        <v>1658</v>
      </c>
      <c r="U25" s="33">
        <f>SUM(Daily!U182,Daily!U399,Daily!U616,Daily!U833)</f>
        <v>1263.2</v>
      </c>
      <c r="V25" s="33">
        <f>SUM(Daily!V182,Daily!V399,Daily!V616,Daily!V833)</f>
        <v>11015</v>
      </c>
      <c r="W25" s="33">
        <f>SUM(Daily!W182,Daily!W399,Daily!W616,Daily!W833)</f>
        <v>5545.8</v>
      </c>
      <c r="X25" s="33">
        <f>SUM(Daily!X182,Daily!X399,Daily!X616,Daily!X833)</f>
        <v>2989</v>
      </c>
      <c r="Y25" s="33">
        <f>SUM(Daily!Y182,Daily!Y399,Daily!Y616,Daily!Y833)</f>
        <v>2196.3000000000002</v>
      </c>
      <c r="Z25" s="33">
        <f>SUM(Daily!Z182,Daily!Z399,Daily!Z616,Daily!Z833)</f>
        <v>7788</v>
      </c>
      <c r="AA25" s="33">
        <f>SUM(Daily!AA182,Daily!AA399,Daily!AA616,Daily!AA833)</f>
        <v>11724.5</v>
      </c>
      <c r="AB25" s="11">
        <f t="shared" si="0"/>
        <v>58270</v>
      </c>
      <c r="AC25" s="7">
        <f t="shared" si="0"/>
        <v>77048</v>
      </c>
    </row>
    <row r="26" spans="1:29" ht="14.4" thickTop="1" thickBot="1" x14ac:dyDescent="0.3">
      <c r="A26" s="90" t="s">
        <v>35</v>
      </c>
      <c r="B26" s="33">
        <f>SUM(Daily!B183,Daily!B400,Daily!B617,Daily!B834)</f>
        <v>0</v>
      </c>
      <c r="C26" s="33">
        <f>SUM(Daily!C183,Daily!C400,Daily!C617,Daily!C834)</f>
        <v>3625.2</v>
      </c>
      <c r="D26" s="33">
        <f>SUM(Daily!D183,Daily!D400,Daily!D617,Daily!D834)</f>
        <v>40</v>
      </c>
      <c r="E26" s="33">
        <f>SUM(Daily!E183,Daily!E400,Daily!E617,Daily!E834)</f>
        <v>2091.1</v>
      </c>
      <c r="F26" s="33">
        <f>SUM(Daily!F183,Daily!F400,Daily!F617,Daily!F834)</f>
        <v>46</v>
      </c>
      <c r="G26" s="33">
        <f>SUM(Daily!G183,Daily!G400,Daily!G617,Daily!G834)</f>
        <v>3049.2</v>
      </c>
      <c r="H26" s="33">
        <f>SUM(Daily!H183,Daily!H400,Daily!H617,Daily!H834)</f>
        <v>292</v>
      </c>
      <c r="I26" s="33">
        <f>SUM(Daily!I183,Daily!I400,Daily!I617,Daily!I834)</f>
        <v>3785.2</v>
      </c>
      <c r="J26" s="33">
        <f>SUM(Daily!J183,Daily!J400,Daily!J617,Daily!J834)</f>
        <v>235</v>
      </c>
      <c r="K26" s="33">
        <f>SUM(Daily!K183,Daily!K400,Daily!K617,Daily!K834)</f>
        <v>177</v>
      </c>
      <c r="L26" s="33">
        <f>SUM(Daily!L183,Daily!L400,Daily!L617,Daily!L834)</f>
        <v>2876</v>
      </c>
      <c r="M26" s="33">
        <f>SUM(Daily!M183,Daily!M400,Daily!M617,Daily!M834)</f>
        <v>501</v>
      </c>
      <c r="N26" s="33">
        <f>SUM(Daily!N183,Daily!N400,Daily!N617,Daily!N834)</f>
        <v>1805</v>
      </c>
      <c r="O26" s="33">
        <f>SUM(Daily!O183,Daily!O400,Daily!O617,Daily!O834)</f>
        <v>1164.0999999999999</v>
      </c>
      <c r="P26" s="33">
        <f>SUM(Daily!P183,Daily!P400,Daily!P617,Daily!P834)</f>
        <v>671</v>
      </c>
      <c r="Q26" s="33">
        <f>SUM(Daily!Q183,Daily!Q400,Daily!Q617,Daily!Q834)</f>
        <v>667</v>
      </c>
      <c r="R26" s="33">
        <f>SUM(Daily!R183,Daily!R400,Daily!R617,Daily!R834)</f>
        <v>639</v>
      </c>
      <c r="S26" s="33">
        <f>SUM(Daily!S183,Daily!S400,Daily!S617,Daily!S834)</f>
        <v>543</v>
      </c>
      <c r="T26" s="33">
        <f>SUM(Daily!T183,Daily!T400,Daily!T617,Daily!T834)</f>
        <v>152</v>
      </c>
      <c r="U26" s="33">
        <f>SUM(Daily!U183,Daily!U400,Daily!U617,Daily!U834)</f>
        <v>46</v>
      </c>
      <c r="V26" s="33">
        <f>SUM(Daily!V183,Daily!V400,Daily!V617,Daily!V834)</f>
        <v>787</v>
      </c>
      <c r="W26" s="33">
        <f>SUM(Daily!W183,Daily!W400,Daily!W617,Daily!W834)</f>
        <v>150</v>
      </c>
      <c r="X26" s="33">
        <f>SUM(Daily!X183,Daily!X400,Daily!X617,Daily!X834)</f>
        <v>329</v>
      </c>
      <c r="Y26" s="33">
        <f>SUM(Daily!Y183,Daily!Y400,Daily!Y617,Daily!Y834)</f>
        <v>61</v>
      </c>
      <c r="Z26" s="33">
        <f>SUM(Daily!Z183,Daily!Z400,Daily!Z617,Daily!Z834)</f>
        <v>224</v>
      </c>
      <c r="AA26" s="33">
        <f>SUM(Daily!AA183,Daily!AA400,Daily!AA617,Daily!AA834)</f>
        <v>395</v>
      </c>
      <c r="AB26" s="11">
        <f t="shared" si="0"/>
        <v>8096</v>
      </c>
      <c r="AC26" s="7">
        <f t="shared" si="0"/>
        <v>16254.800000000001</v>
      </c>
    </row>
    <row r="27" spans="1:29" ht="14.4" thickTop="1" thickBot="1" x14ac:dyDescent="0.3">
      <c r="A27" s="91" t="s">
        <v>36</v>
      </c>
      <c r="B27" s="33">
        <f>SUM(Daily!B184,Daily!B401,Daily!B618,Daily!B835)</f>
        <v>0</v>
      </c>
      <c r="C27" s="33">
        <f>SUM(Daily!C184,Daily!C401,Daily!C618,Daily!C835)</f>
        <v>0</v>
      </c>
      <c r="D27" s="33">
        <f>SUM(Daily!D184,Daily!D401,Daily!D618,Daily!D835)</f>
        <v>0</v>
      </c>
      <c r="E27" s="33">
        <f>SUM(Daily!E184,Daily!E401,Daily!E618,Daily!E835)</f>
        <v>0</v>
      </c>
      <c r="F27" s="33">
        <f>SUM(Daily!F184,Daily!F401,Daily!F618,Daily!F835)</f>
        <v>0</v>
      </c>
      <c r="G27" s="33">
        <f>SUM(Daily!G184,Daily!G401,Daily!G618,Daily!G835)</f>
        <v>0</v>
      </c>
      <c r="H27" s="33">
        <f>SUM(Daily!H184,Daily!H401,Daily!H618,Daily!H835)</f>
        <v>0</v>
      </c>
      <c r="I27" s="33">
        <f>SUM(Daily!I184,Daily!I401,Daily!I618,Daily!I835)</f>
        <v>0</v>
      </c>
      <c r="J27" s="33">
        <f>SUM(Daily!J184,Daily!J401,Daily!J618,Daily!J835)</f>
        <v>0</v>
      </c>
      <c r="K27" s="33">
        <f>SUM(Daily!K184,Daily!K401,Daily!K618,Daily!K835)</f>
        <v>0</v>
      </c>
      <c r="L27" s="33">
        <f>SUM(Daily!L184,Daily!L401,Daily!L618,Daily!L835)</f>
        <v>0</v>
      </c>
      <c r="M27" s="33">
        <f>SUM(Daily!M184,Daily!M401,Daily!M618,Daily!M835)</f>
        <v>0</v>
      </c>
      <c r="N27" s="33">
        <f>SUM(Daily!N184,Daily!N401,Daily!N618,Daily!N835)</f>
        <v>0</v>
      </c>
      <c r="O27" s="33">
        <f>SUM(Daily!O184,Daily!O401,Daily!O618,Daily!O835)</f>
        <v>0</v>
      </c>
      <c r="P27" s="33">
        <f>SUM(Daily!P184,Daily!P401,Daily!P618,Daily!P835)</f>
        <v>0</v>
      </c>
      <c r="Q27" s="33">
        <f>SUM(Daily!Q184,Daily!Q401,Daily!Q618,Daily!Q835)</f>
        <v>0</v>
      </c>
      <c r="R27" s="33">
        <f>SUM(Daily!R184,Daily!R401,Daily!R618,Daily!R835)</f>
        <v>0</v>
      </c>
      <c r="S27" s="33">
        <f>SUM(Daily!S184,Daily!S401,Daily!S618,Daily!S835)</f>
        <v>0</v>
      </c>
      <c r="T27" s="33">
        <f>SUM(Daily!T184,Daily!T401,Daily!T618,Daily!T835)</f>
        <v>0</v>
      </c>
      <c r="U27" s="33">
        <f>SUM(Daily!U184,Daily!U401,Daily!U618,Daily!U835)</f>
        <v>0</v>
      </c>
      <c r="V27" s="33">
        <f>SUM(Daily!V184,Daily!V401,Daily!V618,Daily!V835)</f>
        <v>0</v>
      </c>
      <c r="W27" s="33">
        <f>SUM(Daily!W184,Daily!W401,Daily!W618,Daily!W835)</f>
        <v>0</v>
      </c>
      <c r="X27" s="33">
        <f>SUM(Daily!X184,Daily!X401,Daily!X618,Daily!X835)</f>
        <v>0</v>
      </c>
      <c r="Y27" s="33">
        <f>SUM(Daily!Y184,Daily!Y401,Daily!Y618,Daily!Y835)</f>
        <v>0</v>
      </c>
      <c r="Z27" s="33">
        <f>SUM(Daily!Z184,Daily!Z401,Daily!Z618,Daily!Z835)</f>
        <v>0</v>
      </c>
      <c r="AA27" s="33">
        <f>SUM(Daily!AA184,Daily!AA401,Daily!AA618,Daily!AA835)</f>
        <v>0</v>
      </c>
      <c r="AB27" s="11">
        <f t="shared" si="0"/>
        <v>0</v>
      </c>
      <c r="AC27" s="7">
        <f t="shared" si="0"/>
        <v>0</v>
      </c>
    </row>
    <row r="28" spans="1:29" ht="14.4" thickTop="1" thickBot="1" x14ac:dyDescent="0.3">
      <c r="A28" s="90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4" thickTop="1" thickBot="1" x14ac:dyDescent="0.3">
      <c r="A29" s="91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4" thickTop="1" thickBot="1" x14ac:dyDescent="0.3">
      <c r="A30" s="86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4" thickTop="1" thickBot="1" x14ac:dyDescent="0.3">
      <c r="A31" s="52" t="s">
        <v>13</v>
      </c>
      <c r="B31" s="53">
        <f>SUM(B7:B30)</f>
        <v>171504</v>
      </c>
      <c r="C31" s="53">
        <f t="shared" ref="C31:AA31" si="1">SUM(C7:C30)</f>
        <v>160269.60000000003</v>
      </c>
      <c r="D31" s="53">
        <f t="shared" si="1"/>
        <v>90034</v>
      </c>
      <c r="E31" s="53">
        <f t="shared" si="1"/>
        <v>82583.5</v>
      </c>
      <c r="F31" s="53">
        <f t="shared" si="1"/>
        <v>113928</v>
      </c>
      <c r="G31" s="53">
        <f t="shared" si="1"/>
        <v>106462</v>
      </c>
      <c r="H31" s="53">
        <f t="shared" si="1"/>
        <v>188796</v>
      </c>
      <c r="I31" s="53">
        <f t="shared" si="1"/>
        <v>208394.2</v>
      </c>
      <c r="J31" s="53">
        <f t="shared" si="1"/>
        <v>34338</v>
      </c>
      <c r="K31" s="53">
        <f t="shared" si="1"/>
        <v>35593.19999999999</v>
      </c>
      <c r="L31" s="53">
        <f t="shared" si="1"/>
        <v>119281</v>
      </c>
      <c r="M31" s="53">
        <f t="shared" si="1"/>
        <v>128949.60000000002</v>
      </c>
      <c r="N31" s="53">
        <f t="shared" si="1"/>
        <v>190367</v>
      </c>
      <c r="O31" s="53">
        <f t="shared" si="1"/>
        <v>192792.30000000002</v>
      </c>
      <c r="P31" s="53">
        <f t="shared" si="1"/>
        <v>118920</v>
      </c>
      <c r="Q31" s="53">
        <f t="shared" si="1"/>
        <v>117562.7</v>
      </c>
      <c r="R31" s="53">
        <f t="shared" si="1"/>
        <v>140763</v>
      </c>
      <c r="S31" s="53">
        <f t="shared" si="1"/>
        <v>143394.6</v>
      </c>
      <c r="T31" s="53">
        <f t="shared" si="1"/>
        <v>45181</v>
      </c>
      <c r="U31" s="53">
        <f t="shared" si="1"/>
        <v>46731.19999999999</v>
      </c>
      <c r="V31" s="53">
        <f t="shared" si="1"/>
        <v>140250</v>
      </c>
      <c r="W31" s="53">
        <f t="shared" si="1"/>
        <v>164454.59999999998</v>
      </c>
      <c r="X31" s="53">
        <f t="shared" si="1"/>
        <v>112791</v>
      </c>
      <c r="Y31" s="53">
        <f t="shared" si="1"/>
        <v>69593.3</v>
      </c>
      <c r="Z31" s="53">
        <f t="shared" si="1"/>
        <v>239728</v>
      </c>
      <c r="AA31" s="53">
        <f t="shared" si="1"/>
        <v>244969.1</v>
      </c>
      <c r="AB31" s="53">
        <f>SUM(AB7:AB30)</f>
        <v>1705881</v>
      </c>
      <c r="AC31" s="1">
        <f>SUM(AC7:AC30)</f>
        <v>1701749.9000000001</v>
      </c>
    </row>
    <row r="32" spans="1:29" ht="15.6" thickTop="1" x14ac:dyDescent="0.25">
      <c r="AB32" s="175" t="str">
        <f>IF(AB31='Daily Total'!D46,"Correct","Wrong")</f>
        <v>Wrong</v>
      </c>
      <c r="AC32" s="175" t="str">
        <f>IF(AC31='Daily Total'!E46,"Correct","Wrong")</f>
        <v>Wrong</v>
      </c>
    </row>
    <row r="35" spans="1:29" x14ac:dyDescent="0.25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5">
      <c r="A40" s="86" t="s">
        <v>17</v>
      </c>
      <c r="B40" s="3">
        <f t="shared" ref="B40:AA49" si="3">+B8/$B$65</f>
        <v>461.2</v>
      </c>
      <c r="C40" s="30">
        <f t="shared" si="3"/>
        <v>0</v>
      </c>
      <c r="D40" s="3">
        <f t="shared" si="3"/>
        <v>353.6</v>
      </c>
      <c r="E40" s="30">
        <f t="shared" si="3"/>
        <v>3</v>
      </c>
      <c r="F40" s="3">
        <f t="shared" si="3"/>
        <v>519.6</v>
      </c>
      <c r="G40" s="30">
        <f t="shared" si="3"/>
        <v>6.6</v>
      </c>
      <c r="H40" s="3">
        <f t="shared" si="3"/>
        <v>468.4</v>
      </c>
      <c r="I40" s="30">
        <f t="shared" si="3"/>
        <v>36.200000000000003</v>
      </c>
      <c r="J40" s="3">
        <f t="shared" si="3"/>
        <v>15.8</v>
      </c>
      <c r="K40" s="30">
        <f t="shared" si="3"/>
        <v>25.4</v>
      </c>
      <c r="L40" s="3">
        <f t="shared" si="3"/>
        <v>43.4</v>
      </c>
      <c r="M40" s="30">
        <f t="shared" si="3"/>
        <v>107.6</v>
      </c>
      <c r="N40" s="3">
        <f t="shared" si="3"/>
        <v>203.6</v>
      </c>
      <c r="O40" s="30">
        <f t="shared" si="3"/>
        <v>140</v>
      </c>
      <c r="P40" s="3">
        <f t="shared" si="3"/>
        <v>88.2</v>
      </c>
      <c r="Q40" s="30">
        <f t="shared" si="3"/>
        <v>83.4</v>
      </c>
      <c r="R40" s="3">
        <f t="shared" si="3"/>
        <v>54.6</v>
      </c>
      <c r="S40" s="30">
        <f t="shared" si="3"/>
        <v>116.2</v>
      </c>
      <c r="T40" s="3">
        <f t="shared" si="3"/>
        <v>2.2000000000000002</v>
      </c>
      <c r="U40" s="30">
        <f t="shared" si="3"/>
        <v>44.6</v>
      </c>
      <c r="V40" s="3">
        <f t="shared" si="3"/>
        <v>15.8</v>
      </c>
      <c r="W40" s="30">
        <f t="shared" si="3"/>
        <v>106.8</v>
      </c>
      <c r="X40" s="3">
        <f t="shared" si="3"/>
        <v>3.4</v>
      </c>
      <c r="Y40" s="30">
        <f t="shared" si="3"/>
        <v>56.4</v>
      </c>
      <c r="Z40" s="3">
        <f t="shared" si="3"/>
        <v>32.200000000000003</v>
      </c>
      <c r="AA40" s="30">
        <f t="shared" si="3"/>
        <v>48.8</v>
      </c>
      <c r="AB40" s="11">
        <f>B40+D40+F40+H40+J40+L40+N40+P40+R40+T40+V40+X40+Z40</f>
        <v>2262</v>
      </c>
      <c r="AC40" s="15">
        <f t="shared" ref="AC40:AC62" si="4">C40+E40+G40+I40+K40+M40+O40+Q40+S40+U40+W40+Y40+AA40</f>
        <v>775</v>
      </c>
    </row>
    <row r="41" spans="1:29" x14ac:dyDescent="0.25">
      <c r="A41" s="87" t="s">
        <v>18</v>
      </c>
      <c r="B41" s="3">
        <f t="shared" si="3"/>
        <v>2050.1999999999998</v>
      </c>
      <c r="C41" s="30">
        <f t="shared" si="3"/>
        <v>564.04</v>
      </c>
      <c r="D41" s="3">
        <f t="shared" si="3"/>
        <v>1313</v>
      </c>
      <c r="E41" s="30">
        <f t="shared" si="3"/>
        <v>372.02</v>
      </c>
      <c r="F41" s="3">
        <f t="shared" si="3"/>
        <v>1840.6</v>
      </c>
      <c r="G41" s="30">
        <f t="shared" si="3"/>
        <v>481.82</v>
      </c>
      <c r="H41" s="3">
        <f t="shared" si="3"/>
        <v>2134.1999999999998</v>
      </c>
      <c r="I41" s="30">
        <f t="shared" si="3"/>
        <v>824.83999999999992</v>
      </c>
      <c r="J41" s="3">
        <f t="shared" si="3"/>
        <v>97.2</v>
      </c>
      <c r="K41" s="30">
        <f t="shared" si="3"/>
        <v>312.62</v>
      </c>
      <c r="L41" s="3">
        <f t="shared" si="3"/>
        <v>595.6</v>
      </c>
      <c r="M41" s="30">
        <f t="shared" si="3"/>
        <v>1196.8799999999999</v>
      </c>
      <c r="N41" s="3">
        <f t="shared" si="3"/>
        <v>1613</v>
      </c>
      <c r="O41" s="30">
        <f t="shared" si="3"/>
        <v>1722.1200000000001</v>
      </c>
      <c r="P41" s="3">
        <f t="shared" si="3"/>
        <v>911.2</v>
      </c>
      <c r="Q41" s="30">
        <f t="shared" si="3"/>
        <v>957.46</v>
      </c>
      <c r="R41" s="3">
        <f t="shared" si="3"/>
        <v>1335.4</v>
      </c>
      <c r="S41" s="30">
        <f t="shared" si="3"/>
        <v>1015.68</v>
      </c>
      <c r="T41" s="3">
        <f t="shared" si="3"/>
        <v>164.8</v>
      </c>
      <c r="U41" s="30">
        <f t="shared" si="3"/>
        <v>572.64</v>
      </c>
      <c r="V41" s="3">
        <f t="shared" si="3"/>
        <v>760</v>
      </c>
      <c r="W41" s="30">
        <f t="shared" si="3"/>
        <v>1333.5</v>
      </c>
      <c r="X41" s="3">
        <f t="shared" si="3"/>
        <v>878.4</v>
      </c>
      <c r="Y41" s="30">
        <f t="shared" si="3"/>
        <v>805.66000000000008</v>
      </c>
      <c r="Z41" s="3">
        <f t="shared" si="3"/>
        <v>2299.1999999999998</v>
      </c>
      <c r="AA41" s="30">
        <f t="shared" si="3"/>
        <v>1530.1200000000001</v>
      </c>
      <c r="AB41" s="11">
        <f t="shared" ref="AB41:AB62" si="5">B41+D41+F41+H41+J41+L41+N41+P41+R41+T41+V41+X41+Z41</f>
        <v>15992.8</v>
      </c>
      <c r="AC41" s="15">
        <f t="shared" si="4"/>
        <v>11689.4</v>
      </c>
    </row>
    <row r="42" spans="1:29" x14ac:dyDescent="0.25">
      <c r="A42" s="86" t="s">
        <v>19</v>
      </c>
      <c r="B42" s="3">
        <f t="shared" si="3"/>
        <v>3911</v>
      </c>
      <c r="C42" s="30">
        <f t="shared" si="3"/>
        <v>1510.28</v>
      </c>
      <c r="D42" s="3">
        <f t="shared" si="3"/>
        <v>1732.4</v>
      </c>
      <c r="E42" s="30">
        <f t="shared" si="3"/>
        <v>1078.8600000000001</v>
      </c>
      <c r="F42" s="3">
        <f t="shared" si="3"/>
        <v>2617.4</v>
      </c>
      <c r="G42" s="30">
        <f t="shared" si="3"/>
        <v>1103.48</v>
      </c>
      <c r="H42" s="3">
        <f t="shared" si="3"/>
        <v>3439</v>
      </c>
      <c r="I42" s="30">
        <f t="shared" si="3"/>
        <v>1980.3200000000002</v>
      </c>
      <c r="J42" s="3">
        <f t="shared" si="3"/>
        <v>227.6</v>
      </c>
      <c r="K42" s="30">
        <f t="shared" si="3"/>
        <v>774.24</v>
      </c>
      <c r="L42" s="3">
        <f t="shared" si="3"/>
        <v>1027.2</v>
      </c>
      <c r="M42" s="30">
        <f t="shared" si="3"/>
        <v>2509.34</v>
      </c>
      <c r="N42" s="3">
        <f t="shared" si="3"/>
        <v>2557.6</v>
      </c>
      <c r="O42" s="30">
        <f t="shared" si="3"/>
        <v>3198.4</v>
      </c>
      <c r="P42" s="3">
        <f t="shared" si="3"/>
        <v>1914.4</v>
      </c>
      <c r="Q42" s="30">
        <f t="shared" si="3"/>
        <v>1858.7</v>
      </c>
      <c r="R42" s="3">
        <f t="shared" si="3"/>
        <v>2502.6</v>
      </c>
      <c r="S42" s="30">
        <f t="shared" si="3"/>
        <v>1717.1</v>
      </c>
      <c r="T42" s="3">
        <f t="shared" si="3"/>
        <v>369.4</v>
      </c>
      <c r="U42" s="30">
        <f t="shared" si="3"/>
        <v>1194.48</v>
      </c>
      <c r="V42" s="3">
        <f t="shared" si="3"/>
        <v>1363</v>
      </c>
      <c r="W42" s="30">
        <f t="shared" si="3"/>
        <v>2881.16</v>
      </c>
      <c r="X42" s="3">
        <f t="shared" si="3"/>
        <v>1761.4</v>
      </c>
      <c r="Y42" s="30">
        <f t="shared" si="3"/>
        <v>1418.48</v>
      </c>
      <c r="Z42" s="3">
        <f t="shared" si="3"/>
        <v>3735.6</v>
      </c>
      <c r="AA42" s="30">
        <f t="shared" si="3"/>
        <v>2847.3599999999997</v>
      </c>
      <c r="AB42" s="11">
        <f t="shared" si="5"/>
        <v>27158.600000000002</v>
      </c>
      <c r="AC42" s="15">
        <f t="shared" si="4"/>
        <v>24072.2</v>
      </c>
    </row>
    <row r="43" spans="1:29" x14ac:dyDescent="0.25">
      <c r="A43" s="87" t="s">
        <v>20</v>
      </c>
      <c r="B43" s="3">
        <f t="shared" si="3"/>
        <v>4128.6000000000004</v>
      </c>
      <c r="C43" s="30">
        <f t="shared" si="3"/>
        <v>1386.7</v>
      </c>
      <c r="D43" s="3">
        <f t="shared" si="3"/>
        <v>1727.8</v>
      </c>
      <c r="E43" s="30">
        <f t="shared" si="3"/>
        <v>1397.58</v>
      </c>
      <c r="F43" s="3">
        <f t="shared" si="3"/>
        <v>2750.8</v>
      </c>
      <c r="G43" s="30">
        <f t="shared" si="3"/>
        <v>1198.9000000000001</v>
      </c>
      <c r="H43" s="3">
        <f t="shared" si="3"/>
        <v>3506.8</v>
      </c>
      <c r="I43" s="30">
        <f t="shared" si="3"/>
        <v>2238.9199999999996</v>
      </c>
      <c r="J43" s="3">
        <f t="shared" si="3"/>
        <v>312.39999999999998</v>
      </c>
      <c r="K43" s="30">
        <f t="shared" si="3"/>
        <v>1065.8200000000002</v>
      </c>
      <c r="L43" s="3">
        <f t="shared" si="3"/>
        <v>1047.4000000000001</v>
      </c>
      <c r="M43" s="30">
        <f t="shared" si="3"/>
        <v>3665.7</v>
      </c>
      <c r="N43" s="3">
        <f t="shared" si="3"/>
        <v>2737.6</v>
      </c>
      <c r="O43" s="30">
        <f t="shared" si="3"/>
        <v>4059.0800000000004</v>
      </c>
      <c r="P43" s="3">
        <f t="shared" si="3"/>
        <v>2309.6</v>
      </c>
      <c r="Q43" s="30">
        <f t="shared" si="3"/>
        <v>2329.2400000000002</v>
      </c>
      <c r="R43" s="3">
        <f t="shared" si="3"/>
        <v>2978.8</v>
      </c>
      <c r="S43" s="30">
        <f t="shared" si="3"/>
        <v>2096.96</v>
      </c>
      <c r="T43" s="3">
        <f t="shared" si="3"/>
        <v>391.6</v>
      </c>
      <c r="U43" s="30">
        <f t="shared" si="3"/>
        <v>1801.36</v>
      </c>
      <c r="V43" s="3">
        <f t="shared" si="3"/>
        <v>1330</v>
      </c>
      <c r="W43" s="30">
        <f t="shared" si="3"/>
        <v>3653.66</v>
      </c>
      <c r="X43" s="3">
        <f t="shared" si="3"/>
        <v>1929.6</v>
      </c>
      <c r="Y43" s="30">
        <f t="shared" si="3"/>
        <v>1927.56</v>
      </c>
      <c r="Z43" s="3">
        <f t="shared" si="3"/>
        <v>4836</v>
      </c>
      <c r="AA43" s="30">
        <f t="shared" si="3"/>
        <v>2975.48</v>
      </c>
      <c r="AB43" s="11">
        <f t="shared" si="5"/>
        <v>29986.999999999996</v>
      </c>
      <c r="AC43" s="15">
        <f t="shared" si="4"/>
        <v>29796.959999999999</v>
      </c>
    </row>
    <row r="44" spans="1:29" x14ac:dyDescent="0.25">
      <c r="A44" s="86" t="s">
        <v>21</v>
      </c>
      <c r="B44" s="3">
        <f t="shared" si="3"/>
        <v>3577.4</v>
      </c>
      <c r="C44" s="30">
        <f t="shared" si="3"/>
        <v>1323.6399999999999</v>
      </c>
      <c r="D44" s="3">
        <f t="shared" si="3"/>
        <v>1566.4</v>
      </c>
      <c r="E44" s="30">
        <f t="shared" si="3"/>
        <v>1173.28</v>
      </c>
      <c r="F44" s="3">
        <f t="shared" si="3"/>
        <v>2113.4</v>
      </c>
      <c r="G44" s="30">
        <f t="shared" si="3"/>
        <v>1064.8</v>
      </c>
      <c r="H44" s="3">
        <f t="shared" si="3"/>
        <v>2986</v>
      </c>
      <c r="I44" s="30">
        <f t="shared" si="3"/>
        <v>2143.1</v>
      </c>
      <c r="J44" s="3">
        <f t="shared" si="3"/>
        <v>260.2</v>
      </c>
      <c r="K44" s="30">
        <f t="shared" si="3"/>
        <v>948.14</v>
      </c>
      <c r="L44" s="3">
        <f t="shared" si="3"/>
        <v>870.2</v>
      </c>
      <c r="M44" s="30">
        <f t="shared" si="3"/>
        <v>3774.1400000000003</v>
      </c>
      <c r="N44" s="3">
        <f t="shared" si="3"/>
        <v>2239.1999999999998</v>
      </c>
      <c r="O44" s="30">
        <f t="shared" si="3"/>
        <v>3893.3600000000006</v>
      </c>
      <c r="P44" s="3">
        <f t="shared" si="3"/>
        <v>1750.4</v>
      </c>
      <c r="Q44" s="30">
        <f t="shared" si="3"/>
        <v>2145.6</v>
      </c>
      <c r="R44" s="3">
        <f t="shared" si="3"/>
        <v>2342.4</v>
      </c>
      <c r="S44" s="30">
        <f t="shared" si="3"/>
        <v>1728.08</v>
      </c>
      <c r="T44" s="3">
        <f t="shared" si="3"/>
        <v>302</v>
      </c>
      <c r="U44" s="30">
        <f t="shared" si="3"/>
        <v>1367.94</v>
      </c>
      <c r="V44" s="3">
        <f t="shared" si="3"/>
        <v>936.4</v>
      </c>
      <c r="W44" s="30">
        <f t="shared" si="3"/>
        <v>3177.56</v>
      </c>
      <c r="X44" s="3">
        <f t="shared" si="3"/>
        <v>1561.2</v>
      </c>
      <c r="Y44" s="30">
        <f t="shared" si="3"/>
        <v>1697.58</v>
      </c>
      <c r="Z44" s="3">
        <f t="shared" si="3"/>
        <v>3977.8</v>
      </c>
      <c r="AA44" s="30">
        <f t="shared" si="3"/>
        <v>2651.18</v>
      </c>
      <c r="AB44" s="11">
        <f t="shared" si="5"/>
        <v>24483.000000000004</v>
      </c>
      <c r="AC44" s="15">
        <f t="shared" si="4"/>
        <v>27088.400000000001</v>
      </c>
    </row>
    <row r="45" spans="1:29" x14ac:dyDescent="0.25">
      <c r="A45" s="87" t="s">
        <v>22</v>
      </c>
      <c r="B45" s="3">
        <f t="shared" si="3"/>
        <v>2421.4</v>
      </c>
      <c r="C45" s="30">
        <f t="shared" si="3"/>
        <v>1175.92</v>
      </c>
      <c r="D45" s="3">
        <f t="shared" si="3"/>
        <v>1131.8</v>
      </c>
      <c r="E45" s="30">
        <f t="shared" si="3"/>
        <v>838.5</v>
      </c>
      <c r="F45" s="3">
        <f t="shared" si="3"/>
        <v>1549.6</v>
      </c>
      <c r="G45" s="30">
        <f t="shared" si="3"/>
        <v>749.3</v>
      </c>
      <c r="H45" s="3">
        <f t="shared" si="3"/>
        <v>2452.6</v>
      </c>
      <c r="I45" s="30">
        <f t="shared" si="3"/>
        <v>1808.8</v>
      </c>
      <c r="J45" s="3">
        <f t="shared" si="3"/>
        <v>222.4</v>
      </c>
      <c r="K45" s="30">
        <f t="shared" si="3"/>
        <v>708.68000000000006</v>
      </c>
      <c r="L45" s="3">
        <f t="shared" si="3"/>
        <v>680.2</v>
      </c>
      <c r="M45" s="30">
        <f t="shared" si="3"/>
        <v>2331.8599999999997</v>
      </c>
      <c r="N45" s="3">
        <f t="shared" si="3"/>
        <v>1743</v>
      </c>
      <c r="O45" s="30">
        <f t="shared" si="3"/>
        <v>2874.7400000000002</v>
      </c>
      <c r="P45" s="3">
        <f t="shared" si="3"/>
        <v>1133.4000000000001</v>
      </c>
      <c r="Q45" s="30">
        <f t="shared" si="3"/>
        <v>1391.1399999999999</v>
      </c>
      <c r="R45" s="3">
        <f t="shared" si="3"/>
        <v>1910</v>
      </c>
      <c r="S45" s="30">
        <f t="shared" si="3"/>
        <v>1287.3399999999999</v>
      </c>
      <c r="T45" s="3">
        <f t="shared" si="3"/>
        <v>219.8</v>
      </c>
      <c r="U45" s="30">
        <f t="shared" si="3"/>
        <v>665.5</v>
      </c>
      <c r="V45" s="3">
        <f t="shared" si="3"/>
        <v>733.6</v>
      </c>
      <c r="W45" s="30">
        <f t="shared" si="3"/>
        <v>2702.48</v>
      </c>
      <c r="X45" s="3">
        <f t="shared" si="3"/>
        <v>1186.8</v>
      </c>
      <c r="Y45" s="30">
        <f t="shared" si="3"/>
        <v>1047.52</v>
      </c>
      <c r="Z45" s="3">
        <f t="shared" si="3"/>
        <v>3215.8</v>
      </c>
      <c r="AA45" s="30">
        <f t="shared" si="3"/>
        <v>2395.2400000000002</v>
      </c>
      <c r="AB45" s="11">
        <f t="shared" si="5"/>
        <v>18600.399999999998</v>
      </c>
      <c r="AC45" s="15">
        <f t="shared" si="4"/>
        <v>19977.020000000004</v>
      </c>
    </row>
    <row r="46" spans="1:29" x14ac:dyDescent="0.25">
      <c r="A46" s="86" t="s">
        <v>23</v>
      </c>
      <c r="B46" s="3">
        <f t="shared" si="3"/>
        <v>1652.2</v>
      </c>
      <c r="C46" s="30">
        <f t="shared" si="3"/>
        <v>1093.04</v>
      </c>
      <c r="D46" s="3">
        <f t="shared" si="3"/>
        <v>807.8</v>
      </c>
      <c r="E46" s="30">
        <f t="shared" si="3"/>
        <v>627.31999999999994</v>
      </c>
      <c r="F46" s="3">
        <f t="shared" si="3"/>
        <v>1171.8</v>
      </c>
      <c r="G46" s="30">
        <f t="shared" si="3"/>
        <v>647.96</v>
      </c>
      <c r="H46" s="3">
        <f t="shared" si="3"/>
        <v>1958.4</v>
      </c>
      <c r="I46" s="30">
        <f t="shared" si="3"/>
        <v>1554.16</v>
      </c>
      <c r="J46" s="3">
        <f t="shared" si="3"/>
        <v>238.8</v>
      </c>
      <c r="K46" s="30">
        <f t="shared" si="3"/>
        <v>532.74</v>
      </c>
      <c r="L46" s="3">
        <f t="shared" si="3"/>
        <v>651.6</v>
      </c>
      <c r="M46" s="30">
        <f t="shared" si="3"/>
        <v>1544.42</v>
      </c>
      <c r="N46" s="3">
        <f t="shared" si="3"/>
        <v>1407.6</v>
      </c>
      <c r="O46" s="30">
        <f t="shared" si="3"/>
        <v>1971.3400000000001</v>
      </c>
      <c r="P46" s="3">
        <f t="shared" si="3"/>
        <v>902.4</v>
      </c>
      <c r="Q46" s="30">
        <f t="shared" si="3"/>
        <v>1015.8399999999999</v>
      </c>
      <c r="R46" s="3">
        <f t="shared" si="3"/>
        <v>1359.8</v>
      </c>
      <c r="S46" s="30">
        <f t="shared" si="3"/>
        <v>1140.3</v>
      </c>
      <c r="T46" s="3">
        <f t="shared" si="3"/>
        <v>261.39999999999998</v>
      </c>
      <c r="U46" s="30">
        <f t="shared" si="3"/>
        <v>440.7</v>
      </c>
      <c r="V46" s="3">
        <f t="shared" si="3"/>
        <v>652.79999999999995</v>
      </c>
      <c r="W46" s="30">
        <f t="shared" si="3"/>
        <v>1967.06</v>
      </c>
      <c r="X46" s="3">
        <f t="shared" si="3"/>
        <v>952</v>
      </c>
      <c r="Y46" s="30">
        <f t="shared" si="3"/>
        <v>629.98</v>
      </c>
      <c r="Z46" s="3">
        <f t="shared" si="3"/>
        <v>2451.1999999999998</v>
      </c>
      <c r="AA46" s="30">
        <f t="shared" si="3"/>
        <v>2216.52</v>
      </c>
      <c r="AB46" s="11">
        <f t="shared" si="5"/>
        <v>14467.8</v>
      </c>
      <c r="AC46" s="15">
        <f t="shared" si="4"/>
        <v>15381.38</v>
      </c>
    </row>
    <row r="47" spans="1:29" x14ac:dyDescent="0.25">
      <c r="A47" s="87" t="s">
        <v>24</v>
      </c>
      <c r="B47" s="3">
        <f t="shared" si="3"/>
        <v>1596.4</v>
      </c>
      <c r="C47" s="30">
        <f t="shared" si="3"/>
        <v>1013.86</v>
      </c>
      <c r="D47" s="3">
        <f t="shared" si="3"/>
        <v>801.6</v>
      </c>
      <c r="E47" s="30">
        <f t="shared" si="3"/>
        <v>572.04</v>
      </c>
      <c r="F47" s="3">
        <f t="shared" si="3"/>
        <v>1104.5999999999999</v>
      </c>
      <c r="G47" s="30">
        <f t="shared" si="3"/>
        <v>577.28</v>
      </c>
      <c r="H47" s="3">
        <f t="shared" si="3"/>
        <v>1967.8</v>
      </c>
      <c r="I47" s="30">
        <f t="shared" si="3"/>
        <v>1507.26</v>
      </c>
      <c r="J47" s="3">
        <f t="shared" si="3"/>
        <v>251.8</v>
      </c>
      <c r="K47" s="30">
        <f t="shared" si="3"/>
        <v>375.76</v>
      </c>
      <c r="L47" s="3">
        <f t="shared" si="3"/>
        <v>683.6</v>
      </c>
      <c r="M47" s="30">
        <f t="shared" si="3"/>
        <v>1302.94</v>
      </c>
      <c r="N47" s="3">
        <f t="shared" si="3"/>
        <v>1375</v>
      </c>
      <c r="O47" s="30">
        <f t="shared" si="3"/>
        <v>1840.1799999999998</v>
      </c>
      <c r="P47" s="3">
        <f t="shared" si="3"/>
        <v>980.8</v>
      </c>
      <c r="Q47" s="30">
        <f t="shared" si="3"/>
        <v>837.74</v>
      </c>
      <c r="R47" s="3">
        <f t="shared" si="3"/>
        <v>1350.4</v>
      </c>
      <c r="S47" s="30">
        <f t="shared" si="3"/>
        <v>1038.8600000000001</v>
      </c>
      <c r="T47" s="3">
        <f t="shared" si="3"/>
        <v>255.4</v>
      </c>
      <c r="U47" s="30">
        <f t="shared" si="3"/>
        <v>358.98</v>
      </c>
      <c r="V47" s="3">
        <f t="shared" si="3"/>
        <v>678</v>
      </c>
      <c r="W47" s="30">
        <f t="shared" si="3"/>
        <v>1922.3200000000002</v>
      </c>
      <c r="X47" s="3">
        <f t="shared" si="3"/>
        <v>885.4</v>
      </c>
      <c r="Y47" s="30">
        <f t="shared" si="3"/>
        <v>515.64</v>
      </c>
      <c r="Z47" s="3">
        <f t="shared" si="3"/>
        <v>2444.4</v>
      </c>
      <c r="AA47" s="30">
        <f t="shared" si="3"/>
        <v>2178.7400000000002</v>
      </c>
      <c r="AB47" s="11">
        <f t="shared" si="5"/>
        <v>14375.199999999999</v>
      </c>
      <c r="AC47" s="15">
        <f t="shared" si="4"/>
        <v>14041.6</v>
      </c>
    </row>
    <row r="48" spans="1:29" x14ac:dyDescent="0.25">
      <c r="A48" s="86" t="s">
        <v>25</v>
      </c>
      <c r="B48" s="3">
        <f t="shared" si="3"/>
        <v>1519.4</v>
      </c>
      <c r="C48" s="30">
        <f t="shared" si="3"/>
        <v>1246.54</v>
      </c>
      <c r="D48" s="3">
        <f t="shared" si="3"/>
        <v>828.4</v>
      </c>
      <c r="E48" s="30">
        <f t="shared" si="3"/>
        <v>599.58000000000004</v>
      </c>
      <c r="F48" s="3">
        <f t="shared" si="3"/>
        <v>1072</v>
      </c>
      <c r="G48" s="30">
        <f t="shared" si="3"/>
        <v>614.81999999999994</v>
      </c>
      <c r="H48" s="3">
        <f t="shared" si="3"/>
        <v>1902.6</v>
      </c>
      <c r="I48" s="30">
        <f t="shared" si="3"/>
        <v>1621.1200000000001</v>
      </c>
      <c r="J48" s="3">
        <f t="shared" si="3"/>
        <v>275.39999999999998</v>
      </c>
      <c r="K48" s="30">
        <f t="shared" si="3"/>
        <v>328.3</v>
      </c>
      <c r="L48" s="3">
        <f t="shared" si="3"/>
        <v>699.2</v>
      </c>
      <c r="M48" s="30">
        <f t="shared" si="3"/>
        <v>1361.3799999999999</v>
      </c>
      <c r="N48" s="3">
        <f t="shared" si="3"/>
        <v>1421.4</v>
      </c>
      <c r="O48" s="30">
        <f t="shared" si="3"/>
        <v>1799.7</v>
      </c>
      <c r="P48" s="3">
        <f t="shared" si="3"/>
        <v>1013</v>
      </c>
      <c r="Q48" s="30">
        <f t="shared" si="3"/>
        <v>892.87999999999988</v>
      </c>
      <c r="R48" s="3">
        <f t="shared" si="3"/>
        <v>1245.2</v>
      </c>
      <c r="S48" s="30">
        <f t="shared" si="3"/>
        <v>1101.3200000000002</v>
      </c>
      <c r="T48" s="3">
        <f t="shared" si="3"/>
        <v>241.6</v>
      </c>
      <c r="U48" s="30">
        <f t="shared" si="3"/>
        <v>356.5</v>
      </c>
      <c r="V48" s="3">
        <f t="shared" si="3"/>
        <v>770.4</v>
      </c>
      <c r="W48" s="30">
        <f t="shared" si="3"/>
        <v>1610.08</v>
      </c>
      <c r="X48" s="3">
        <f t="shared" si="3"/>
        <v>823.2</v>
      </c>
      <c r="Y48" s="30">
        <f t="shared" si="3"/>
        <v>517.56000000000006</v>
      </c>
      <c r="Z48" s="3">
        <f t="shared" si="3"/>
        <v>2308.1999999999998</v>
      </c>
      <c r="AA48" s="30">
        <f t="shared" si="3"/>
        <v>2341.2200000000003</v>
      </c>
      <c r="AB48" s="11">
        <f t="shared" si="5"/>
        <v>14120</v>
      </c>
      <c r="AC48" s="15">
        <f t="shared" si="4"/>
        <v>14391</v>
      </c>
    </row>
    <row r="49" spans="1:29" x14ac:dyDescent="0.25">
      <c r="A49" s="87" t="s">
        <v>26</v>
      </c>
      <c r="B49" s="3">
        <f t="shared" si="3"/>
        <v>1310.5999999999999</v>
      </c>
      <c r="C49" s="30">
        <f t="shared" si="3"/>
        <v>1094.72</v>
      </c>
      <c r="D49" s="3">
        <f t="shared" si="3"/>
        <v>694.2</v>
      </c>
      <c r="E49" s="30">
        <f t="shared" si="3"/>
        <v>558.96</v>
      </c>
      <c r="F49" s="3">
        <f t="shared" si="3"/>
        <v>918.6</v>
      </c>
      <c r="G49" s="30">
        <f t="shared" si="3"/>
        <v>648.6</v>
      </c>
      <c r="H49" s="3">
        <f t="shared" si="3"/>
        <v>1741.2</v>
      </c>
      <c r="I49" s="30">
        <f t="shared" si="3"/>
        <v>1573.48</v>
      </c>
      <c r="J49" s="3">
        <f t="shared" si="3"/>
        <v>271.8</v>
      </c>
      <c r="K49" s="30">
        <f t="shared" si="3"/>
        <v>294.89999999999998</v>
      </c>
      <c r="L49" s="3">
        <f t="shared" si="3"/>
        <v>753.2</v>
      </c>
      <c r="M49" s="30">
        <f t="shared" si="3"/>
        <v>1097.92</v>
      </c>
      <c r="N49" s="3">
        <f t="shared" si="3"/>
        <v>1310.2</v>
      </c>
      <c r="O49" s="30">
        <f t="shared" si="3"/>
        <v>1499.02</v>
      </c>
      <c r="P49" s="3">
        <f t="shared" si="3"/>
        <v>961.2</v>
      </c>
      <c r="Q49" s="30">
        <f t="shared" si="3"/>
        <v>878.43999999999994</v>
      </c>
      <c r="R49" s="3">
        <f t="shared" si="3"/>
        <v>1224</v>
      </c>
      <c r="S49" s="30">
        <f t="shared" si="3"/>
        <v>1063.72</v>
      </c>
      <c r="T49" s="3">
        <f t="shared" si="3"/>
        <v>237.6</v>
      </c>
      <c r="U49" s="30">
        <f t="shared" si="3"/>
        <v>333.7</v>
      </c>
      <c r="V49" s="3">
        <f t="shared" si="3"/>
        <v>811.6</v>
      </c>
      <c r="W49" s="30">
        <f t="shared" ref="W49:AA49" si="6">+W17/$B$65</f>
        <v>1420.3799999999999</v>
      </c>
      <c r="X49" s="3">
        <f t="shared" si="6"/>
        <v>741.6</v>
      </c>
      <c r="Y49" s="30">
        <f t="shared" si="6"/>
        <v>483.73999999999995</v>
      </c>
      <c r="Z49" s="3">
        <f t="shared" si="6"/>
        <v>2189.8000000000002</v>
      </c>
      <c r="AA49" s="30">
        <f t="shared" si="6"/>
        <v>2200.02</v>
      </c>
      <c r="AB49" s="11">
        <f t="shared" si="5"/>
        <v>13165.600000000002</v>
      </c>
      <c r="AC49" s="15">
        <f t="shared" si="4"/>
        <v>13147.6</v>
      </c>
    </row>
    <row r="50" spans="1:29" x14ac:dyDescent="0.25">
      <c r="A50" s="86" t="s">
        <v>27</v>
      </c>
      <c r="B50" s="3">
        <f t="shared" ref="B50:AA59" si="7">+B18/$B$65</f>
        <v>1095.5999999999999</v>
      </c>
      <c r="C50" s="30">
        <f t="shared" si="7"/>
        <v>1308.9000000000001</v>
      </c>
      <c r="D50" s="3">
        <f t="shared" si="7"/>
        <v>617.20000000000005</v>
      </c>
      <c r="E50" s="30">
        <f t="shared" si="7"/>
        <v>617.12</v>
      </c>
      <c r="F50" s="3">
        <f t="shared" si="7"/>
        <v>819.6</v>
      </c>
      <c r="G50" s="30">
        <f t="shared" si="7"/>
        <v>793.98</v>
      </c>
      <c r="H50" s="3">
        <f t="shared" si="7"/>
        <v>1635.4</v>
      </c>
      <c r="I50" s="30">
        <f t="shared" si="7"/>
        <v>1713.8</v>
      </c>
      <c r="J50" s="3">
        <f t="shared" si="7"/>
        <v>332.8</v>
      </c>
      <c r="K50" s="30">
        <f t="shared" si="7"/>
        <v>265.06</v>
      </c>
      <c r="L50" s="3">
        <f t="shared" si="7"/>
        <v>955.4</v>
      </c>
      <c r="M50" s="30">
        <f t="shared" si="7"/>
        <v>870.2</v>
      </c>
      <c r="N50" s="3">
        <f t="shared" si="7"/>
        <v>1454</v>
      </c>
      <c r="O50" s="30">
        <f t="shared" si="7"/>
        <v>1335.9</v>
      </c>
      <c r="P50" s="3">
        <f t="shared" si="7"/>
        <v>1024.8</v>
      </c>
      <c r="Q50" s="30">
        <f t="shared" si="7"/>
        <v>849.37999999999988</v>
      </c>
      <c r="R50" s="3">
        <f t="shared" si="7"/>
        <v>1080.2</v>
      </c>
      <c r="S50" s="30">
        <f t="shared" si="7"/>
        <v>1130.48</v>
      </c>
      <c r="T50" s="3">
        <f t="shared" si="7"/>
        <v>321.39999999999998</v>
      </c>
      <c r="U50" s="30">
        <f t="shared" si="7"/>
        <v>264.26</v>
      </c>
      <c r="V50" s="3">
        <f t="shared" si="7"/>
        <v>1015</v>
      </c>
      <c r="W50" s="30">
        <f t="shared" si="7"/>
        <v>1191.26</v>
      </c>
      <c r="X50" s="3">
        <f t="shared" si="7"/>
        <v>805.8</v>
      </c>
      <c r="Y50" s="30">
        <f t="shared" si="7"/>
        <v>442.1</v>
      </c>
      <c r="Z50" s="3">
        <f t="shared" si="7"/>
        <v>2087.4</v>
      </c>
      <c r="AA50" s="30">
        <f t="shared" si="7"/>
        <v>2280.7400000000002</v>
      </c>
      <c r="AB50" s="11">
        <f t="shared" si="5"/>
        <v>13244.599999999999</v>
      </c>
      <c r="AC50" s="15">
        <f t="shared" si="4"/>
        <v>13063.180000000002</v>
      </c>
    </row>
    <row r="51" spans="1:29" x14ac:dyDescent="0.25">
      <c r="A51" s="87" t="s">
        <v>28</v>
      </c>
      <c r="B51" s="3">
        <f t="shared" si="7"/>
        <v>1079.4000000000001</v>
      </c>
      <c r="C51" s="30">
        <f t="shared" si="7"/>
        <v>1788.1200000000001</v>
      </c>
      <c r="D51" s="3">
        <f t="shared" si="7"/>
        <v>729</v>
      </c>
      <c r="E51" s="30">
        <f t="shared" si="7"/>
        <v>757.04</v>
      </c>
      <c r="F51" s="3">
        <f t="shared" si="7"/>
        <v>786.6</v>
      </c>
      <c r="G51" s="30">
        <f t="shared" si="7"/>
        <v>1108.28</v>
      </c>
      <c r="H51" s="3">
        <f t="shared" si="7"/>
        <v>1686</v>
      </c>
      <c r="I51" s="30">
        <f t="shared" si="7"/>
        <v>2331.96</v>
      </c>
      <c r="J51" s="3">
        <f t="shared" si="7"/>
        <v>455</v>
      </c>
      <c r="K51" s="30">
        <f t="shared" si="7"/>
        <v>230.21999999999997</v>
      </c>
      <c r="L51" s="3">
        <f t="shared" si="7"/>
        <v>1571.6</v>
      </c>
      <c r="M51" s="30">
        <f t="shared" si="7"/>
        <v>778.46</v>
      </c>
      <c r="N51" s="3">
        <f t="shared" si="7"/>
        <v>2026.2</v>
      </c>
      <c r="O51" s="30">
        <f t="shared" si="7"/>
        <v>1417.7</v>
      </c>
      <c r="P51" s="3">
        <f t="shared" si="7"/>
        <v>1331.2</v>
      </c>
      <c r="Q51" s="30">
        <f t="shared" si="7"/>
        <v>842.86</v>
      </c>
      <c r="R51" s="3">
        <f t="shared" si="7"/>
        <v>1226.8</v>
      </c>
      <c r="S51" s="30">
        <f t="shared" si="7"/>
        <v>1518.9</v>
      </c>
      <c r="T51" s="3">
        <f t="shared" si="7"/>
        <v>502.6</v>
      </c>
      <c r="U51" s="30">
        <f t="shared" si="7"/>
        <v>224.82</v>
      </c>
      <c r="V51" s="3">
        <f t="shared" si="7"/>
        <v>1583.2</v>
      </c>
      <c r="W51" s="30">
        <f t="shared" si="7"/>
        <v>1193.6600000000001</v>
      </c>
      <c r="X51" s="3">
        <f t="shared" si="7"/>
        <v>1189.5999999999999</v>
      </c>
      <c r="Y51" s="30">
        <f t="shared" si="7"/>
        <v>427.82</v>
      </c>
      <c r="Z51" s="3">
        <f t="shared" si="7"/>
        <v>2397.1999999999998</v>
      </c>
      <c r="AA51" s="30">
        <f t="shared" si="7"/>
        <v>2644.58</v>
      </c>
      <c r="AB51" s="11">
        <f t="shared" si="5"/>
        <v>16564.400000000001</v>
      </c>
      <c r="AC51" s="15">
        <f t="shared" si="4"/>
        <v>15264.42</v>
      </c>
    </row>
    <row r="52" spans="1:29" x14ac:dyDescent="0.25">
      <c r="A52" s="86" t="s">
        <v>29</v>
      </c>
      <c r="B52" s="3">
        <f t="shared" si="7"/>
        <v>1440.6</v>
      </c>
      <c r="C52" s="30">
        <f t="shared" si="7"/>
        <v>2554.42</v>
      </c>
      <c r="D52" s="3">
        <f t="shared" si="7"/>
        <v>1123</v>
      </c>
      <c r="E52" s="30">
        <f t="shared" si="7"/>
        <v>1064.8799999999999</v>
      </c>
      <c r="F52" s="3">
        <f t="shared" si="7"/>
        <v>1156.5999999999999</v>
      </c>
      <c r="G52" s="30">
        <f t="shared" si="7"/>
        <v>1703.78</v>
      </c>
      <c r="H52" s="3">
        <f t="shared" si="7"/>
        <v>1990.6</v>
      </c>
      <c r="I52" s="30">
        <f t="shared" si="7"/>
        <v>3112.9</v>
      </c>
      <c r="J52" s="3">
        <f t="shared" si="7"/>
        <v>735.4</v>
      </c>
      <c r="K52" s="30">
        <f t="shared" si="7"/>
        <v>225.01999999999998</v>
      </c>
      <c r="L52" s="3">
        <f t="shared" si="7"/>
        <v>2339.4</v>
      </c>
      <c r="M52" s="30">
        <f t="shared" si="7"/>
        <v>740.26</v>
      </c>
      <c r="N52" s="3">
        <f t="shared" si="7"/>
        <v>2820.6</v>
      </c>
      <c r="O52" s="30">
        <f t="shared" si="7"/>
        <v>1774.1599999999999</v>
      </c>
      <c r="P52" s="3">
        <f t="shared" si="7"/>
        <v>1736.4</v>
      </c>
      <c r="Q52" s="30">
        <f t="shared" si="7"/>
        <v>1109.3</v>
      </c>
      <c r="R52" s="3">
        <f t="shared" si="7"/>
        <v>1603</v>
      </c>
      <c r="S52" s="30">
        <f t="shared" si="7"/>
        <v>1972.3799999999999</v>
      </c>
      <c r="T52" s="3">
        <f t="shared" si="7"/>
        <v>1109.2</v>
      </c>
      <c r="U52" s="30">
        <f t="shared" si="7"/>
        <v>219.01999999999998</v>
      </c>
      <c r="V52" s="3">
        <f t="shared" si="7"/>
        <v>2525</v>
      </c>
      <c r="W52" s="30">
        <f t="shared" si="7"/>
        <v>1405.1399999999999</v>
      </c>
      <c r="X52" s="3">
        <f t="shared" si="7"/>
        <v>1680.2</v>
      </c>
      <c r="Y52" s="30">
        <f t="shared" si="7"/>
        <v>567.46</v>
      </c>
      <c r="Z52" s="3">
        <f t="shared" si="7"/>
        <v>2687.8</v>
      </c>
      <c r="AA52" s="30">
        <f t="shared" si="7"/>
        <v>3481.28</v>
      </c>
      <c r="AB52" s="11">
        <f t="shared" si="5"/>
        <v>22947.8</v>
      </c>
      <c r="AC52" s="15">
        <f t="shared" si="4"/>
        <v>19929.999999999996</v>
      </c>
    </row>
    <row r="53" spans="1:29" x14ac:dyDescent="0.25">
      <c r="A53" s="87" t="s">
        <v>30</v>
      </c>
      <c r="B53" s="3">
        <f t="shared" si="7"/>
        <v>1721.6</v>
      </c>
      <c r="C53" s="30">
        <f t="shared" si="7"/>
        <v>3677.72</v>
      </c>
      <c r="D53" s="3">
        <f t="shared" si="7"/>
        <v>1562.8</v>
      </c>
      <c r="E53" s="30">
        <f t="shared" si="7"/>
        <v>1332.34</v>
      </c>
      <c r="F53" s="3">
        <f t="shared" si="7"/>
        <v>1302.5999999999999</v>
      </c>
      <c r="G53" s="30">
        <f t="shared" si="7"/>
        <v>2291.02</v>
      </c>
      <c r="H53" s="3">
        <f t="shared" si="7"/>
        <v>2419.4</v>
      </c>
      <c r="I53" s="30">
        <f t="shared" si="7"/>
        <v>4062.54</v>
      </c>
      <c r="J53" s="3">
        <f t="shared" si="7"/>
        <v>1130.2</v>
      </c>
      <c r="K53" s="30">
        <f t="shared" si="7"/>
        <v>256.08000000000004</v>
      </c>
      <c r="L53" s="3">
        <f t="shared" si="7"/>
        <v>3285</v>
      </c>
      <c r="M53" s="30">
        <f t="shared" si="7"/>
        <v>885.76</v>
      </c>
      <c r="N53" s="3">
        <f t="shared" si="7"/>
        <v>3755.4</v>
      </c>
      <c r="O53" s="30">
        <f t="shared" si="7"/>
        <v>2283.7599999999998</v>
      </c>
      <c r="P53" s="3">
        <f t="shared" si="7"/>
        <v>2112.4</v>
      </c>
      <c r="Q53" s="30">
        <f t="shared" si="7"/>
        <v>1684.6599999999999</v>
      </c>
      <c r="R53" s="3">
        <f t="shared" si="7"/>
        <v>2013.4</v>
      </c>
      <c r="S53" s="30">
        <f t="shared" si="7"/>
        <v>2755.02</v>
      </c>
      <c r="T53" s="3">
        <f t="shared" si="7"/>
        <v>1535.6</v>
      </c>
      <c r="U53" s="30">
        <f t="shared" si="7"/>
        <v>316.04000000000002</v>
      </c>
      <c r="V53" s="3">
        <f t="shared" si="7"/>
        <v>3399.8</v>
      </c>
      <c r="W53" s="30">
        <f t="shared" si="7"/>
        <v>1820.8200000000002</v>
      </c>
      <c r="X53" s="3">
        <f t="shared" si="7"/>
        <v>2369.4</v>
      </c>
      <c r="Y53" s="30">
        <f t="shared" si="7"/>
        <v>746.42</v>
      </c>
      <c r="Z53" s="3">
        <f t="shared" si="7"/>
        <v>3268.8</v>
      </c>
      <c r="AA53" s="30">
        <f t="shared" si="7"/>
        <v>4376.66</v>
      </c>
      <c r="AB53" s="11">
        <f t="shared" si="5"/>
        <v>29876.399999999998</v>
      </c>
      <c r="AC53" s="15">
        <f t="shared" si="4"/>
        <v>26488.839999999997</v>
      </c>
    </row>
    <row r="54" spans="1:29" x14ac:dyDescent="0.25">
      <c r="A54" s="86" t="s">
        <v>31</v>
      </c>
      <c r="B54" s="3">
        <f t="shared" si="7"/>
        <v>1852.4</v>
      </c>
      <c r="C54" s="30">
        <f t="shared" si="7"/>
        <v>3873.6</v>
      </c>
      <c r="D54" s="3">
        <f t="shared" si="7"/>
        <v>1144.4000000000001</v>
      </c>
      <c r="E54" s="30">
        <f t="shared" si="7"/>
        <v>1453.34</v>
      </c>
      <c r="F54" s="3">
        <f t="shared" si="7"/>
        <v>1062.2</v>
      </c>
      <c r="G54" s="30">
        <f t="shared" si="7"/>
        <v>2271.84</v>
      </c>
      <c r="H54" s="3">
        <f t="shared" si="7"/>
        <v>2415.1999999999998</v>
      </c>
      <c r="I54" s="30">
        <f t="shared" si="7"/>
        <v>4427.76</v>
      </c>
      <c r="J54" s="3">
        <f t="shared" si="7"/>
        <v>768.6</v>
      </c>
      <c r="K54" s="30">
        <f t="shared" si="7"/>
        <v>259.98</v>
      </c>
      <c r="L54" s="3">
        <f t="shared" si="7"/>
        <v>3087</v>
      </c>
      <c r="M54" s="30">
        <f t="shared" si="7"/>
        <v>856.9</v>
      </c>
      <c r="N54" s="3">
        <f t="shared" si="7"/>
        <v>3757.4</v>
      </c>
      <c r="O54" s="30">
        <f t="shared" si="7"/>
        <v>2318.1999999999998</v>
      </c>
      <c r="P54" s="3">
        <f t="shared" si="7"/>
        <v>2157.4</v>
      </c>
      <c r="Q54" s="30">
        <f t="shared" si="7"/>
        <v>1939.1200000000001</v>
      </c>
      <c r="R54" s="3">
        <f t="shared" si="7"/>
        <v>1962.6</v>
      </c>
      <c r="S54" s="30">
        <f t="shared" si="7"/>
        <v>3033.38</v>
      </c>
      <c r="T54" s="3">
        <f t="shared" si="7"/>
        <v>1369.2</v>
      </c>
      <c r="U54" s="30">
        <f t="shared" si="7"/>
        <v>307.58000000000004</v>
      </c>
      <c r="V54" s="3">
        <f t="shared" si="7"/>
        <v>3497.2</v>
      </c>
      <c r="W54" s="30">
        <f t="shared" si="7"/>
        <v>1916.6800000000003</v>
      </c>
      <c r="X54" s="3">
        <f t="shared" si="7"/>
        <v>2468</v>
      </c>
      <c r="Y54" s="30">
        <f t="shared" si="7"/>
        <v>848.5200000000001</v>
      </c>
      <c r="Z54" s="3">
        <f t="shared" si="7"/>
        <v>3233.4</v>
      </c>
      <c r="AA54" s="30">
        <f t="shared" si="7"/>
        <v>5062.7</v>
      </c>
      <c r="AB54" s="11">
        <f t="shared" si="5"/>
        <v>28775</v>
      </c>
      <c r="AC54" s="15">
        <f t="shared" si="4"/>
        <v>28569.600000000002</v>
      </c>
    </row>
    <row r="55" spans="1:29" x14ac:dyDescent="0.25">
      <c r="A55" s="87" t="s">
        <v>32</v>
      </c>
      <c r="B55" s="3">
        <f t="shared" si="7"/>
        <v>1950.2</v>
      </c>
      <c r="C55" s="30">
        <f t="shared" si="7"/>
        <v>3612.1</v>
      </c>
      <c r="D55" s="3">
        <f t="shared" si="7"/>
        <v>888.6</v>
      </c>
      <c r="E55" s="30">
        <f t="shared" si="7"/>
        <v>1545.4</v>
      </c>
      <c r="F55" s="3">
        <f t="shared" si="7"/>
        <v>876.4</v>
      </c>
      <c r="G55" s="30">
        <f t="shared" si="7"/>
        <v>2409.54</v>
      </c>
      <c r="H55" s="3">
        <f t="shared" si="7"/>
        <v>2259.6</v>
      </c>
      <c r="I55" s="30">
        <f t="shared" si="7"/>
        <v>4647.6400000000003</v>
      </c>
      <c r="J55" s="3">
        <f t="shared" si="7"/>
        <v>520</v>
      </c>
      <c r="K55" s="30">
        <f t="shared" si="7"/>
        <v>230.64000000000001</v>
      </c>
      <c r="L55" s="3">
        <f t="shared" si="7"/>
        <v>2342.1999999999998</v>
      </c>
      <c r="M55" s="30">
        <f t="shared" si="7"/>
        <v>1003.54</v>
      </c>
      <c r="N55" s="3">
        <f t="shared" si="7"/>
        <v>3288.6</v>
      </c>
      <c r="O55" s="30">
        <f t="shared" si="7"/>
        <v>2421.54</v>
      </c>
      <c r="P55" s="3">
        <f t="shared" si="7"/>
        <v>1616.8</v>
      </c>
      <c r="Q55" s="30">
        <f t="shared" si="7"/>
        <v>1917.6599999999999</v>
      </c>
      <c r="R55" s="3">
        <f t="shared" si="7"/>
        <v>1694.8</v>
      </c>
      <c r="S55" s="30">
        <f t="shared" si="7"/>
        <v>2449.7799999999997</v>
      </c>
      <c r="T55" s="3">
        <f t="shared" si="7"/>
        <v>903.4</v>
      </c>
      <c r="U55" s="30">
        <f t="shared" si="7"/>
        <v>289.44</v>
      </c>
      <c r="V55" s="3">
        <f t="shared" si="7"/>
        <v>3294.2</v>
      </c>
      <c r="W55" s="30">
        <f t="shared" si="7"/>
        <v>1648.0400000000002</v>
      </c>
      <c r="X55" s="3">
        <f t="shared" si="7"/>
        <v>1686.6</v>
      </c>
      <c r="Y55" s="30">
        <f t="shared" si="7"/>
        <v>676.3</v>
      </c>
      <c r="Z55" s="3">
        <f t="shared" si="7"/>
        <v>2810</v>
      </c>
      <c r="AA55" s="30">
        <f t="shared" si="7"/>
        <v>4240.9800000000005</v>
      </c>
      <c r="AB55" s="11">
        <f t="shared" si="5"/>
        <v>24131.399999999998</v>
      </c>
      <c r="AC55" s="15">
        <f t="shared" si="4"/>
        <v>27092.6</v>
      </c>
    </row>
    <row r="56" spans="1:29" x14ac:dyDescent="0.25">
      <c r="A56" s="86" t="s">
        <v>33</v>
      </c>
      <c r="B56" s="3">
        <f t="shared" si="7"/>
        <v>1846</v>
      </c>
      <c r="C56" s="30">
        <f t="shared" si="7"/>
        <v>2385.84</v>
      </c>
      <c r="D56" s="3">
        <f t="shared" si="7"/>
        <v>673</v>
      </c>
      <c r="E56" s="30">
        <f t="shared" si="7"/>
        <v>1178.3</v>
      </c>
      <c r="F56" s="3">
        <f t="shared" si="7"/>
        <v>786.2</v>
      </c>
      <c r="G56" s="30">
        <f t="shared" si="7"/>
        <v>1655.7599999999998</v>
      </c>
      <c r="H56" s="3">
        <f t="shared" si="7"/>
        <v>1808</v>
      </c>
      <c r="I56" s="30">
        <f t="shared" si="7"/>
        <v>3107.1</v>
      </c>
      <c r="J56" s="3">
        <f t="shared" si="7"/>
        <v>403.6</v>
      </c>
      <c r="K56" s="30">
        <f t="shared" si="7"/>
        <v>148.02000000000001</v>
      </c>
      <c r="L56" s="3">
        <f t="shared" si="7"/>
        <v>1600.6</v>
      </c>
      <c r="M56" s="30">
        <f t="shared" si="7"/>
        <v>1022.5200000000001</v>
      </c>
      <c r="N56" s="3">
        <f t="shared" si="7"/>
        <v>2246.1999999999998</v>
      </c>
      <c r="O56" s="30">
        <f t="shared" si="7"/>
        <v>2136.1999999999998</v>
      </c>
      <c r="P56" s="3">
        <f t="shared" si="7"/>
        <v>1028.8</v>
      </c>
      <c r="Q56" s="30">
        <f t="shared" si="7"/>
        <v>1516.74</v>
      </c>
      <c r="R56" s="3">
        <f t="shared" si="7"/>
        <v>1207.5999999999999</v>
      </c>
      <c r="S56" s="30">
        <f t="shared" si="7"/>
        <v>1884.98</v>
      </c>
      <c r="T56" s="3">
        <f t="shared" si="7"/>
        <v>487</v>
      </c>
      <c r="U56" s="30">
        <f t="shared" si="7"/>
        <v>326.84000000000003</v>
      </c>
      <c r="V56" s="3">
        <f t="shared" si="7"/>
        <v>2323.6</v>
      </c>
      <c r="W56" s="30">
        <f t="shared" si="7"/>
        <v>1801.1599999999999</v>
      </c>
      <c r="X56" s="3">
        <f t="shared" si="7"/>
        <v>972</v>
      </c>
      <c r="Y56" s="30">
        <f t="shared" si="7"/>
        <v>658.46</v>
      </c>
      <c r="Z56" s="3">
        <f t="shared" si="7"/>
        <v>2368.4</v>
      </c>
      <c r="AA56" s="30">
        <f t="shared" si="7"/>
        <v>3098.3</v>
      </c>
      <c r="AB56" s="11">
        <f t="shared" si="5"/>
        <v>17751</v>
      </c>
      <c r="AC56" s="15">
        <f t="shared" si="4"/>
        <v>20920.219999999998</v>
      </c>
    </row>
    <row r="57" spans="1:29" x14ac:dyDescent="0.25">
      <c r="A57" s="87" t="s">
        <v>34</v>
      </c>
      <c r="B57" s="3">
        <f t="shared" si="7"/>
        <v>686.6</v>
      </c>
      <c r="C57" s="30">
        <f t="shared" si="7"/>
        <v>1719.44</v>
      </c>
      <c r="D57" s="3">
        <f t="shared" si="7"/>
        <v>303.8</v>
      </c>
      <c r="E57" s="30">
        <f t="shared" si="7"/>
        <v>928.92000000000007</v>
      </c>
      <c r="F57" s="3">
        <f t="shared" si="7"/>
        <v>327.8</v>
      </c>
      <c r="G57" s="30">
        <f t="shared" si="7"/>
        <v>1354.8</v>
      </c>
      <c r="H57" s="3">
        <f t="shared" si="7"/>
        <v>929.6</v>
      </c>
      <c r="I57" s="30">
        <f t="shared" si="7"/>
        <v>2229.9</v>
      </c>
      <c r="J57" s="3">
        <f t="shared" si="7"/>
        <v>301.60000000000002</v>
      </c>
      <c r="K57" s="30">
        <f t="shared" si="7"/>
        <v>101.62</v>
      </c>
      <c r="L57" s="3">
        <f t="shared" si="7"/>
        <v>1048.2</v>
      </c>
      <c r="M57" s="30">
        <f t="shared" si="7"/>
        <v>639.9</v>
      </c>
      <c r="N57" s="3">
        <f t="shared" si="7"/>
        <v>1755.8</v>
      </c>
      <c r="O57" s="30">
        <f t="shared" si="7"/>
        <v>1640.2400000000002</v>
      </c>
      <c r="P57" s="3">
        <f t="shared" si="7"/>
        <v>677.4</v>
      </c>
      <c r="Q57" s="30">
        <f t="shared" si="7"/>
        <v>1128.98</v>
      </c>
      <c r="R57" s="3">
        <f t="shared" si="7"/>
        <v>933.2</v>
      </c>
      <c r="S57" s="30">
        <f t="shared" si="7"/>
        <v>1519.84</v>
      </c>
      <c r="T57" s="3">
        <f t="shared" si="7"/>
        <v>331.6</v>
      </c>
      <c r="U57" s="30">
        <f t="shared" si="7"/>
        <v>252.64000000000001</v>
      </c>
      <c r="V57" s="3">
        <f t="shared" si="7"/>
        <v>2203</v>
      </c>
      <c r="W57" s="30">
        <f t="shared" si="7"/>
        <v>1109.1600000000001</v>
      </c>
      <c r="X57" s="3">
        <f t="shared" si="7"/>
        <v>597.79999999999995</v>
      </c>
      <c r="Y57" s="30">
        <f t="shared" si="7"/>
        <v>439.26000000000005</v>
      </c>
      <c r="Z57" s="3">
        <f t="shared" si="7"/>
        <v>1557.6</v>
      </c>
      <c r="AA57" s="30">
        <f t="shared" si="7"/>
        <v>2344.9</v>
      </c>
      <c r="AB57" s="11">
        <f t="shared" si="5"/>
        <v>11654</v>
      </c>
      <c r="AC57" s="15">
        <f t="shared" si="4"/>
        <v>15409.599999999999</v>
      </c>
    </row>
    <row r="58" spans="1:29" x14ac:dyDescent="0.25">
      <c r="A58" s="86" t="s">
        <v>35</v>
      </c>
      <c r="B58" s="3">
        <f t="shared" si="7"/>
        <v>0</v>
      </c>
      <c r="C58" s="30">
        <f t="shared" si="7"/>
        <v>725.04</v>
      </c>
      <c r="D58" s="3">
        <f t="shared" si="7"/>
        <v>8</v>
      </c>
      <c r="E58" s="30">
        <f t="shared" si="7"/>
        <v>418.21999999999997</v>
      </c>
      <c r="F58" s="3">
        <f t="shared" si="7"/>
        <v>9.1999999999999993</v>
      </c>
      <c r="G58" s="30">
        <f t="shared" si="7"/>
        <v>609.83999999999992</v>
      </c>
      <c r="H58" s="3">
        <f t="shared" si="7"/>
        <v>58.4</v>
      </c>
      <c r="I58" s="30">
        <f t="shared" si="7"/>
        <v>757.04</v>
      </c>
      <c r="J58" s="3">
        <f t="shared" si="7"/>
        <v>47</v>
      </c>
      <c r="K58" s="30">
        <f t="shared" si="7"/>
        <v>35.4</v>
      </c>
      <c r="L58" s="3">
        <f t="shared" si="7"/>
        <v>575.20000000000005</v>
      </c>
      <c r="M58" s="30">
        <f t="shared" si="7"/>
        <v>100.2</v>
      </c>
      <c r="N58" s="3">
        <f t="shared" si="7"/>
        <v>361</v>
      </c>
      <c r="O58" s="30">
        <f t="shared" si="7"/>
        <v>232.82</v>
      </c>
      <c r="P58" s="3">
        <f t="shared" si="7"/>
        <v>134.19999999999999</v>
      </c>
      <c r="Q58" s="30">
        <f t="shared" si="7"/>
        <v>133.4</v>
      </c>
      <c r="R58" s="3">
        <f t="shared" si="7"/>
        <v>127.8</v>
      </c>
      <c r="S58" s="30">
        <f t="shared" si="7"/>
        <v>108.6</v>
      </c>
      <c r="T58" s="3">
        <f t="shared" si="7"/>
        <v>30.4</v>
      </c>
      <c r="U58" s="30">
        <f t="shared" si="7"/>
        <v>9.1999999999999993</v>
      </c>
      <c r="V58" s="3">
        <f t="shared" si="7"/>
        <v>157.4</v>
      </c>
      <c r="W58" s="30">
        <f t="shared" si="7"/>
        <v>30</v>
      </c>
      <c r="X58" s="3">
        <f t="shared" si="7"/>
        <v>65.8</v>
      </c>
      <c r="Y58" s="30">
        <f t="shared" si="7"/>
        <v>12.2</v>
      </c>
      <c r="Z58" s="3">
        <f t="shared" si="7"/>
        <v>44.8</v>
      </c>
      <c r="AA58" s="30">
        <f t="shared" si="7"/>
        <v>79</v>
      </c>
      <c r="AB58" s="11">
        <f t="shared" si="5"/>
        <v>1619.2000000000003</v>
      </c>
      <c r="AC58" s="15">
        <f t="shared" si="4"/>
        <v>3250.9599999999996</v>
      </c>
    </row>
    <row r="59" spans="1:29" x14ac:dyDescent="0.25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5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5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8" thickBot="1" x14ac:dyDescent="0.3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4" thickTop="1" thickBot="1" x14ac:dyDescent="0.3">
      <c r="A63" s="9" t="s">
        <v>47</v>
      </c>
      <c r="B63" s="14">
        <f>SUM(B39:B62)</f>
        <v>34300.799999999996</v>
      </c>
      <c r="C63" s="42">
        <f>SUM(C39:C62)</f>
        <v>32053.919999999998</v>
      </c>
      <c r="D63" s="14">
        <f t="shared" ref="D63:AC63" si="10">SUM(D39:D62)</f>
        <v>18006.8</v>
      </c>
      <c r="E63" s="42">
        <f t="shared" si="10"/>
        <v>16516.699999999997</v>
      </c>
      <c r="F63" s="14">
        <f t="shared" si="10"/>
        <v>22785.599999999999</v>
      </c>
      <c r="G63" s="42">
        <f t="shared" si="10"/>
        <v>21292.400000000001</v>
      </c>
      <c r="H63" s="14">
        <f t="shared" si="10"/>
        <v>37759.200000000004</v>
      </c>
      <c r="I63" s="42">
        <f t="shared" si="10"/>
        <v>41678.840000000004</v>
      </c>
      <c r="J63" s="14">
        <f t="shared" si="10"/>
        <v>6867.6000000000013</v>
      </c>
      <c r="K63" s="42">
        <f t="shared" si="10"/>
        <v>7118.6399999999994</v>
      </c>
      <c r="L63" s="14">
        <f t="shared" si="10"/>
        <v>23856.2</v>
      </c>
      <c r="M63" s="42">
        <f t="shared" si="10"/>
        <v>25789.920000000002</v>
      </c>
      <c r="N63" s="14">
        <f t="shared" si="10"/>
        <v>38073.4</v>
      </c>
      <c r="O63" s="42">
        <f t="shared" si="10"/>
        <v>38558.46</v>
      </c>
      <c r="P63" s="14">
        <f t="shared" si="10"/>
        <v>23784</v>
      </c>
      <c r="Q63" s="42">
        <f t="shared" si="10"/>
        <v>23512.54</v>
      </c>
      <c r="R63" s="14">
        <f t="shared" si="10"/>
        <v>28152.599999999995</v>
      </c>
      <c r="S63" s="42">
        <f t="shared" si="10"/>
        <v>28678.92</v>
      </c>
      <c r="T63" s="14">
        <f t="shared" si="10"/>
        <v>9036.2000000000007</v>
      </c>
      <c r="U63" s="42">
        <f t="shared" si="10"/>
        <v>9346.2400000000016</v>
      </c>
      <c r="V63" s="14">
        <f t="shared" si="10"/>
        <v>28050.000000000004</v>
      </c>
      <c r="W63" s="42">
        <f t="shared" si="10"/>
        <v>32890.920000000006</v>
      </c>
      <c r="X63" s="14">
        <f t="shared" si="10"/>
        <v>22558.199999999997</v>
      </c>
      <c r="Y63" s="42">
        <f t="shared" si="10"/>
        <v>13918.660000000002</v>
      </c>
      <c r="Z63" s="14">
        <f t="shared" si="10"/>
        <v>47945.600000000013</v>
      </c>
      <c r="AA63" s="42">
        <f t="shared" si="10"/>
        <v>48993.820000000007</v>
      </c>
      <c r="AB63" s="14">
        <f t="shared" si="10"/>
        <v>341176.2</v>
      </c>
      <c r="AC63" s="42">
        <f t="shared" si="10"/>
        <v>340349.97999999992</v>
      </c>
    </row>
    <row r="64" spans="1:29" ht="15.6" thickTop="1" x14ac:dyDescent="0.25">
      <c r="AB64" s="175" t="str">
        <f>IF(AB63='Daily Total'!D47,"Correct","Wrong")</f>
        <v>Wrong</v>
      </c>
      <c r="AC64" s="175" t="str">
        <f>IF(AC63='Daily Total'!E47,"Correct","Wrong")</f>
        <v>Wrong</v>
      </c>
    </row>
    <row r="65" spans="1:31" x14ac:dyDescent="0.25">
      <c r="A65" t="s">
        <v>82</v>
      </c>
      <c r="B65">
        <f>COUNTIF('Daily Total'!$G$7:$G$36,2)</f>
        <v>5</v>
      </c>
    </row>
    <row r="67" spans="1:31" s="8" customFormat="1" x14ac:dyDescent="0.25">
      <c r="A67" s="43" t="s">
        <v>54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1.3445750536430637E-2</v>
      </c>
      <c r="C72" s="82">
        <f t="shared" ref="C72:AC72" si="12">C8/C31</f>
        <v>0</v>
      </c>
      <c r="D72" s="81">
        <f t="shared" si="12"/>
        <v>1.9637026012395316E-2</v>
      </c>
      <c r="E72" s="82">
        <f t="shared" si="12"/>
        <v>1.8163434584390344E-4</v>
      </c>
      <c r="F72" s="81">
        <f t="shared" si="12"/>
        <v>2.2803876132294079E-2</v>
      </c>
      <c r="G72" s="82">
        <f t="shared" si="12"/>
        <v>3.0996975446638238E-4</v>
      </c>
      <c r="H72" s="81">
        <f t="shared" si="12"/>
        <v>1.2404923833132058E-2</v>
      </c>
      <c r="I72" s="82">
        <f t="shared" si="12"/>
        <v>8.6854624552890622E-4</v>
      </c>
      <c r="J72" s="81">
        <f t="shared" si="12"/>
        <v>2.3006581629681404E-3</v>
      </c>
      <c r="K72" s="82">
        <f t="shared" si="12"/>
        <v>3.5680972770079688E-3</v>
      </c>
      <c r="L72" s="81">
        <f t="shared" si="12"/>
        <v>1.8192335745005491E-3</v>
      </c>
      <c r="M72" s="82">
        <f t="shared" si="12"/>
        <v>4.1721726938276655E-3</v>
      </c>
      <c r="N72" s="81">
        <f t="shared" si="12"/>
        <v>5.3475654919182426E-3</v>
      </c>
      <c r="O72" s="82">
        <f t="shared" si="12"/>
        <v>3.6308504022204203E-3</v>
      </c>
      <c r="P72" s="81">
        <f t="shared" si="12"/>
        <v>3.7083753784056509E-3</v>
      </c>
      <c r="Q72" s="82">
        <f t="shared" si="12"/>
        <v>3.5470434074753301E-3</v>
      </c>
      <c r="R72" s="81">
        <f t="shared" si="12"/>
        <v>1.9394301059227211E-3</v>
      </c>
      <c r="S72" s="82">
        <f t="shared" si="12"/>
        <v>4.0517564817643065E-3</v>
      </c>
      <c r="T72" s="81">
        <f t="shared" si="12"/>
        <v>2.4346517341360306E-4</v>
      </c>
      <c r="U72" s="82">
        <f t="shared" si="12"/>
        <v>4.7719724723525193E-3</v>
      </c>
      <c r="V72" s="81">
        <f t="shared" si="12"/>
        <v>5.6327985739750442E-4</v>
      </c>
      <c r="W72" s="82">
        <f t="shared" si="12"/>
        <v>3.2470967671320845E-3</v>
      </c>
      <c r="X72" s="81">
        <f t="shared" si="12"/>
        <v>1.5072124548944508E-4</v>
      </c>
      <c r="Y72" s="82">
        <f t="shared" si="12"/>
        <v>4.0521142121439846E-3</v>
      </c>
      <c r="Z72" s="81">
        <f t="shared" si="12"/>
        <v>6.7159447373690178E-4</v>
      </c>
      <c r="AA72" s="81">
        <f t="shared" si="12"/>
        <v>9.9604399085435674E-4</v>
      </c>
      <c r="AB72" s="100">
        <f t="shared" si="12"/>
        <v>6.6300052582800324E-3</v>
      </c>
      <c r="AC72" s="101">
        <f t="shared" si="12"/>
        <v>2.2770678582087764E-3</v>
      </c>
      <c r="AD72" s="18"/>
      <c r="AE72" s="18"/>
    </row>
    <row r="73" spans="1:31" s="8" customFormat="1" x14ac:dyDescent="0.25">
      <c r="A73" s="87" t="s">
        <v>18</v>
      </c>
      <c r="B73" s="81">
        <f>B9/B31</f>
        <v>5.9771200671704453E-2</v>
      </c>
      <c r="C73" s="82">
        <f t="shared" ref="C73:AC73" si="13">C9/C31</f>
        <v>1.7596599729455861E-2</v>
      </c>
      <c r="D73" s="81">
        <f t="shared" si="13"/>
        <v>7.2916898060732607E-2</v>
      </c>
      <c r="E73" s="82">
        <f t="shared" si="13"/>
        <v>2.2523869780282986E-2</v>
      </c>
      <c r="F73" s="81">
        <f t="shared" si="13"/>
        <v>8.0779088547152586E-2</v>
      </c>
      <c r="G73" s="82">
        <f t="shared" si="13"/>
        <v>2.2628731378332174E-2</v>
      </c>
      <c r="H73" s="81">
        <f t="shared" si="13"/>
        <v>5.6521324604334837E-2</v>
      </c>
      <c r="I73" s="82">
        <f t="shared" si="13"/>
        <v>1.9790378043150911E-2</v>
      </c>
      <c r="J73" s="81">
        <f t="shared" si="13"/>
        <v>1.4153416040538179E-2</v>
      </c>
      <c r="K73" s="82">
        <f t="shared" si="13"/>
        <v>4.3915691761347686E-2</v>
      </c>
      <c r="L73" s="81">
        <f t="shared" si="13"/>
        <v>2.4966256151440717E-2</v>
      </c>
      <c r="M73" s="82">
        <f t="shared" si="13"/>
        <v>4.6408829496175238E-2</v>
      </c>
      <c r="N73" s="81">
        <f t="shared" si="13"/>
        <v>4.2365536043536961E-2</v>
      </c>
      <c r="O73" s="82">
        <f t="shared" si="13"/>
        <v>4.4662572104798792E-2</v>
      </c>
      <c r="P73" s="81">
        <f t="shared" si="13"/>
        <v>3.8311469895728222E-2</v>
      </c>
      <c r="Q73" s="82">
        <f t="shared" si="13"/>
        <v>4.0721249171718585E-2</v>
      </c>
      <c r="R73" s="81">
        <f t="shared" si="13"/>
        <v>4.7434339989912123E-2</v>
      </c>
      <c r="S73" s="82">
        <f t="shared" si="13"/>
        <v>3.5415559581741571E-2</v>
      </c>
      <c r="T73" s="81">
        <f t="shared" si="13"/>
        <v>1.8237754808437173E-2</v>
      </c>
      <c r="U73" s="82">
        <f t="shared" si="13"/>
        <v>6.1269558667442749E-2</v>
      </c>
      <c r="V73" s="81">
        <f t="shared" si="13"/>
        <v>2.7094474153297684E-2</v>
      </c>
      <c r="W73" s="82">
        <f t="shared" si="13"/>
        <v>4.0543104297477851E-2</v>
      </c>
      <c r="X73" s="81">
        <f t="shared" si="13"/>
        <v>3.8939277069978989E-2</v>
      </c>
      <c r="Y73" s="82">
        <f t="shared" si="13"/>
        <v>5.7883445676523461E-2</v>
      </c>
      <c r="Z73" s="81">
        <f t="shared" si="13"/>
        <v>4.7954348261362877E-2</v>
      </c>
      <c r="AA73" s="81">
        <f t="shared" si="13"/>
        <v>3.1230877690288286E-2</v>
      </c>
      <c r="AB73" s="100">
        <f t="shared" si="13"/>
        <v>4.6875485452971224E-2</v>
      </c>
      <c r="AC73" s="101">
        <f t="shared" si="13"/>
        <v>3.4345234866768604E-2</v>
      </c>
      <c r="AD73" s="18"/>
      <c r="AE73" s="18"/>
    </row>
    <row r="74" spans="1:31" s="8" customFormat="1" x14ac:dyDescent="0.25">
      <c r="A74" s="86" t="s">
        <v>19</v>
      </c>
      <c r="B74" s="81">
        <f>B10/B31</f>
        <v>0.11402066424106726</v>
      </c>
      <c r="C74" s="82">
        <f t="shared" ref="C74:AC74" si="14">C10/C31</f>
        <v>4.7116858094111411E-2</v>
      </c>
      <c r="D74" s="81">
        <f t="shared" si="14"/>
        <v>9.6208099162538599E-2</v>
      </c>
      <c r="E74" s="82">
        <f t="shared" si="14"/>
        <v>6.5319343452384562E-2</v>
      </c>
      <c r="F74" s="81">
        <f t="shared" si="14"/>
        <v>0.11487079559019732</v>
      </c>
      <c r="G74" s="82">
        <f t="shared" si="14"/>
        <v>5.1825064342206607E-2</v>
      </c>
      <c r="H74" s="81">
        <f t="shared" si="14"/>
        <v>9.1077141464861539E-2</v>
      </c>
      <c r="I74" s="82">
        <f t="shared" si="14"/>
        <v>4.7513798368668606E-2</v>
      </c>
      <c r="J74" s="81">
        <f t="shared" si="14"/>
        <v>3.31411264488322E-2</v>
      </c>
      <c r="K74" s="82">
        <f t="shared" si="14"/>
        <v>0.10876234786419881</v>
      </c>
      <c r="L74" s="81">
        <f t="shared" si="14"/>
        <v>4.3057989118132814E-2</v>
      </c>
      <c r="M74" s="82">
        <f t="shared" si="14"/>
        <v>9.729925490269066E-2</v>
      </c>
      <c r="N74" s="81">
        <f t="shared" si="14"/>
        <v>6.717550836016746E-2</v>
      </c>
      <c r="O74" s="82">
        <f t="shared" si="14"/>
        <v>8.2949370903298514E-2</v>
      </c>
      <c r="P74" s="81">
        <f t="shared" si="14"/>
        <v>8.049108644466868E-2</v>
      </c>
      <c r="Q74" s="82">
        <f t="shared" si="14"/>
        <v>7.9051433830628251E-2</v>
      </c>
      <c r="R74" s="81">
        <f t="shared" si="14"/>
        <v>8.8894098591249124E-2</v>
      </c>
      <c r="S74" s="82">
        <f t="shared" si="14"/>
        <v>5.9873244878119534E-2</v>
      </c>
      <c r="T74" s="81">
        <f t="shared" si="14"/>
        <v>4.0880015935902257E-2</v>
      </c>
      <c r="U74" s="82">
        <f t="shared" si="14"/>
        <v>0.12780326634026093</v>
      </c>
      <c r="V74" s="81">
        <f t="shared" si="14"/>
        <v>4.8591800356506239E-2</v>
      </c>
      <c r="W74" s="82">
        <f t="shared" si="14"/>
        <v>8.7597428104777858E-2</v>
      </c>
      <c r="X74" s="81">
        <f t="shared" si="14"/>
        <v>7.808247111914958E-2</v>
      </c>
      <c r="Y74" s="82">
        <f t="shared" si="14"/>
        <v>0.10191210935535461</v>
      </c>
      <c r="Z74" s="81">
        <f t="shared" si="14"/>
        <v>7.7913301741974236E-2</v>
      </c>
      <c r="AA74" s="81">
        <f t="shared" si="14"/>
        <v>5.8116717577849607E-2</v>
      </c>
      <c r="AB74" s="100">
        <f t="shared" si="14"/>
        <v>7.9602856236748051E-2</v>
      </c>
      <c r="AC74" s="101">
        <f t="shared" si="14"/>
        <v>7.0727784382417169E-2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0.12036453960257487</v>
      </c>
      <c r="C75" s="82">
        <f t="shared" ref="C75:AC75" si="15">C11/C31</f>
        <v>4.3261479407198863E-2</v>
      </c>
      <c r="D75" s="81">
        <f t="shared" si="15"/>
        <v>9.5952640113734805E-2</v>
      </c>
      <c r="E75" s="82">
        <f t="shared" si="15"/>
        <v>8.4616176354840852E-2</v>
      </c>
      <c r="F75" s="81">
        <f t="shared" si="15"/>
        <v>0.12072537040938136</v>
      </c>
      <c r="G75" s="82">
        <f t="shared" si="15"/>
        <v>5.6306475549961488E-2</v>
      </c>
      <c r="H75" s="81">
        <f t="shared" si="15"/>
        <v>9.2872730354456659E-2</v>
      </c>
      <c r="I75" s="82">
        <f t="shared" si="15"/>
        <v>5.3718385636452447E-2</v>
      </c>
      <c r="J75" s="81">
        <f t="shared" si="15"/>
        <v>4.5488962665268799E-2</v>
      </c>
      <c r="K75" s="82">
        <f t="shared" si="15"/>
        <v>0.14972241888900131</v>
      </c>
      <c r="L75" s="81">
        <f t="shared" si="15"/>
        <v>4.3904729168937215E-2</v>
      </c>
      <c r="M75" s="82">
        <f t="shared" si="15"/>
        <v>0.14213692791602298</v>
      </c>
      <c r="N75" s="81">
        <f t="shared" si="15"/>
        <v>7.1903218520016604E-2</v>
      </c>
      <c r="O75" s="82">
        <f t="shared" si="15"/>
        <v>0.10527080179032046</v>
      </c>
      <c r="P75" s="81">
        <f t="shared" si="15"/>
        <v>9.7107299024554325E-2</v>
      </c>
      <c r="Q75" s="82">
        <f t="shared" si="15"/>
        <v>9.9063733650213898E-2</v>
      </c>
      <c r="R75" s="81">
        <f t="shared" si="15"/>
        <v>0.10580905493631139</v>
      </c>
      <c r="S75" s="82">
        <f t="shared" si="15"/>
        <v>7.3118513528403428E-2</v>
      </c>
      <c r="T75" s="81">
        <f t="shared" si="15"/>
        <v>4.3336800867621345E-2</v>
      </c>
      <c r="U75" s="82">
        <f t="shared" si="15"/>
        <v>0.19273633033176982</v>
      </c>
      <c r="V75" s="81">
        <f t="shared" si="15"/>
        <v>4.7415329768270946E-2</v>
      </c>
      <c r="W75" s="82">
        <f t="shared" si="15"/>
        <v>0.11108415331647763</v>
      </c>
      <c r="X75" s="81">
        <f t="shared" si="15"/>
        <v>8.5538739793068599E-2</v>
      </c>
      <c r="Y75" s="82">
        <f t="shared" si="15"/>
        <v>0.13848746933972089</v>
      </c>
      <c r="Z75" s="81">
        <f t="shared" si="15"/>
        <v>0.10086431288793966</v>
      </c>
      <c r="AA75" s="81">
        <f t="shared" si="15"/>
        <v>6.0731741268592647E-2</v>
      </c>
      <c r="AB75" s="100">
        <f t="shared" si="15"/>
        <v>8.7893000742724728E-2</v>
      </c>
      <c r="AC75" s="101">
        <f t="shared" si="15"/>
        <v>8.7547999855913008E-2</v>
      </c>
      <c r="AD75" s="18"/>
      <c r="AE75" s="18"/>
    </row>
    <row r="76" spans="1:31" s="8" customFormat="1" x14ac:dyDescent="0.25">
      <c r="A76" s="86" t="s">
        <v>21</v>
      </c>
      <c r="B76" s="81">
        <f>B12/B31</f>
        <v>0.10429494355816774</v>
      </c>
      <c r="C76" s="82">
        <f t="shared" ref="C76:AC76" si="16">C12/C31</f>
        <v>4.1294169324687893E-2</v>
      </c>
      <c r="D76" s="81">
        <f t="shared" si="16"/>
        <v>8.6989359575271569E-2</v>
      </c>
      <c r="E76" s="82">
        <f t="shared" si="16"/>
        <v>7.1035981763911668E-2</v>
      </c>
      <c r="F76" s="81">
        <f t="shared" si="16"/>
        <v>9.2751562390281581E-2</v>
      </c>
      <c r="G76" s="82">
        <f t="shared" si="16"/>
        <v>5.0008453720576357E-2</v>
      </c>
      <c r="H76" s="81">
        <f t="shared" si="16"/>
        <v>7.9080065255619822E-2</v>
      </c>
      <c r="I76" s="82">
        <f t="shared" si="16"/>
        <v>5.1419377314723728E-2</v>
      </c>
      <c r="J76" s="81">
        <f t="shared" si="16"/>
        <v>3.7888054050905701E-2</v>
      </c>
      <c r="K76" s="82">
        <f t="shared" si="16"/>
        <v>0.13319117134733605</v>
      </c>
      <c r="L76" s="81">
        <f t="shared" si="16"/>
        <v>3.647689070346493E-2</v>
      </c>
      <c r="M76" s="82">
        <f t="shared" si="16"/>
        <v>0.14634167147474669</v>
      </c>
      <c r="N76" s="81">
        <f t="shared" si="16"/>
        <v>5.8812714388523223E-2</v>
      </c>
      <c r="O76" s="82">
        <f t="shared" si="16"/>
        <v>0.1009729122999207</v>
      </c>
      <c r="P76" s="81">
        <f t="shared" si="16"/>
        <v>7.3595694584594681E-2</v>
      </c>
      <c r="Q76" s="82">
        <f t="shared" si="16"/>
        <v>9.125343327432936E-2</v>
      </c>
      <c r="R76" s="81">
        <f t="shared" si="16"/>
        <v>8.3203682785959382E-2</v>
      </c>
      <c r="S76" s="82">
        <f t="shared" si="16"/>
        <v>6.0256104483711374E-2</v>
      </c>
      <c r="T76" s="81">
        <f t="shared" si="16"/>
        <v>3.3421128350412783E-2</v>
      </c>
      <c r="U76" s="82">
        <f t="shared" si="16"/>
        <v>0.14636260143116381</v>
      </c>
      <c r="V76" s="81">
        <f t="shared" si="16"/>
        <v>3.3383244206773618E-2</v>
      </c>
      <c r="W76" s="82">
        <f t="shared" si="16"/>
        <v>9.6609033739402855E-2</v>
      </c>
      <c r="X76" s="81">
        <f t="shared" si="16"/>
        <v>6.9207649546506364E-2</v>
      </c>
      <c r="Y76" s="82">
        <f t="shared" si="16"/>
        <v>0.12196432702573379</v>
      </c>
      <c r="Z76" s="81">
        <f t="shared" si="16"/>
        <v>8.2964860174864846E-2</v>
      </c>
      <c r="AA76" s="81">
        <f t="shared" si="16"/>
        <v>5.4112539091665031E-2</v>
      </c>
      <c r="AB76" s="100">
        <f t="shared" si="16"/>
        <v>7.1760574154938125E-2</v>
      </c>
      <c r="AC76" s="101">
        <f t="shared" si="16"/>
        <v>7.9589838671358229E-2</v>
      </c>
      <c r="AD76" s="18"/>
      <c r="AE76" s="18"/>
    </row>
    <row r="77" spans="1:31" s="8" customFormat="1" x14ac:dyDescent="0.25">
      <c r="A77" s="87" t="s">
        <v>22</v>
      </c>
      <c r="B77" s="81">
        <f>B13/B31</f>
        <v>7.0593105700158601E-2</v>
      </c>
      <c r="C77" s="82">
        <f t="shared" ref="C77:AC77" si="17">C13/C31</f>
        <v>3.668568462141291E-2</v>
      </c>
      <c r="D77" s="81">
        <f t="shared" si="17"/>
        <v>6.2854032920896544E-2</v>
      </c>
      <c r="E77" s="82">
        <f t="shared" si="17"/>
        <v>5.0766799663371012E-2</v>
      </c>
      <c r="F77" s="81">
        <f t="shared" si="17"/>
        <v>6.8007864616248859E-2</v>
      </c>
      <c r="G77" s="82">
        <f t="shared" si="17"/>
        <v>3.5190960154797016E-2</v>
      </c>
      <c r="H77" s="81">
        <f t="shared" si="17"/>
        <v>6.4953706646327256E-2</v>
      </c>
      <c r="I77" s="82">
        <f t="shared" si="17"/>
        <v>4.3398520688195732E-2</v>
      </c>
      <c r="J77" s="81">
        <f t="shared" si="17"/>
        <v>3.2383947812918631E-2</v>
      </c>
      <c r="K77" s="82">
        <f t="shared" si="17"/>
        <v>9.9552723553937295E-2</v>
      </c>
      <c r="L77" s="81">
        <f t="shared" si="17"/>
        <v>2.8512504086987869E-2</v>
      </c>
      <c r="M77" s="82">
        <f t="shared" si="17"/>
        <v>9.0417496448224707E-2</v>
      </c>
      <c r="N77" s="81">
        <f t="shared" si="17"/>
        <v>4.5779993381205773E-2</v>
      </c>
      <c r="O77" s="82">
        <f t="shared" si="17"/>
        <v>7.4555363466279514E-2</v>
      </c>
      <c r="P77" s="81">
        <f t="shared" si="17"/>
        <v>4.765388496468214E-2</v>
      </c>
      <c r="Q77" s="82">
        <f t="shared" si="17"/>
        <v>5.9165874890590296E-2</v>
      </c>
      <c r="R77" s="81">
        <f t="shared" si="17"/>
        <v>6.7844533009384575E-2</v>
      </c>
      <c r="S77" s="82">
        <f t="shared" si="17"/>
        <v>4.4888022282568517E-2</v>
      </c>
      <c r="T77" s="81">
        <f t="shared" si="17"/>
        <v>2.4324384143777251E-2</v>
      </c>
      <c r="U77" s="82">
        <f t="shared" si="17"/>
        <v>7.1205104940596453E-2</v>
      </c>
      <c r="V77" s="81">
        <f t="shared" si="17"/>
        <v>2.6153297682709447E-2</v>
      </c>
      <c r="W77" s="82">
        <f t="shared" si="17"/>
        <v>8.2164925760665877E-2</v>
      </c>
      <c r="X77" s="81">
        <f t="shared" si="17"/>
        <v>5.2610580631433361E-2</v>
      </c>
      <c r="Y77" s="82">
        <f t="shared" si="17"/>
        <v>7.5260118430940909E-2</v>
      </c>
      <c r="Z77" s="81">
        <f t="shared" si="17"/>
        <v>6.7071848094507114E-2</v>
      </c>
      <c r="AA77" s="81">
        <f t="shared" si="17"/>
        <v>4.8888614931434211E-2</v>
      </c>
      <c r="AB77" s="100">
        <f t="shared" si="17"/>
        <v>5.4518457031879713E-2</v>
      </c>
      <c r="AC77" s="101">
        <f t="shared" si="17"/>
        <v>5.8695522767475986E-2</v>
      </c>
      <c r="AD77" s="18"/>
      <c r="AE77" s="18"/>
    </row>
    <row r="78" spans="1:31" s="8" customFormat="1" x14ac:dyDescent="0.25">
      <c r="A78" s="86" t="s">
        <v>23</v>
      </c>
      <c r="B78" s="81">
        <f>B14/B31</f>
        <v>4.8167972758652859E-2</v>
      </c>
      <c r="C78" s="82">
        <f t="shared" ref="C78:AC78" si="18">C14/C31</f>
        <v>3.4100041430190124E-2</v>
      </c>
      <c r="D78" s="81">
        <f t="shared" si="18"/>
        <v>4.4860830352977762E-2</v>
      </c>
      <c r="E78" s="82">
        <f t="shared" si="18"/>
        <v>3.7980952611599166E-2</v>
      </c>
      <c r="F78" s="81">
        <f t="shared" si="18"/>
        <v>5.1427217189804086E-2</v>
      </c>
      <c r="G78" s="82">
        <f t="shared" si="18"/>
        <v>3.0431515470308656E-2</v>
      </c>
      <c r="H78" s="81">
        <f t="shared" si="18"/>
        <v>5.1865505625119178E-2</v>
      </c>
      <c r="I78" s="82">
        <f t="shared" si="18"/>
        <v>3.7288945661635493E-2</v>
      </c>
      <c r="J78" s="81">
        <f t="shared" si="18"/>
        <v>3.477197274156911E-2</v>
      </c>
      <c r="K78" s="82">
        <f t="shared" si="18"/>
        <v>7.4837328478473436E-2</v>
      </c>
      <c r="L78" s="81">
        <f t="shared" si="18"/>
        <v>2.7313654312086585E-2</v>
      </c>
      <c r="M78" s="82">
        <f t="shared" si="18"/>
        <v>5.988463709852531E-2</v>
      </c>
      <c r="N78" s="81">
        <f t="shared" si="18"/>
        <v>3.6970693450020221E-2</v>
      </c>
      <c r="O78" s="82">
        <f t="shared" si="18"/>
        <v>5.1126004513665745E-2</v>
      </c>
      <c r="P78" s="81">
        <f t="shared" si="18"/>
        <v>3.7941473259334009E-2</v>
      </c>
      <c r="Q78" s="82">
        <f t="shared" si="18"/>
        <v>4.3204179556951314E-2</v>
      </c>
      <c r="R78" s="81">
        <f t="shared" si="18"/>
        <v>4.830104501893253E-2</v>
      </c>
      <c r="S78" s="82">
        <f t="shared" si="18"/>
        <v>3.9760911498759363E-2</v>
      </c>
      <c r="T78" s="81">
        <f t="shared" si="18"/>
        <v>2.8928089241052654E-2</v>
      </c>
      <c r="U78" s="82">
        <f t="shared" si="18"/>
        <v>4.7152651761564017E-2</v>
      </c>
      <c r="V78" s="81">
        <f t="shared" si="18"/>
        <v>2.3272727272727271E-2</v>
      </c>
      <c r="W78" s="82">
        <f t="shared" si="18"/>
        <v>5.9805563359127692E-2</v>
      </c>
      <c r="X78" s="81">
        <f t="shared" si="18"/>
        <v>4.2201948737044623E-2</v>
      </c>
      <c r="Y78" s="82">
        <f t="shared" si="18"/>
        <v>4.5261540981674959E-2</v>
      </c>
      <c r="Z78" s="81">
        <f t="shared" si="18"/>
        <v>5.1124607888940798E-2</v>
      </c>
      <c r="AA78" s="81">
        <f t="shared" si="18"/>
        <v>4.5240807922305303E-2</v>
      </c>
      <c r="AB78" s="100">
        <f t="shared" si="18"/>
        <v>4.2405654321725841E-2</v>
      </c>
      <c r="AC78" s="101">
        <f t="shared" si="18"/>
        <v>4.5192833565026208E-2</v>
      </c>
      <c r="AD78" s="18"/>
      <c r="AE78" s="18"/>
    </row>
    <row r="79" spans="1:31" s="8" customFormat="1" x14ac:dyDescent="0.25">
      <c r="A79" s="87" t="s">
        <v>24</v>
      </c>
      <c r="B79" s="81">
        <f>B15/B31</f>
        <v>4.6541188543707437E-2</v>
      </c>
      <c r="C79" s="82">
        <f t="shared" ref="C79:AC79" si="19">C15/C31</f>
        <v>3.1629828738575491E-2</v>
      </c>
      <c r="D79" s="81">
        <f t="shared" si="19"/>
        <v>4.4516515982850925E-2</v>
      </c>
      <c r="E79" s="82">
        <f t="shared" si="19"/>
        <v>3.4634037065515509E-2</v>
      </c>
      <c r="F79" s="81">
        <f t="shared" si="19"/>
        <v>4.847798609648199E-2</v>
      </c>
      <c r="G79" s="82">
        <f t="shared" si="19"/>
        <v>2.7112021190659578E-2</v>
      </c>
      <c r="H79" s="81">
        <f t="shared" si="19"/>
        <v>5.2114451577363927E-2</v>
      </c>
      <c r="I79" s="82">
        <f t="shared" si="19"/>
        <v>3.6163674420881191E-2</v>
      </c>
      <c r="J79" s="81">
        <f t="shared" si="19"/>
        <v>3.6664919331353019E-2</v>
      </c>
      <c r="K79" s="82">
        <f t="shared" si="19"/>
        <v>5.2785363496398202E-2</v>
      </c>
      <c r="L79" s="81">
        <f t="shared" si="19"/>
        <v>2.8655024689598511E-2</v>
      </c>
      <c r="M79" s="82">
        <f t="shared" si="19"/>
        <v>5.0521288937693476E-2</v>
      </c>
      <c r="N79" s="81">
        <f t="shared" si="19"/>
        <v>3.6114452609958658E-2</v>
      </c>
      <c r="O79" s="82">
        <f t="shared" si="19"/>
        <v>4.7724416379699805E-2</v>
      </c>
      <c r="P79" s="81">
        <f t="shared" si="19"/>
        <v>4.1237806929027919E-2</v>
      </c>
      <c r="Q79" s="82">
        <f t="shared" si="19"/>
        <v>3.5629498131635289E-2</v>
      </c>
      <c r="R79" s="81">
        <f t="shared" si="19"/>
        <v>4.7967150458572208E-2</v>
      </c>
      <c r="S79" s="82">
        <f t="shared" si="19"/>
        <v>3.6223818749102125E-2</v>
      </c>
      <c r="T79" s="81">
        <f t="shared" si="19"/>
        <v>2.8264093313561011E-2</v>
      </c>
      <c r="U79" s="82">
        <f t="shared" si="19"/>
        <v>3.8409028657513618E-2</v>
      </c>
      <c r="V79" s="81">
        <f t="shared" si="19"/>
        <v>2.4171122994652405E-2</v>
      </c>
      <c r="W79" s="82">
        <f t="shared" si="19"/>
        <v>5.8445309526154947E-2</v>
      </c>
      <c r="X79" s="81">
        <f t="shared" si="19"/>
        <v>3.9249585516574904E-2</v>
      </c>
      <c r="Y79" s="82">
        <f t="shared" si="19"/>
        <v>3.7046669722516384E-2</v>
      </c>
      <c r="Z79" s="81">
        <f t="shared" si="19"/>
        <v>5.0982780484549156E-2</v>
      </c>
      <c r="AA79" s="81">
        <f t="shared" si="19"/>
        <v>4.4469690258893878E-2</v>
      </c>
      <c r="AB79" s="100">
        <f t="shared" si="19"/>
        <v>4.2134240313363006E-2</v>
      </c>
      <c r="AC79" s="101">
        <f t="shared" si="19"/>
        <v>4.1256356177837877E-2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4.4296342942438657E-2</v>
      </c>
      <c r="C80" s="82">
        <f t="shared" ref="C80:AC80" si="20">C16/C31</f>
        <v>3.8888847292312442E-2</v>
      </c>
      <c r="D80" s="81">
        <f t="shared" si="20"/>
        <v>4.6004842615012108E-2</v>
      </c>
      <c r="E80" s="82">
        <f t="shared" si="20"/>
        <v>3.6301440360362543E-2</v>
      </c>
      <c r="F80" s="81">
        <f t="shared" si="20"/>
        <v>4.7047257917281086E-2</v>
      </c>
      <c r="G80" s="82">
        <f t="shared" si="20"/>
        <v>2.8875091581972909E-2</v>
      </c>
      <c r="H80" s="81">
        <f t="shared" si="20"/>
        <v>5.0387720078815229E-2</v>
      </c>
      <c r="I80" s="82">
        <f t="shared" si="20"/>
        <v>3.8895516285961891E-2</v>
      </c>
      <c r="J80" s="81">
        <f t="shared" si="20"/>
        <v>4.0101345448191508E-2</v>
      </c>
      <c r="K80" s="82">
        <f t="shared" si="20"/>
        <v>4.6118359686681737E-2</v>
      </c>
      <c r="L80" s="81">
        <f t="shared" si="20"/>
        <v>2.9308942748635575E-2</v>
      </c>
      <c r="M80" s="82">
        <f t="shared" si="20"/>
        <v>5.2787290538318835E-2</v>
      </c>
      <c r="N80" s="81">
        <f t="shared" si="20"/>
        <v>3.7333151228941992E-2</v>
      </c>
      <c r="O80" s="82">
        <f t="shared" si="20"/>
        <v>4.6674581920543502E-2</v>
      </c>
      <c r="P80" s="81">
        <f t="shared" si="20"/>
        <v>4.2591658257652203E-2</v>
      </c>
      <c r="Q80" s="82">
        <f t="shared" si="20"/>
        <v>3.7974629708232288E-2</v>
      </c>
      <c r="R80" s="81">
        <f t="shared" si="20"/>
        <v>4.4230373038369457E-2</v>
      </c>
      <c r="S80" s="82">
        <f t="shared" si="20"/>
        <v>3.8401725030091788E-2</v>
      </c>
      <c r="T80" s="81">
        <f t="shared" si="20"/>
        <v>2.6736902680330226E-2</v>
      </c>
      <c r="U80" s="82">
        <f t="shared" si="20"/>
        <v>3.8143681309275181E-2</v>
      </c>
      <c r="V80" s="81">
        <f t="shared" si="20"/>
        <v>2.7465240641711231E-2</v>
      </c>
      <c r="W80" s="82">
        <f t="shared" si="20"/>
        <v>4.8952112011460922E-2</v>
      </c>
      <c r="X80" s="81">
        <f t="shared" si="20"/>
        <v>3.6492273319679761E-2</v>
      </c>
      <c r="Y80" s="82">
        <f t="shared" si="20"/>
        <v>3.7184614036121291E-2</v>
      </c>
      <c r="Z80" s="81">
        <f t="shared" si="20"/>
        <v>4.8142061002469462E-2</v>
      </c>
      <c r="AA80" s="81">
        <f t="shared" si="20"/>
        <v>4.7786026890738464E-2</v>
      </c>
      <c r="AB80" s="100">
        <f t="shared" si="20"/>
        <v>4.1386239720121155E-2</v>
      </c>
      <c r="AC80" s="101">
        <f t="shared" si="20"/>
        <v>4.2282946512880656E-2</v>
      </c>
      <c r="AD80" s="18"/>
      <c r="AE80" s="18"/>
    </row>
    <row r="81" spans="1:31" s="8" customFormat="1" x14ac:dyDescent="0.25">
      <c r="A81" s="87" t="s">
        <v>26</v>
      </c>
      <c r="B81" s="81">
        <f>B17/B31</f>
        <v>3.8209021363933206E-2</v>
      </c>
      <c r="C81" s="82">
        <f t="shared" ref="C81:AC81" si="21">C17/C31</f>
        <v>3.4152453116498692E-2</v>
      </c>
      <c r="D81" s="81">
        <f t="shared" si="21"/>
        <v>3.855210253904081E-2</v>
      </c>
      <c r="E81" s="82">
        <f t="shared" si="21"/>
        <v>3.3842111317636092E-2</v>
      </c>
      <c r="F81" s="81">
        <f t="shared" si="21"/>
        <v>4.031493574889404E-2</v>
      </c>
      <c r="G81" s="82">
        <f t="shared" si="21"/>
        <v>3.0461573143469031E-2</v>
      </c>
      <c r="H81" s="81">
        <f t="shared" si="21"/>
        <v>4.6113265111548972E-2</v>
      </c>
      <c r="I81" s="82">
        <f t="shared" si="21"/>
        <v>3.7752490232453681E-2</v>
      </c>
      <c r="J81" s="81">
        <f t="shared" si="21"/>
        <v>3.9577144854097503E-2</v>
      </c>
      <c r="K81" s="82">
        <f t="shared" si="21"/>
        <v>4.1426452243687011E-2</v>
      </c>
      <c r="L81" s="81">
        <f t="shared" si="21"/>
        <v>3.1572505260686952E-2</v>
      </c>
      <c r="M81" s="82">
        <f t="shared" si="21"/>
        <v>4.2571671412706978E-2</v>
      </c>
      <c r="N81" s="81">
        <f t="shared" si="21"/>
        <v>3.4412476952412972E-2</v>
      </c>
      <c r="O81" s="82">
        <f t="shared" si="21"/>
        <v>3.887655264240325E-2</v>
      </c>
      <c r="P81" s="81">
        <f t="shared" si="21"/>
        <v>4.0413723511604438E-2</v>
      </c>
      <c r="Q81" s="82">
        <f t="shared" si="21"/>
        <v>3.7360489338880441E-2</v>
      </c>
      <c r="R81" s="81">
        <f t="shared" si="21"/>
        <v>4.3477334242663201E-2</v>
      </c>
      <c r="S81" s="82">
        <f t="shared" si="21"/>
        <v>3.709065752824723E-2</v>
      </c>
      <c r="T81" s="81">
        <f t="shared" si="21"/>
        <v>2.629423872866913E-2</v>
      </c>
      <c r="U81" s="82">
        <f t="shared" si="21"/>
        <v>3.5704197623857299E-2</v>
      </c>
      <c r="V81" s="81">
        <f t="shared" si="21"/>
        <v>2.8934046345811051E-2</v>
      </c>
      <c r="W81" s="82">
        <f t="shared" si="21"/>
        <v>4.318456279118979E-2</v>
      </c>
      <c r="X81" s="81">
        <f t="shared" si="21"/>
        <v>3.2874963427933078E-2</v>
      </c>
      <c r="Y81" s="82">
        <f t="shared" si="21"/>
        <v>3.4754782428768283E-2</v>
      </c>
      <c r="Z81" s="81">
        <f t="shared" si="21"/>
        <v>4.567259560835614E-2</v>
      </c>
      <c r="AA81" s="81">
        <f t="shared" si="21"/>
        <v>4.4904030753266433E-2</v>
      </c>
      <c r="AB81" s="100">
        <f t="shared" si="21"/>
        <v>3.8588858191163394E-2</v>
      </c>
      <c r="AC81" s="101">
        <f t="shared" si="21"/>
        <v>3.8629648222691243E-2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3.1940945983767143E-2</v>
      </c>
      <c r="C82" s="82">
        <f t="shared" ref="C82:AC82" si="22">C18/C31</f>
        <v>4.0834319172194843E-2</v>
      </c>
      <c r="D82" s="81">
        <f t="shared" si="22"/>
        <v>3.4275940200368747E-2</v>
      </c>
      <c r="E82" s="82">
        <f t="shared" si="22"/>
        <v>3.7363395835729896E-2</v>
      </c>
      <c r="F82" s="81">
        <f t="shared" si="22"/>
        <v>3.597008637033916E-2</v>
      </c>
      <c r="G82" s="82">
        <f t="shared" si="22"/>
        <v>3.7289361462305798E-2</v>
      </c>
      <c r="H82" s="81">
        <f t="shared" si="22"/>
        <v>4.3311298968198478E-2</v>
      </c>
      <c r="I82" s="82">
        <f t="shared" si="22"/>
        <v>4.1119186618437553E-2</v>
      </c>
      <c r="J82" s="81">
        <f t="shared" si="22"/>
        <v>4.8459432698468169E-2</v>
      </c>
      <c r="K82" s="82">
        <f t="shared" si="22"/>
        <v>3.7234640324556388E-2</v>
      </c>
      <c r="L82" s="81">
        <f t="shared" si="22"/>
        <v>4.0048289333590427E-2</v>
      </c>
      <c r="M82" s="82">
        <f t="shared" si="22"/>
        <v>3.3741865038743817E-2</v>
      </c>
      <c r="N82" s="81">
        <f t="shared" si="22"/>
        <v>3.8189392069003555E-2</v>
      </c>
      <c r="O82" s="82">
        <f t="shared" si="22"/>
        <v>3.4646093230901856E-2</v>
      </c>
      <c r="P82" s="81">
        <f t="shared" si="22"/>
        <v>4.3087790110998989E-2</v>
      </c>
      <c r="Q82" s="82">
        <f t="shared" si="22"/>
        <v>3.6124553110808102E-2</v>
      </c>
      <c r="R82" s="81">
        <f t="shared" si="22"/>
        <v>3.8369457883108485E-2</v>
      </c>
      <c r="S82" s="82">
        <f t="shared" si="22"/>
        <v>3.9418499720352086E-2</v>
      </c>
      <c r="T82" s="81">
        <f t="shared" si="22"/>
        <v>3.5568048515969099E-2</v>
      </c>
      <c r="U82" s="82">
        <f t="shared" si="22"/>
        <v>2.8274471873181092E-2</v>
      </c>
      <c r="V82" s="81">
        <f t="shared" si="22"/>
        <v>3.6185383244206774E-2</v>
      </c>
      <c r="W82" s="82">
        <f t="shared" si="22"/>
        <v>3.6218506505746879E-2</v>
      </c>
      <c r="X82" s="81">
        <f t="shared" si="22"/>
        <v>3.5720935180998482E-2</v>
      </c>
      <c r="Y82" s="82">
        <f t="shared" si="22"/>
        <v>3.176311512746198E-2</v>
      </c>
      <c r="Z82" s="81">
        <f t="shared" si="22"/>
        <v>4.3536841753987851E-2</v>
      </c>
      <c r="AA82" s="81">
        <f t="shared" si="22"/>
        <v>4.6551585485679621E-2</v>
      </c>
      <c r="AB82" s="100">
        <f t="shared" si="22"/>
        <v>3.8820410098945941E-2</v>
      </c>
      <c r="AC82" s="101">
        <f t="shared" si="22"/>
        <v>3.8381609424510618E-2</v>
      </c>
      <c r="AD82" s="18"/>
      <c r="AE82" s="18"/>
    </row>
    <row r="83" spans="1:31" s="8" customFormat="1" x14ac:dyDescent="0.25">
      <c r="A83" s="87" t="s">
        <v>28</v>
      </c>
      <c r="B83" s="81">
        <f>B19/B31</f>
        <v>3.1468653792331373E-2</v>
      </c>
      <c r="C83" s="82">
        <f t="shared" ref="C83:AC83" si="23">C19/C31</f>
        <v>5.578475269171445E-2</v>
      </c>
      <c r="D83" s="81">
        <f t="shared" si="23"/>
        <v>4.0484705777817272E-2</v>
      </c>
      <c r="E83" s="82">
        <f t="shared" si="23"/>
        <v>4.5834821725889555E-2</v>
      </c>
      <c r="F83" s="81">
        <f t="shared" si="23"/>
        <v>3.4521803244154201E-2</v>
      </c>
      <c r="G83" s="82">
        <f t="shared" si="23"/>
        <v>5.2050496890909431E-2</v>
      </c>
      <c r="H83" s="81">
        <f t="shared" si="23"/>
        <v>4.4651369732409588E-2</v>
      </c>
      <c r="I83" s="82">
        <f t="shared" si="23"/>
        <v>5.5950693445402981E-2</v>
      </c>
      <c r="J83" s="81">
        <f t="shared" si="23"/>
        <v>6.6253130642436944E-2</v>
      </c>
      <c r="K83" s="82">
        <f t="shared" si="23"/>
        <v>3.2340447051684033E-2</v>
      </c>
      <c r="L83" s="81">
        <f t="shared" si="23"/>
        <v>6.5878052665554451E-2</v>
      </c>
      <c r="M83" s="82">
        <f t="shared" si="23"/>
        <v>3.0184661294024948E-2</v>
      </c>
      <c r="N83" s="81">
        <f t="shared" si="23"/>
        <v>5.3218257366035082E-2</v>
      </c>
      <c r="O83" s="82">
        <f t="shared" si="23"/>
        <v>3.6767547251627786E-2</v>
      </c>
      <c r="P83" s="81">
        <f t="shared" si="23"/>
        <v>5.5970400269088463E-2</v>
      </c>
      <c r="Q83" s="82">
        <f t="shared" si="23"/>
        <v>3.5847254273676944E-2</v>
      </c>
      <c r="R83" s="81">
        <f t="shared" si="23"/>
        <v>4.3576792196813083E-2</v>
      </c>
      <c r="S83" s="82">
        <f t="shared" si="23"/>
        <v>5.2962245440204857E-2</v>
      </c>
      <c r="T83" s="81">
        <f t="shared" si="23"/>
        <v>5.5620725526216774E-2</v>
      </c>
      <c r="U83" s="82">
        <f t="shared" si="23"/>
        <v>2.4054593077002091E-2</v>
      </c>
      <c r="V83" s="81">
        <f t="shared" si="23"/>
        <v>5.6442067736185382E-2</v>
      </c>
      <c r="W83" s="82">
        <f t="shared" si="23"/>
        <v>3.6291474972424007E-2</v>
      </c>
      <c r="X83" s="81">
        <f t="shared" si="23"/>
        <v>5.2734704010071728E-2</v>
      </c>
      <c r="Y83" s="82">
        <f t="shared" si="23"/>
        <v>3.0737154295025524E-2</v>
      </c>
      <c r="Z83" s="81">
        <f t="shared" si="23"/>
        <v>4.9998331442301272E-2</v>
      </c>
      <c r="AA83" s="81">
        <f t="shared" si="23"/>
        <v>5.3977828224049479E-2</v>
      </c>
      <c r="AB83" s="100">
        <f t="shared" si="23"/>
        <v>4.8550866092066214E-2</v>
      </c>
      <c r="AC83" s="101">
        <f t="shared" si="23"/>
        <v>4.4849187298321561E-2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4.1999020431010357E-2</v>
      </c>
      <c r="C84" s="82">
        <f t="shared" ref="C84:AC84" si="24">C20/C31</f>
        <v>7.9691345083534232E-2</v>
      </c>
      <c r="D84" s="81">
        <f t="shared" si="24"/>
        <v>6.2365328653619746E-2</v>
      </c>
      <c r="E84" s="82">
        <f t="shared" si="24"/>
        <v>6.4472927400751959E-2</v>
      </c>
      <c r="F84" s="81">
        <f t="shared" si="24"/>
        <v>5.0760129204409803E-2</v>
      </c>
      <c r="G84" s="82">
        <f t="shared" si="24"/>
        <v>8.0018222464353472E-2</v>
      </c>
      <c r="H84" s="81">
        <f t="shared" si="24"/>
        <v>5.2718277929617155E-2</v>
      </c>
      <c r="I84" s="82">
        <f t="shared" si="24"/>
        <v>7.4687779218423539E-2</v>
      </c>
      <c r="J84" s="81">
        <f t="shared" si="24"/>
        <v>0.10708253247131458</v>
      </c>
      <c r="K84" s="82">
        <f t="shared" si="24"/>
        <v>3.1609970443792643E-2</v>
      </c>
      <c r="L84" s="81">
        <f t="shared" si="24"/>
        <v>9.8062558160981209E-2</v>
      </c>
      <c r="M84" s="82">
        <f t="shared" si="24"/>
        <v>2.8703462438037803E-2</v>
      </c>
      <c r="N84" s="81">
        <f t="shared" si="24"/>
        <v>7.4083218204835918E-2</v>
      </c>
      <c r="O84" s="82">
        <f t="shared" si="24"/>
        <v>4.6012211068595571E-2</v>
      </c>
      <c r="P84" s="81">
        <f t="shared" si="24"/>
        <v>7.3007063572149339E-2</v>
      </c>
      <c r="Q84" s="82">
        <f t="shared" si="24"/>
        <v>4.717907975914129E-2</v>
      </c>
      <c r="R84" s="81">
        <f t="shared" si="24"/>
        <v>5.6939678750808097E-2</v>
      </c>
      <c r="S84" s="82">
        <f t="shared" si="24"/>
        <v>6.8774556364047182E-2</v>
      </c>
      <c r="T84" s="81">
        <f t="shared" si="24"/>
        <v>0.12275071379562205</v>
      </c>
      <c r="U84" s="82">
        <f t="shared" si="24"/>
        <v>2.3434022665799296E-2</v>
      </c>
      <c r="V84" s="81">
        <f t="shared" si="24"/>
        <v>9.0017825311942953E-2</v>
      </c>
      <c r="W84" s="82">
        <f t="shared" si="24"/>
        <v>4.2721213027790042E-2</v>
      </c>
      <c r="X84" s="81">
        <f t="shared" si="24"/>
        <v>7.4482893138636944E-2</v>
      </c>
      <c r="Y84" s="82">
        <f t="shared" si="24"/>
        <v>4.0769729269915352E-2</v>
      </c>
      <c r="Z84" s="81">
        <f t="shared" si="24"/>
        <v>5.6059367282920644E-2</v>
      </c>
      <c r="AA84" s="81">
        <f t="shared" si="24"/>
        <v>7.1055492304947857E-2</v>
      </c>
      <c r="AB84" s="100">
        <f t="shared" si="24"/>
        <v>6.7260846448257527E-2</v>
      </c>
      <c r="AC84" s="101">
        <f t="shared" si="24"/>
        <v>5.8557370856904406E-2</v>
      </c>
      <c r="AD84" s="18"/>
      <c r="AE84" s="18"/>
    </row>
    <row r="85" spans="1:31" s="8" customFormat="1" x14ac:dyDescent="0.25">
      <c r="A85" s="87" t="s">
        <v>30</v>
      </c>
      <c r="B85" s="81">
        <f>B21/B31</f>
        <v>5.0191249183692506E-2</v>
      </c>
      <c r="C85" s="82">
        <f t="shared" ref="C85:AC85" si="25">C21/C31</f>
        <v>0.11473542081592514</v>
      </c>
      <c r="D85" s="81">
        <f t="shared" si="25"/>
        <v>8.6789435102294685E-2</v>
      </c>
      <c r="E85" s="82">
        <f t="shared" si="25"/>
        <v>8.0666234780555429E-2</v>
      </c>
      <c r="F85" s="81">
        <f t="shared" si="25"/>
        <v>5.7167684853591742E-2</v>
      </c>
      <c r="G85" s="82">
        <f t="shared" si="25"/>
        <v>0.10759801619357141</v>
      </c>
      <c r="H85" s="81">
        <f t="shared" si="25"/>
        <v>6.4074450729888349E-2</v>
      </c>
      <c r="I85" s="82">
        <f t="shared" si="25"/>
        <v>9.7472482439530467E-2</v>
      </c>
      <c r="J85" s="81">
        <f t="shared" si="25"/>
        <v>0.16456986429029064</v>
      </c>
      <c r="K85" s="82">
        <f t="shared" si="25"/>
        <v>3.5973163413236246E-2</v>
      </c>
      <c r="L85" s="81">
        <f t="shared" si="25"/>
        <v>0.13770005281645861</v>
      </c>
      <c r="M85" s="82">
        <f t="shared" si="25"/>
        <v>3.4345201536104021E-2</v>
      </c>
      <c r="N85" s="81">
        <f t="shared" si="25"/>
        <v>9.8635792968319091E-2</v>
      </c>
      <c r="O85" s="82">
        <f t="shared" si="25"/>
        <v>5.9228506532677902E-2</v>
      </c>
      <c r="P85" s="81">
        <f t="shared" si="25"/>
        <v>8.8816010763538511E-2</v>
      </c>
      <c r="Q85" s="82">
        <f t="shared" si="25"/>
        <v>7.1649426221071816E-2</v>
      </c>
      <c r="R85" s="81">
        <f t="shared" si="25"/>
        <v>7.1517373173348109E-2</v>
      </c>
      <c r="S85" s="82">
        <f t="shared" si="25"/>
        <v>9.6064286939675544E-2</v>
      </c>
      <c r="T85" s="81">
        <f t="shared" si="25"/>
        <v>0.16993869104269493</v>
      </c>
      <c r="U85" s="82">
        <f t="shared" si="25"/>
        <v>3.3814667716643279E-2</v>
      </c>
      <c r="V85" s="81">
        <f t="shared" si="25"/>
        <v>0.12120499108734403</v>
      </c>
      <c r="W85" s="82">
        <f t="shared" si="25"/>
        <v>5.5359351456268184E-2</v>
      </c>
      <c r="X85" s="81">
        <f t="shared" si="25"/>
        <v>0.10503497619490917</v>
      </c>
      <c r="Y85" s="82">
        <f t="shared" si="25"/>
        <v>5.3627288833838889E-2</v>
      </c>
      <c r="Z85" s="81">
        <f t="shared" si="25"/>
        <v>6.8177267569912561E-2</v>
      </c>
      <c r="AA85" s="81">
        <f t="shared" si="25"/>
        <v>8.9330858463373533E-2</v>
      </c>
      <c r="AB85" s="100">
        <f t="shared" si="25"/>
        <v>8.7568828071829155E-2</v>
      </c>
      <c r="AC85" s="101">
        <f t="shared" si="25"/>
        <v>7.7828240213206418E-2</v>
      </c>
      <c r="AD85" s="18"/>
      <c r="AE85" s="18"/>
    </row>
    <row r="86" spans="1:31" s="8" customFormat="1" x14ac:dyDescent="0.25">
      <c r="A86" s="86" t="s">
        <v>31</v>
      </c>
      <c r="B86" s="81">
        <f>B22/B31</f>
        <v>5.4004571321951675E-2</v>
      </c>
      <c r="C86" s="82">
        <f t="shared" ref="C86:AC86" si="26">C22/C31</f>
        <v>0.12084637386004579</v>
      </c>
      <c r="D86" s="81">
        <f t="shared" si="26"/>
        <v>6.3553768576315617E-2</v>
      </c>
      <c r="E86" s="82">
        <f t="shared" si="26"/>
        <v>8.7992153396259543E-2</v>
      </c>
      <c r="F86" s="81">
        <f t="shared" si="26"/>
        <v>4.6617161716171619E-2</v>
      </c>
      <c r="G86" s="82">
        <f t="shared" si="26"/>
        <v>0.10669722530104639</v>
      </c>
      <c r="H86" s="81">
        <f t="shared" si="26"/>
        <v>6.3963219559736439E-2</v>
      </c>
      <c r="I86" s="82">
        <f t="shared" si="26"/>
        <v>0.10623520232328923</v>
      </c>
      <c r="J86" s="81">
        <f t="shared" si="26"/>
        <v>0.11191682683907042</v>
      </c>
      <c r="K86" s="82">
        <f t="shared" si="26"/>
        <v>3.6521020869154798E-2</v>
      </c>
      <c r="L86" s="81">
        <f t="shared" si="26"/>
        <v>0.12940032360560358</v>
      </c>
      <c r="M86" s="82">
        <f t="shared" si="26"/>
        <v>3.3226159677889652E-2</v>
      </c>
      <c r="N86" s="81">
        <f t="shared" si="26"/>
        <v>9.86883230812063E-2</v>
      </c>
      <c r="O86" s="82">
        <f t="shared" si="26"/>
        <v>6.0121695731624132E-2</v>
      </c>
      <c r="P86" s="81">
        <f t="shared" si="26"/>
        <v>9.0708039017827105E-2</v>
      </c>
      <c r="Q86" s="82">
        <f t="shared" si="26"/>
        <v>8.2471736358555911E-2</v>
      </c>
      <c r="R86" s="81">
        <f t="shared" si="26"/>
        <v>6.971292171948594E-2</v>
      </c>
      <c r="S86" s="82">
        <f t="shared" si="26"/>
        <v>0.10577037071130992</v>
      </c>
      <c r="T86" s="81">
        <f t="shared" si="26"/>
        <v>0.15152387065359332</v>
      </c>
      <c r="U86" s="82">
        <f t="shared" si="26"/>
        <v>3.2909490875475067E-2</v>
      </c>
      <c r="V86" s="81">
        <f t="shared" si="26"/>
        <v>0.12467736185383244</v>
      </c>
      <c r="W86" s="82">
        <f t="shared" si="26"/>
        <v>5.8273833629463714E-2</v>
      </c>
      <c r="X86" s="81">
        <f t="shared" si="26"/>
        <v>0.10940589231410308</v>
      </c>
      <c r="Y86" s="82">
        <f t="shared" si="26"/>
        <v>6.0962765093766212E-2</v>
      </c>
      <c r="Z86" s="81">
        <f t="shared" si="26"/>
        <v>6.7438930788226659E-2</v>
      </c>
      <c r="AA86" s="81">
        <f t="shared" si="26"/>
        <v>0.10333344082988426</v>
      </c>
      <c r="AB86" s="100">
        <f t="shared" si="26"/>
        <v>8.434058413218741E-2</v>
      </c>
      <c r="AC86" s="101">
        <f t="shared" si="26"/>
        <v>8.3941829525008338E-2</v>
      </c>
      <c r="AD86" s="18"/>
      <c r="AE86" s="18"/>
    </row>
    <row r="87" spans="1:31" s="8" customFormat="1" x14ac:dyDescent="0.25">
      <c r="A87" s="87" t="s">
        <v>32</v>
      </c>
      <c r="B87" s="81">
        <f>B23/B31</f>
        <v>5.6855816773952794E-2</v>
      </c>
      <c r="C87" s="82">
        <f t="shared" ref="C87:AC87" si="27">C23/C31</f>
        <v>0.11268824530665826</v>
      </c>
      <c r="D87" s="81">
        <f t="shared" si="27"/>
        <v>4.934802407979208E-2</v>
      </c>
      <c r="E87" s="82">
        <f t="shared" si="27"/>
        <v>9.3565906022389456E-2</v>
      </c>
      <c r="F87" s="81">
        <f t="shared" si="27"/>
        <v>3.8462888842075695E-2</v>
      </c>
      <c r="G87" s="82">
        <f t="shared" si="27"/>
        <v>0.11316432154195864</v>
      </c>
      <c r="H87" s="81">
        <f t="shared" si="27"/>
        <v>5.9842369541727579E-2</v>
      </c>
      <c r="I87" s="82">
        <f t="shared" si="27"/>
        <v>0.11151078101022005</v>
      </c>
      <c r="J87" s="81">
        <f t="shared" si="27"/>
        <v>7.5717863591356516E-2</v>
      </c>
      <c r="K87" s="82">
        <f t="shared" si="27"/>
        <v>3.2399447085398346E-2</v>
      </c>
      <c r="L87" s="81">
        <f t="shared" si="27"/>
        <v>9.8179928069013503E-2</v>
      </c>
      <c r="M87" s="82">
        <f t="shared" si="27"/>
        <v>3.8912102092600515E-2</v>
      </c>
      <c r="N87" s="81">
        <f t="shared" si="27"/>
        <v>8.6375264620443676E-2</v>
      </c>
      <c r="O87" s="82">
        <f t="shared" si="27"/>
        <v>6.2801782021377414E-2</v>
      </c>
      <c r="P87" s="81">
        <f t="shared" si="27"/>
        <v>6.7978472922973432E-2</v>
      </c>
      <c r="Q87" s="82">
        <f t="shared" si="27"/>
        <v>8.1559031903826629E-2</v>
      </c>
      <c r="R87" s="81">
        <f t="shared" si="27"/>
        <v>6.0200478819007835E-2</v>
      </c>
      <c r="S87" s="82">
        <f t="shared" si="27"/>
        <v>8.5420929379488489E-2</v>
      </c>
      <c r="T87" s="81">
        <f t="shared" si="27"/>
        <v>9.9975653482658633E-2</v>
      </c>
      <c r="U87" s="82">
        <f t="shared" si="27"/>
        <v>3.0968603416989086E-2</v>
      </c>
      <c r="V87" s="81">
        <f t="shared" si="27"/>
        <v>0.11744028520499109</v>
      </c>
      <c r="W87" s="82">
        <f t="shared" si="27"/>
        <v>5.0106229926070792E-2</v>
      </c>
      <c r="X87" s="81">
        <f t="shared" si="27"/>
        <v>7.4766603718381786E-2</v>
      </c>
      <c r="Y87" s="82">
        <f t="shared" si="27"/>
        <v>4.8589447547393208E-2</v>
      </c>
      <c r="Z87" s="81">
        <f t="shared" si="27"/>
        <v>5.8608089167723421E-2</v>
      </c>
      <c r="AA87" s="81">
        <f t="shared" si="27"/>
        <v>8.6561529596998157E-2</v>
      </c>
      <c r="AB87" s="100">
        <f t="shared" si="27"/>
        <v>7.0730021613465421E-2</v>
      </c>
      <c r="AC87" s="101">
        <f t="shared" si="27"/>
        <v>7.9602178910073665E-2</v>
      </c>
      <c r="AD87" s="18"/>
      <c r="AE87" s="18"/>
    </row>
    <row r="88" spans="1:31" s="8" customFormat="1" x14ac:dyDescent="0.25">
      <c r="A88" s="86" t="s">
        <v>33</v>
      </c>
      <c r="B88" s="81">
        <f>B24/B31</f>
        <v>5.3817986752495571E-2</v>
      </c>
      <c r="C88" s="82">
        <f t="shared" ref="C88:AC88" si="28">C24/C31</f>
        <v>7.4432081941927838E-2</v>
      </c>
      <c r="D88" s="81">
        <f t="shared" si="28"/>
        <v>3.7374769531510317E-2</v>
      </c>
      <c r="E88" s="82">
        <f t="shared" si="28"/>
        <v>7.1339916569290479E-2</v>
      </c>
      <c r="F88" s="81">
        <f t="shared" si="28"/>
        <v>3.4504248297170144E-2</v>
      </c>
      <c r="G88" s="82">
        <f t="shared" si="28"/>
        <v>7.7762957675038977E-2</v>
      </c>
      <c r="H88" s="81">
        <f t="shared" si="28"/>
        <v>4.7882370389203163E-2</v>
      </c>
      <c r="I88" s="82">
        <f t="shared" si="28"/>
        <v>7.4548619875217256E-2</v>
      </c>
      <c r="J88" s="81">
        <f t="shared" si="28"/>
        <v>5.8768711048983631E-2</v>
      </c>
      <c r="K88" s="82">
        <f t="shared" si="28"/>
        <v>2.079329759617006E-2</v>
      </c>
      <c r="L88" s="81">
        <f t="shared" si="28"/>
        <v>6.7093669570174624E-2</v>
      </c>
      <c r="M88" s="82">
        <f t="shared" si="28"/>
        <v>3.9648048539894655E-2</v>
      </c>
      <c r="N88" s="81">
        <f t="shared" si="28"/>
        <v>5.8996569783628466E-2</v>
      </c>
      <c r="O88" s="82">
        <f t="shared" si="28"/>
        <v>5.5401590208737583E-2</v>
      </c>
      <c r="P88" s="81">
        <f t="shared" si="28"/>
        <v>4.3255970400269086E-2</v>
      </c>
      <c r="Q88" s="82">
        <f t="shared" si="28"/>
        <v>6.4507705250049549E-2</v>
      </c>
      <c r="R88" s="81">
        <f t="shared" si="28"/>
        <v>4.2894794796928169E-2</v>
      </c>
      <c r="S88" s="82">
        <f t="shared" si="28"/>
        <v>6.5727021798589344E-2</v>
      </c>
      <c r="T88" s="81">
        <f t="shared" si="28"/>
        <v>5.3894336114738498E-2</v>
      </c>
      <c r="U88" s="82">
        <f t="shared" si="28"/>
        <v>3.4970212620262273E-2</v>
      </c>
      <c r="V88" s="81">
        <f t="shared" si="28"/>
        <v>8.2837789661319078E-2</v>
      </c>
      <c r="W88" s="82">
        <f t="shared" si="28"/>
        <v>5.4761618100071394E-2</v>
      </c>
      <c r="X88" s="81">
        <f t="shared" si="28"/>
        <v>4.3088544298747242E-2</v>
      </c>
      <c r="Y88" s="82">
        <f t="shared" si="28"/>
        <v>4.7307714966814338E-2</v>
      </c>
      <c r="Z88" s="81">
        <f t="shared" si="28"/>
        <v>4.9397650670760192E-2</v>
      </c>
      <c r="AA88" s="81">
        <f t="shared" si="28"/>
        <v>6.32385880504929E-2</v>
      </c>
      <c r="AB88" s="100">
        <f t="shared" si="28"/>
        <v>5.2028834367696224E-2</v>
      </c>
      <c r="AC88" s="101">
        <f t="shared" si="28"/>
        <v>6.1466787804717947E-2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2.0017025841962868E-2</v>
      </c>
      <c r="C89" s="82">
        <f t="shared" ref="C89:AC89" si="29">C25/C31</f>
        <v>5.3642113039528386E-2</v>
      </c>
      <c r="D89" s="81">
        <f t="shared" si="29"/>
        <v>1.6871404136215209E-2</v>
      </c>
      <c r="E89" s="82">
        <f t="shared" si="29"/>
        <v>5.6241258847106269E-2</v>
      </c>
      <c r="F89" s="81">
        <f t="shared" si="29"/>
        <v>1.4386279053437258E-2</v>
      </c>
      <c r="G89" s="82">
        <f t="shared" si="29"/>
        <v>6.362833687137194E-2</v>
      </c>
      <c r="H89" s="81">
        <f t="shared" si="29"/>
        <v>2.4619165660289412E-2</v>
      </c>
      <c r="I89" s="82">
        <f t="shared" si="29"/>
        <v>5.3501968864776463E-2</v>
      </c>
      <c r="J89" s="81">
        <f t="shared" si="29"/>
        <v>4.3916360882986775E-2</v>
      </c>
      <c r="K89" s="82">
        <f t="shared" si="29"/>
        <v>1.4275198633446843E-2</v>
      </c>
      <c r="L89" s="81">
        <f t="shared" si="29"/>
        <v>4.3938263428375014E-2</v>
      </c>
      <c r="M89" s="82">
        <f t="shared" si="29"/>
        <v>2.4812019579742779E-2</v>
      </c>
      <c r="N89" s="81">
        <f t="shared" si="29"/>
        <v>4.611618610368394E-2</v>
      </c>
      <c r="O89" s="82">
        <f t="shared" si="29"/>
        <v>4.2539043312414447E-2</v>
      </c>
      <c r="P89" s="81">
        <f t="shared" si="29"/>
        <v>2.8481331987891018E-2</v>
      </c>
      <c r="Q89" s="82">
        <f t="shared" si="29"/>
        <v>4.8016079930113885E-2</v>
      </c>
      <c r="R89" s="81">
        <f t="shared" si="29"/>
        <v>3.3147915290239624E-2</v>
      </c>
      <c r="S89" s="82">
        <f t="shared" si="29"/>
        <v>5.2995022127750972E-2</v>
      </c>
      <c r="T89" s="81">
        <f t="shared" si="29"/>
        <v>3.66968415927049E-2</v>
      </c>
      <c r="U89" s="82">
        <f t="shared" si="29"/>
        <v>2.703119115280584E-2</v>
      </c>
      <c r="V89" s="81">
        <f t="shared" si="29"/>
        <v>7.8538324420677361E-2</v>
      </c>
      <c r="W89" s="82">
        <f t="shared" si="29"/>
        <v>3.3722376874833544E-2</v>
      </c>
      <c r="X89" s="81">
        <f t="shared" si="29"/>
        <v>2.6500341339291255E-2</v>
      </c>
      <c r="Y89" s="82">
        <f t="shared" si="29"/>
        <v>3.15590724969214E-2</v>
      </c>
      <c r="Z89" s="81">
        <f t="shared" si="29"/>
        <v>3.2486818394180071E-2</v>
      </c>
      <c r="AA89" s="81">
        <f t="shared" si="29"/>
        <v>4.786113840480289E-2</v>
      </c>
      <c r="AB89" s="100">
        <f t="shared" si="29"/>
        <v>3.4158302953136828E-2</v>
      </c>
      <c r="AC89" s="101">
        <f t="shared" si="29"/>
        <v>4.5275748216585761E-2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0">C26/C31</f>
        <v>2.2619386334027158E-2</v>
      </c>
      <c r="D90" s="81">
        <f t="shared" si="30"/>
        <v>4.4427660661527869E-4</v>
      </c>
      <c r="E90" s="82">
        <f t="shared" si="30"/>
        <v>2.5321038706279098E-2</v>
      </c>
      <c r="F90" s="81">
        <f t="shared" si="30"/>
        <v>4.037637806333825E-4</v>
      </c>
      <c r="G90" s="82">
        <f t="shared" si="30"/>
        <v>2.8641205312693728E-2</v>
      </c>
      <c r="H90" s="81">
        <f t="shared" si="30"/>
        <v>1.5466429373503677E-3</v>
      </c>
      <c r="I90" s="82">
        <f t="shared" si="30"/>
        <v>1.8163653307049811E-2</v>
      </c>
      <c r="J90" s="81">
        <f t="shared" si="30"/>
        <v>6.8437299784495313E-3</v>
      </c>
      <c r="K90" s="82">
        <f t="shared" si="30"/>
        <v>4.9728599844914212E-3</v>
      </c>
      <c r="L90" s="81">
        <f t="shared" si="30"/>
        <v>2.4111132535776864E-2</v>
      </c>
      <c r="M90" s="82">
        <f t="shared" si="30"/>
        <v>3.8852388840291082E-3</v>
      </c>
      <c r="N90" s="81">
        <f t="shared" si="30"/>
        <v>9.481685376141873E-3</v>
      </c>
      <c r="O90" s="82">
        <f t="shared" si="30"/>
        <v>6.0381042188925585E-3</v>
      </c>
      <c r="P90" s="81">
        <f t="shared" si="30"/>
        <v>5.6424487050117725E-3</v>
      </c>
      <c r="Q90" s="82">
        <f t="shared" si="30"/>
        <v>5.6735682321008276E-3</v>
      </c>
      <c r="R90" s="81">
        <f t="shared" si="30"/>
        <v>4.5395451929839516E-3</v>
      </c>
      <c r="S90" s="82">
        <f t="shared" si="30"/>
        <v>3.7867534760723204E-3</v>
      </c>
      <c r="T90" s="81">
        <f t="shared" si="30"/>
        <v>3.3642460326243333E-3</v>
      </c>
      <c r="U90" s="82">
        <f t="shared" si="30"/>
        <v>9.8435306604581106E-4</v>
      </c>
      <c r="V90" s="81">
        <f t="shared" si="30"/>
        <v>5.6114081996434936E-3</v>
      </c>
      <c r="W90" s="82">
        <f t="shared" si="30"/>
        <v>9.1210583346406867E-4</v>
      </c>
      <c r="X90" s="81">
        <f t="shared" si="30"/>
        <v>2.9168993980016136E-3</v>
      </c>
      <c r="Y90" s="82">
        <f t="shared" si="30"/>
        <v>8.7652115936447898E-4</v>
      </c>
      <c r="Z90" s="81">
        <f t="shared" si="30"/>
        <v>9.343923112861243E-4</v>
      </c>
      <c r="AA90" s="81">
        <f t="shared" si="30"/>
        <v>1.6124482638830775E-3</v>
      </c>
      <c r="AB90" s="100">
        <f t="shared" si="30"/>
        <v>4.7459347985000129E-3</v>
      </c>
      <c r="AC90" s="101">
        <f t="shared" si="30"/>
        <v>9.5518148700934249E-3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1.0000000000000002</v>
      </c>
      <c r="C95" s="78">
        <f t="shared" ref="C95:AC95" si="35">SUM(C71:C94)</f>
        <v>0.99999999999999978</v>
      </c>
      <c r="D95" s="77">
        <f t="shared" si="35"/>
        <v>1</v>
      </c>
      <c r="E95" s="78">
        <f t="shared" si="35"/>
        <v>1</v>
      </c>
      <c r="F95" s="77">
        <f t="shared" si="35"/>
        <v>0.99999999999999978</v>
      </c>
      <c r="G95" s="78">
        <f t="shared" si="35"/>
        <v>1</v>
      </c>
      <c r="H95" s="77">
        <f t="shared" si="35"/>
        <v>1.0000000000000002</v>
      </c>
      <c r="I95" s="78">
        <f t="shared" si="35"/>
        <v>0.99999999999999989</v>
      </c>
      <c r="J95" s="77">
        <f t="shared" si="35"/>
        <v>1</v>
      </c>
      <c r="K95" s="77">
        <f t="shared" si="35"/>
        <v>1.0000000000000002</v>
      </c>
      <c r="L95" s="77">
        <f t="shared" si="35"/>
        <v>1</v>
      </c>
      <c r="M95" s="78">
        <f t="shared" si="35"/>
        <v>0.99999999999999989</v>
      </c>
      <c r="N95" s="77">
        <f t="shared" si="35"/>
        <v>1</v>
      </c>
      <c r="O95" s="78">
        <f t="shared" si="35"/>
        <v>0.99999999999999978</v>
      </c>
      <c r="P95" s="77">
        <f t="shared" si="35"/>
        <v>1</v>
      </c>
      <c r="Q95" s="78">
        <f t="shared" si="35"/>
        <v>1</v>
      </c>
      <c r="R95" s="77">
        <f t="shared" si="35"/>
        <v>1</v>
      </c>
      <c r="S95" s="78">
        <f t="shared" si="35"/>
        <v>0.99999999999999989</v>
      </c>
      <c r="T95" s="77">
        <f t="shared" si="35"/>
        <v>0.99999999999999978</v>
      </c>
      <c r="U95" s="78">
        <f t="shared" si="35"/>
        <v>1.0000000000000002</v>
      </c>
      <c r="V95" s="77">
        <f t="shared" si="35"/>
        <v>0.99999999999999978</v>
      </c>
      <c r="W95" s="78">
        <f t="shared" si="35"/>
        <v>1.0000000000000002</v>
      </c>
      <c r="X95" s="77">
        <f t="shared" si="35"/>
        <v>1</v>
      </c>
      <c r="Y95" s="78">
        <f t="shared" si="35"/>
        <v>1</v>
      </c>
      <c r="Z95" s="77">
        <f t="shared" si="35"/>
        <v>1</v>
      </c>
      <c r="AA95" s="77">
        <f t="shared" si="35"/>
        <v>0.99999999999999989</v>
      </c>
      <c r="AB95" s="77">
        <f t="shared" si="35"/>
        <v>1.0000000000000002</v>
      </c>
      <c r="AC95" s="79">
        <f t="shared" si="35"/>
        <v>0.99999999999999978</v>
      </c>
      <c r="AD95" s="80"/>
    </row>
    <row r="96" spans="1:31" ht="13.8" thickTop="1" x14ac:dyDescent="0.25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88671875" customWidth="1"/>
    <col min="2" max="3" width="9" customWidth="1"/>
    <col min="4" max="5" width="8.4414062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44140625" customWidth="1"/>
    <col min="12" max="12" width="8" customWidth="1"/>
    <col min="13" max="13" width="8.44140625" customWidth="1"/>
    <col min="14" max="14" width="9" customWidth="1"/>
    <col min="15" max="15" width="8.6640625" customWidth="1"/>
    <col min="16" max="17" width="8.44140625" customWidth="1"/>
    <col min="18" max="18" width="9" customWidth="1"/>
    <col min="19" max="19" width="8.6640625" customWidth="1"/>
    <col min="20" max="21" width="8" customWidth="1"/>
    <col min="22" max="22" width="8.44140625" customWidth="1"/>
    <col min="23" max="23" width="9" customWidth="1"/>
    <col min="24" max="25" width="8.44140625" customWidth="1"/>
    <col min="26" max="26" width="9" customWidth="1"/>
    <col min="27" max="27" width="9.44140625" customWidth="1"/>
    <col min="28" max="29" width="11.44140625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43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42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301" t="s">
        <v>0</v>
      </c>
      <c r="B5" s="290" t="s">
        <v>1</v>
      </c>
      <c r="C5" s="291"/>
      <c r="D5" s="290" t="s">
        <v>2</v>
      </c>
      <c r="E5" s="291"/>
      <c r="F5" s="290" t="s">
        <v>3</v>
      </c>
      <c r="G5" s="291"/>
      <c r="H5" s="290" t="s">
        <v>4</v>
      </c>
      <c r="I5" s="291"/>
      <c r="J5" s="290" t="s">
        <v>5</v>
      </c>
      <c r="K5" s="291"/>
      <c r="L5" s="290" t="s">
        <v>6</v>
      </c>
      <c r="M5" s="291"/>
      <c r="N5" s="290" t="s">
        <v>7</v>
      </c>
      <c r="O5" s="291"/>
      <c r="P5" s="304" t="s">
        <v>8</v>
      </c>
      <c r="Q5" s="291"/>
      <c r="R5" s="290" t="s">
        <v>9</v>
      </c>
      <c r="S5" s="291"/>
      <c r="T5" s="290" t="s">
        <v>10</v>
      </c>
      <c r="U5" s="291"/>
      <c r="V5" s="290" t="s">
        <v>11</v>
      </c>
      <c r="W5" s="291"/>
      <c r="X5" s="290" t="s">
        <v>12</v>
      </c>
      <c r="Y5" s="291"/>
      <c r="Z5" s="290" t="s">
        <v>40</v>
      </c>
      <c r="AA5" s="291"/>
      <c r="AB5" s="290" t="s">
        <v>41</v>
      </c>
      <c r="AC5" s="291"/>
    </row>
    <row r="6" spans="1:29" ht="15" thickTop="1" thickBot="1" x14ac:dyDescent="0.35">
      <c r="A6" s="302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SUM(Daily!B9,Daily!B195,Daily!B412,Daily!B629,Daily!B846)</f>
        <v>0</v>
      </c>
      <c r="C7" s="33">
        <f>SUM(Daily!C9,Daily!C195,Daily!C412,Daily!C629,Daily!C846)</f>
        <v>0</v>
      </c>
      <c r="D7" s="33">
        <f>SUM(Daily!D9,Daily!D195,Daily!D412,Daily!D629,Daily!D846)</f>
        <v>0</v>
      </c>
      <c r="E7" s="33">
        <f>SUM(Daily!E9,Daily!E195,Daily!E412,Daily!E629,Daily!E846)</f>
        <v>0</v>
      </c>
      <c r="F7" s="33">
        <f>SUM(Daily!F9,Daily!F195,Daily!F412,Daily!F629,Daily!F846)</f>
        <v>0</v>
      </c>
      <c r="G7" s="33">
        <f>SUM(Daily!G9,Daily!G195,Daily!G412,Daily!G629,Daily!G846)</f>
        <v>0</v>
      </c>
      <c r="H7" s="33">
        <f>SUM(Daily!H9,Daily!H195,Daily!H412,Daily!H629,Daily!H846)</f>
        <v>0</v>
      </c>
      <c r="I7" s="33">
        <f>SUM(Daily!I9,Daily!I195,Daily!I412,Daily!I629,Daily!I846)</f>
        <v>0</v>
      </c>
      <c r="J7" s="33">
        <f>SUM(Daily!J9,Daily!J195,Daily!J412,Daily!J629,Daily!J846)</f>
        <v>0</v>
      </c>
      <c r="K7" s="33">
        <f>SUM(Daily!K9,Daily!K195,Daily!K412,Daily!K629,Daily!K846)</f>
        <v>0</v>
      </c>
      <c r="L7" s="33">
        <f>SUM(Daily!L9,Daily!L195,Daily!L412,Daily!L629,Daily!L846)</f>
        <v>0</v>
      </c>
      <c r="M7" s="33">
        <f>SUM(Daily!M9,Daily!M195,Daily!M412,Daily!M629,Daily!M846)</f>
        <v>0</v>
      </c>
      <c r="N7" s="33">
        <f>SUM(Daily!N9,Daily!N195,Daily!N412,Daily!N629,Daily!N846)</f>
        <v>0</v>
      </c>
      <c r="O7" s="33">
        <f>SUM(Daily!O9,Daily!O195,Daily!O412,Daily!O629,Daily!O846)</f>
        <v>0</v>
      </c>
      <c r="P7" s="33">
        <f>SUM(Daily!P9,Daily!P195,Daily!P412,Daily!P629,Daily!P846)</f>
        <v>0</v>
      </c>
      <c r="Q7" s="33">
        <f>SUM(Daily!Q9,Daily!Q195,Daily!Q412,Daily!Q629,Daily!Q846)</f>
        <v>0</v>
      </c>
      <c r="R7" s="33">
        <f>SUM(Daily!R9,Daily!R195,Daily!R412,Daily!R629,Daily!R846)</f>
        <v>0</v>
      </c>
      <c r="S7" s="33">
        <f>SUM(Daily!S9,Daily!S195,Daily!S412,Daily!S629,Daily!S846)</f>
        <v>0</v>
      </c>
      <c r="T7" s="33">
        <f>SUM(Daily!T9,Daily!T195,Daily!T412,Daily!T629,Daily!T846)</f>
        <v>0</v>
      </c>
      <c r="U7" s="33">
        <f>SUM(Daily!U9,Daily!U195,Daily!U412,Daily!U629,Daily!U846)</f>
        <v>0</v>
      </c>
      <c r="V7" s="33">
        <f>SUM(Daily!V9,Daily!V195,Daily!V412,Daily!V629,Daily!V846)</f>
        <v>0</v>
      </c>
      <c r="W7" s="33">
        <f>SUM(Daily!W9,Daily!W195,Daily!W412,Daily!W629,Daily!W846)</f>
        <v>0</v>
      </c>
      <c r="X7" s="33">
        <f>SUM(Daily!X9,Daily!X195,Daily!X412,Daily!X629,Daily!X846)</f>
        <v>0</v>
      </c>
      <c r="Y7" s="33">
        <f>SUM(Daily!Y9,Daily!Y195,Daily!Y412,Daily!Y629,Daily!Y846)</f>
        <v>0</v>
      </c>
      <c r="Z7" s="33">
        <f>SUM(Daily!Z9,Daily!Z195,Daily!Z412,Daily!Z629,Daily!Z846)</f>
        <v>0</v>
      </c>
      <c r="AA7" s="33">
        <f>SUM(Daily!AA9,Daily!AA195,Daily!AA412,Daily!AA629,Daily!AA846)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SUM(Daily!B10,Daily!B196,Daily!B413,Daily!B630,Daily!B847)</f>
        <v>2732</v>
      </c>
      <c r="C8" s="33">
        <f>SUM(Daily!C10,Daily!C196,Daily!C413,Daily!C630,Daily!C847)</f>
        <v>1</v>
      </c>
      <c r="D8" s="33">
        <f>SUM(Daily!D10,Daily!D196,Daily!D413,Daily!D630,Daily!D847)</f>
        <v>2021</v>
      </c>
      <c r="E8" s="33">
        <f>SUM(Daily!E10,Daily!E196,Daily!E413,Daily!E630,Daily!E847)</f>
        <v>13</v>
      </c>
      <c r="F8" s="33">
        <f>SUM(Daily!F10,Daily!F196,Daily!F413,Daily!F630,Daily!F847)</f>
        <v>3081</v>
      </c>
      <c r="G8" s="33">
        <f>SUM(Daily!G10,Daily!G196,Daily!G413,Daily!G630,Daily!G847)</f>
        <v>56</v>
      </c>
      <c r="H8" s="33">
        <f>SUM(Daily!H10,Daily!H196,Daily!H413,Daily!H630,Daily!H847)</f>
        <v>2750</v>
      </c>
      <c r="I8" s="33">
        <f>SUM(Daily!I10,Daily!I196,Daily!I413,Daily!I630,Daily!I847)</f>
        <v>226</v>
      </c>
      <c r="J8" s="33">
        <f>SUM(Daily!J10,Daily!J196,Daily!J413,Daily!J630,Daily!J847)</f>
        <v>100</v>
      </c>
      <c r="K8" s="33">
        <f>SUM(Daily!K10,Daily!K196,Daily!K413,Daily!K630,Daily!K847)</f>
        <v>144</v>
      </c>
      <c r="L8" s="33">
        <f>SUM(Daily!L10,Daily!L196,Daily!L413,Daily!L630,Daily!L847)</f>
        <v>320</v>
      </c>
      <c r="M8" s="33">
        <f>SUM(Daily!M10,Daily!M196,Daily!M413,Daily!M630,Daily!M847)</f>
        <v>628</v>
      </c>
      <c r="N8" s="33">
        <f>SUM(Daily!N10,Daily!N196,Daily!N413,Daily!N630,Daily!N847)</f>
        <v>1170</v>
      </c>
      <c r="O8" s="33">
        <f>SUM(Daily!O10,Daily!O196,Daily!O413,Daily!O630,Daily!O847)</f>
        <v>829</v>
      </c>
      <c r="P8" s="33">
        <f>SUM(Daily!P10,Daily!P196,Daily!P413,Daily!P630,Daily!P847)</f>
        <v>480</v>
      </c>
      <c r="Q8" s="33">
        <f>SUM(Daily!Q10,Daily!Q196,Daily!Q413,Daily!Q630,Daily!Q847)</f>
        <v>476</v>
      </c>
      <c r="R8" s="33">
        <f>SUM(Daily!R10,Daily!R196,Daily!R413,Daily!R630,Daily!R847)</f>
        <v>281</v>
      </c>
      <c r="S8" s="33">
        <f>SUM(Daily!S10,Daily!S196,Daily!S413,Daily!S630,Daily!S847)</f>
        <v>628</v>
      </c>
      <c r="T8" s="33">
        <f>SUM(Daily!T10,Daily!T196,Daily!T413,Daily!T630,Daily!T847)</f>
        <v>16</v>
      </c>
      <c r="U8" s="33">
        <f>SUM(Daily!U10,Daily!U196,Daily!U413,Daily!U630,Daily!U847)</f>
        <v>257</v>
      </c>
      <c r="V8" s="33">
        <f>SUM(Daily!V10,Daily!V196,Daily!V413,Daily!V630,Daily!V847)</f>
        <v>116</v>
      </c>
      <c r="W8" s="33">
        <f>SUM(Daily!W10,Daily!W196,Daily!W413,Daily!W630,Daily!W847)</f>
        <v>610</v>
      </c>
      <c r="X8" s="33">
        <f>SUM(Daily!X10,Daily!X196,Daily!X413,Daily!X630,Daily!X847)</f>
        <v>21</v>
      </c>
      <c r="Y8" s="33">
        <f>SUM(Daily!Y10,Daily!Y196,Daily!Y413,Daily!Y630,Daily!Y847)</f>
        <v>333</v>
      </c>
      <c r="Z8" s="33">
        <f>SUM(Daily!Z10,Daily!Z196,Daily!Z413,Daily!Z630,Daily!Z847)</f>
        <v>23</v>
      </c>
      <c r="AA8" s="33">
        <f>SUM(Daily!AA10,Daily!AA196,Daily!AA413,Daily!AA630,Daily!AA847)</f>
        <v>379</v>
      </c>
      <c r="AB8" s="108">
        <f t="shared" ref="AB8:AC30" si="0">B8+D8+F8+H8+J8+L8+N8+P8+R8+T8+V8+X8+Z8</f>
        <v>13111</v>
      </c>
      <c r="AC8" s="19">
        <f t="shared" si="0"/>
        <v>4580</v>
      </c>
    </row>
    <row r="9" spans="1:29" ht="14.4" thickTop="1" thickBot="1" x14ac:dyDescent="0.3">
      <c r="A9" s="91" t="s">
        <v>18</v>
      </c>
      <c r="B9" s="33">
        <f>SUM(Daily!B11,Daily!B197,Daily!B414,Daily!B631,Daily!B848)</f>
        <v>12151</v>
      </c>
      <c r="C9" s="33">
        <f>SUM(Daily!C11,Daily!C197,Daily!C414,Daily!C631,Daily!C848)</f>
        <v>3233.5</v>
      </c>
      <c r="D9" s="33">
        <f>SUM(Daily!D11,Daily!D197,Daily!D414,Daily!D631,Daily!D848)</f>
        <v>7558</v>
      </c>
      <c r="E9" s="33">
        <f>SUM(Daily!E11,Daily!E197,Daily!E414,Daily!E631,Daily!E848)</f>
        <v>2152.1999999999998</v>
      </c>
      <c r="F9" s="33">
        <f>SUM(Daily!F11,Daily!F197,Daily!F414,Daily!F631,Daily!F848)</f>
        <v>10664</v>
      </c>
      <c r="G9" s="33">
        <f>SUM(Daily!G11,Daily!G197,Daily!G414,Daily!G631,Daily!G848)</f>
        <v>2859.3</v>
      </c>
      <c r="H9" s="33">
        <f>SUM(Daily!H11,Daily!H197,Daily!H414,Daily!H631,Daily!H848)</f>
        <v>12670</v>
      </c>
      <c r="I9" s="33">
        <f>SUM(Daily!I11,Daily!I197,Daily!I414,Daily!I631,Daily!I848)</f>
        <v>4941.6000000000004</v>
      </c>
      <c r="J9" s="33">
        <f>SUM(Daily!J11,Daily!J197,Daily!J414,Daily!J631,Daily!J848)</f>
        <v>588</v>
      </c>
      <c r="K9" s="33">
        <f>SUM(Daily!K11,Daily!K197,Daily!K414,Daily!K631,Daily!K848)</f>
        <v>1860.3</v>
      </c>
      <c r="L9" s="33">
        <f>SUM(Daily!L11,Daily!L197,Daily!L414,Daily!L631,Daily!L848)</f>
        <v>3542</v>
      </c>
      <c r="M9" s="33">
        <f>SUM(Daily!M11,Daily!M197,Daily!M414,Daily!M631,Daily!M848)</f>
        <v>7037.9</v>
      </c>
      <c r="N9" s="33">
        <f>SUM(Daily!N11,Daily!N197,Daily!N414,Daily!N631,Daily!N848)</f>
        <v>9805</v>
      </c>
      <c r="O9" s="33">
        <f>SUM(Daily!O11,Daily!O197,Daily!O414,Daily!O631,Daily!O848)</f>
        <v>10213.299999999999</v>
      </c>
      <c r="P9" s="33">
        <f>SUM(Daily!P11,Daily!P197,Daily!P414,Daily!P631,Daily!P848)</f>
        <v>5541</v>
      </c>
      <c r="Q9" s="33">
        <f>SUM(Daily!Q11,Daily!Q197,Daily!Q414,Daily!Q631,Daily!Q848)</f>
        <v>5735.7</v>
      </c>
      <c r="R9" s="33">
        <f>SUM(Daily!R11,Daily!R197,Daily!R414,Daily!R631,Daily!R848)</f>
        <v>8344</v>
      </c>
      <c r="S9" s="33">
        <f>SUM(Daily!S11,Daily!S197,Daily!S414,Daily!S631,Daily!S848)</f>
        <v>6082.9</v>
      </c>
      <c r="T9" s="33">
        <f>SUM(Daily!T11,Daily!T197,Daily!T414,Daily!T631,Daily!T848)</f>
        <v>1051</v>
      </c>
      <c r="U9" s="33">
        <f>SUM(Daily!U11,Daily!U197,Daily!U414,Daily!U631,Daily!U848)</f>
        <v>3404.4</v>
      </c>
      <c r="V9" s="33">
        <f>SUM(Daily!V11,Daily!V197,Daily!V414,Daily!V631,Daily!V848)</f>
        <v>4561</v>
      </c>
      <c r="W9" s="33">
        <f>SUM(Daily!W11,Daily!W197,Daily!W414,Daily!W631,Daily!W848)</f>
        <v>7745</v>
      </c>
      <c r="X9" s="33">
        <f>SUM(Daily!X11,Daily!X197,Daily!X414,Daily!X631,Daily!X848)</f>
        <v>5318</v>
      </c>
      <c r="Y9" s="33">
        <f>SUM(Daily!Y11,Daily!Y197,Daily!Y414,Daily!Y631,Daily!Y848)</f>
        <v>4518.7</v>
      </c>
      <c r="Z9" s="33">
        <f>SUM(Daily!Z11,Daily!Z197,Daily!Z414,Daily!Z631,Daily!Z848)</f>
        <v>14037</v>
      </c>
      <c r="AA9" s="33">
        <f>SUM(Daily!AA11,Daily!AA197,Daily!AA414,Daily!AA631,Daily!AA848)</f>
        <v>8699.2999999999993</v>
      </c>
      <c r="AB9" s="108">
        <f t="shared" si="0"/>
        <v>95830</v>
      </c>
      <c r="AC9" s="19">
        <f t="shared" si="0"/>
        <v>68484.099999999991</v>
      </c>
    </row>
    <row r="10" spans="1:29" ht="14.4" thickTop="1" thickBot="1" x14ac:dyDescent="0.3">
      <c r="A10" s="90" t="s">
        <v>19</v>
      </c>
      <c r="B10" s="33">
        <f>SUM(Daily!B12,Daily!B198,Daily!B415,Daily!B632,Daily!B849)</f>
        <v>23710</v>
      </c>
      <c r="C10" s="33">
        <f>SUM(Daily!C12,Daily!C198,Daily!C415,Daily!C632,Daily!C849)</f>
        <v>9437.7000000000007</v>
      </c>
      <c r="D10" s="33">
        <f>SUM(Daily!D12,Daily!D198,Daily!D415,Daily!D632,Daily!D849)</f>
        <v>9844</v>
      </c>
      <c r="E10" s="33">
        <f>SUM(Daily!E12,Daily!E198,Daily!E415,Daily!E632,Daily!E849)</f>
        <v>6406</v>
      </c>
      <c r="F10" s="33">
        <f>SUM(Daily!F12,Daily!F198,Daily!F415,Daily!F632,Daily!F849)</f>
        <v>16356</v>
      </c>
      <c r="G10" s="33">
        <f>SUM(Daily!G12,Daily!G198,Daily!G415,Daily!G632,Daily!G849)</f>
        <v>7003.2</v>
      </c>
      <c r="H10" s="33">
        <f>SUM(Daily!H12,Daily!H198,Daily!H415,Daily!H632,Daily!H849)</f>
        <v>20061</v>
      </c>
      <c r="I10" s="33">
        <f>SUM(Daily!I12,Daily!I198,Daily!I415,Daily!I632,Daily!I849)</f>
        <v>12365</v>
      </c>
      <c r="J10" s="33">
        <f>SUM(Daily!J12,Daily!J198,Daily!J415,Daily!J632,Daily!J849)</f>
        <v>1319</v>
      </c>
      <c r="K10" s="33">
        <f>SUM(Daily!K12,Daily!K198,Daily!K415,Daily!K632,Daily!K849)</f>
        <v>4669.8</v>
      </c>
      <c r="L10" s="33">
        <f>SUM(Daily!L12,Daily!L198,Daily!L415,Daily!L632,Daily!L849)</f>
        <v>6294</v>
      </c>
      <c r="M10" s="33">
        <f>SUM(Daily!M12,Daily!M198,Daily!M415,Daily!M632,Daily!M849)</f>
        <v>15346.5</v>
      </c>
      <c r="N10" s="33">
        <f>SUM(Daily!N12,Daily!N198,Daily!N415,Daily!N632,Daily!N849)</f>
        <v>16114</v>
      </c>
      <c r="O10" s="33">
        <f>SUM(Daily!O12,Daily!O198,Daily!O415,Daily!O632,Daily!O849)</f>
        <v>19600.5</v>
      </c>
      <c r="P10" s="33">
        <f>SUM(Daily!P12,Daily!P198,Daily!P415,Daily!P632,Daily!P849)</f>
        <v>11455</v>
      </c>
      <c r="Q10" s="33">
        <f>SUM(Daily!Q12,Daily!Q198,Daily!Q415,Daily!Q632,Daily!Q849)</f>
        <v>11355.8</v>
      </c>
      <c r="R10" s="33">
        <f>SUM(Daily!R12,Daily!R198,Daily!R415,Daily!R632,Daily!R849)</f>
        <v>15129</v>
      </c>
      <c r="S10" s="33">
        <f>SUM(Daily!S12,Daily!S198,Daily!S415,Daily!S632,Daily!S849)</f>
        <v>10843.9</v>
      </c>
      <c r="T10" s="33">
        <f>SUM(Daily!T12,Daily!T198,Daily!T415,Daily!T632,Daily!T849)</f>
        <v>2362</v>
      </c>
      <c r="U10" s="33">
        <f>SUM(Daily!U12,Daily!U198,Daily!U415,Daily!U632,Daily!U849)</f>
        <v>7357.2</v>
      </c>
      <c r="V10" s="33">
        <f>SUM(Daily!V12,Daily!V198,Daily!V415,Daily!V632,Daily!V849)</f>
        <v>8436</v>
      </c>
      <c r="W10" s="33">
        <f>SUM(Daily!W12,Daily!W198,Daily!W415,Daily!W632,Daily!W849)</f>
        <v>17695</v>
      </c>
      <c r="X10" s="33">
        <f>SUM(Daily!X12,Daily!X198,Daily!X415,Daily!X632,Daily!X849)</f>
        <v>10772</v>
      </c>
      <c r="Y10" s="33">
        <f>SUM(Daily!Y12,Daily!Y198,Daily!Y415,Daily!Y632,Daily!Y849)</f>
        <v>8886.5</v>
      </c>
      <c r="Z10" s="33">
        <f>SUM(Daily!Z12,Daily!Z198,Daily!Z415,Daily!Z632,Daily!Z849)</f>
        <v>22986</v>
      </c>
      <c r="AA10" s="33">
        <f>SUM(Daily!AA12,Daily!AA198,Daily!AA415,Daily!AA632,Daily!AA849)</f>
        <v>17318.8</v>
      </c>
      <c r="AB10" s="108">
        <f t="shared" si="0"/>
        <v>164838</v>
      </c>
      <c r="AC10" s="19">
        <f t="shared" si="0"/>
        <v>148285.9</v>
      </c>
    </row>
    <row r="11" spans="1:29" ht="14.4" thickTop="1" thickBot="1" x14ac:dyDescent="0.3">
      <c r="A11" s="91" t="s">
        <v>20</v>
      </c>
      <c r="B11" s="33">
        <f>SUM(Daily!B13,Daily!B199,Daily!B416,Daily!B633,Daily!B850)</f>
        <v>25809</v>
      </c>
      <c r="C11" s="33">
        <f>SUM(Daily!C13,Daily!C199,Daily!C416,Daily!C633,Daily!C850)</f>
        <v>9246</v>
      </c>
      <c r="D11" s="33">
        <f>SUM(Daily!D13,Daily!D199,Daily!D416,Daily!D633,Daily!D850)</f>
        <v>10754</v>
      </c>
      <c r="E11" s="33">
        <f>SUM(Daily!E13,Daily!E199,Daily!E416,Daily!E633,Daily!E850)</f>
        <v>8509.7999999999993</v>
      </c>
      <c r="F11" s="33">
        <f>SUM(Daily!F13,Daily!F199,Daily!F416,Daily!F633,Daily!F850)</f>
        <v>17002</v>
      </c>
      <c r="G11" s="33">
        <f>SUM(Daily!G13,Daily!G199,Daily!G416,Daily!G633,Daily!G850)</f>
        <v>8089.8</v>
      </c>
      <c r="H11" s="33">
        <f>SUM(Daily!H13,Daily!H199,Daily!H416,Daily!H633,Daily!H850)</f>
        <v>21182</v>
      </c>
      <c r="I11" s="33">
        <f>SUM(Daily!I13,Daily!I199,Daily!I416,Daily!I633,Daily!I850)</f>
        <v>14421.5</v>
      </c>
      <c r="J11" s="33">
        <f>SUM(Daily!J13,Daily!J199,Daily!J416,Daily!J633,Daily!J850)</f>
        <v>1920</v>
      </c>
      <c r="K11" s="33">
        <f>SUM(Daily!K13,Daily!K199,Daily!K416,Daily!K633,Daily!K850)</f>
        <v>6626.7</v>
      </c>
      <c r="L11" s="33">
        <f>SUM(Daily!L13,Daily!L199,Daily!L416,Daily!L633,Daily!L850)</f>
        <v>6369</v>
      </c>
      <c r="M11" s="33">
        <f>SUM(Daily!M13,Daily!M199,Daily!M416,Daily!M633,Daily!M850)</f>
        <v>22717.1</v>
      </c>
      <c r="N11" s="33">
        <f>SUM(Daily!N13,Daily!N199,Daily!N416,Daily!N633,Daily!N850)</f>
        <v>16955</v>
      </c>
      <c r="O11" s="33">
        <f>SUM(Daily!O13,Daily!O199,Daily!O416,Daily!O633,Daily!O850)</f>
        <v>24993.5</v>
      </c>
      <c r="P11" s="33">
        <f>SUM(Daily!P13,Daily!P199,Daily!P416,Daily!P633,Daily!P850)</f>
        <v>13532</v>
      </c>
      <c r="Q11" s="33">
        <f>SUM(Daily!Q13,Daily!Q199,Daily!Q416,Daily!Q633,Daily!Q850)</f>
        <v>13712.3</v>
      </c>
      <c r="R11" s="33">
        <f>SUM(Daily!R13,Daily!R199,Daily!R416,Daily!R633,Daily!R850)</f>
        <v>17653</v>
      </c>
      <c r="S11" s="33">
        <f>SUM(Daily!S13,Daily!S199,Daily!S416,Daily!S633,Daily!S850)</f>
        <v>12417.3</v>
      </c>
      <c r="T11" s="33">
        <f>SUM(Daily!T13,Daily!T199,Daily!T416,Daily!T633,Daily!T850)</f>
        <v>2390</v>
      </c>
      <c r="U11" s="33">
        <f>SUM(Daily!U13,Daily!U199,Daily!U416,Daily!U633,Daily!U850)</f>
        <v>10472.1</v>
      </c>
      <c r="V11" s="33">
        <f>SUM(Daily!V13,Daily!V199,Daily!V416,Daily!V633,Daily!V850)</f>
        <v>8014</v>
      </c>
      <c r="W11" s="33">
        <f>SUM(Daily!W13,Daily!W199,Daily!W416,Daily!W633,Daily!W850)</f>
        <v>21514.2</v>
      </c>
      <c r="X11" s="33">
        <f>SUM(Daily!X13,Daily!X199,Daily!X416,Daily!X633,Daily!X850)</f>
        <v>11268</v>
      </c>
      <c r="Y11" s="33">
        <f>SUM(Daily!Y13,Daily!Y199,Daily!Y416,Daily!Y633,Daily!Y850)</f>
        <v>11578.1</v>
      </c>
      <c r="Z11" s="33">
        <f>SUM(Daily!Z13,Daily!Z199,Daily!Z416,Daily!Z633,Daily!Z850)</f>
        <v>28746</v>
      </c>
      <c r="AA11" s="33">
        <f>SUM(Daily!AA13,Daily!AA199,Daily!AA416,Daily!AA633,Daily!AA850)</f>
        <v>17906.7</v>
      </c>
      <c r="AB11" s="108">
        <f t="shared" si="0"/>
        <v>181594</v>
      </c>
      <c r="AC11" s="19">
        <f t="shared" si="0"/>
        <v>182205.10000000003</v>
      </c>
    </row>
    <row r="12" spans="1:29" ht="14.4" thickTop="1" thickBot="1" x14ac:dyDescent="0.3">
      <c r="A12" s="90" t="s">
        <v>21</v>
      </c>
      <c r="B12" s="33">
        <f>SUM(Daily!B14,Daily!B200,Daily!B417,Daily!B634,Daily!B851)</f>
        <v>19997</v>
      </c>
      <c r="C12" s="33">
        <f>SUM(Daily!C14,Daily!C200,Daily!C417,Daily!C634,Daily!C851)</f>
        <v>7894.2</v>
      </c>
      <c r="D12" s="33">
        <f>SUM(Daily!D14,Daily!D200,Daily!D417,Daily!D634,Daily!D851)</f>
        <v>9494</v>
      </c>
      <c r="E12" s="33">
        <f>SUM(Daily!E14,Daily!E200,Daily!E417,Daily!E634,Daily!E851)</f>
        <v>6687</v>
      </c>
      <c r="F12" s="33">
        <f>SUM(Daily!F14,Daily!F200,Daily!F417,Daily!F634,Daily!F851)</f>
        <v>11872</v>
      </c>
      <c r="G12" s="33">
        <f>SUM(Daily!G14,Daily!G200,Daily!G417,Daily!G634,Daily!G851)</f>
        <v>6455</v>
      </c>
      <c r="H12" s="33">
        <f>SUM(Daily!H14,Daily!H200,Daily!H417,Daily!H634,Daily!H851)</f>
        <v>18653</v>
      </c>
      <c r="I12" s="33">
        <f>SUM(Daily!I14,Daily!I200,Daily!I417,Daily!I634,Daily!I851)</f>
        <v>13153</v>
      </c>
      <c r="J12" s="33">
        <f>SUM(Daily!J14,Daily!J200,Daily!J417,Daily!J634,Daily!J851)</f>
        <v>1546</v>
      </c>
      <c r="K12" s="33">
        <f>SUM(Daily!K14,Daily!K200,Daily!K417,Daily!K634,Daily!K851)</f>
        <v>5549.9</v>
      </c>
      <c r="L12" s="33">
        <f>SUM(Daily!L14,Daily!L200,Daily!L417,Daily!L634,Daily!L851)</f>
        <v>5407</v>
      </c>
      <c r="M12" s="33">
        <f>SUM(Daily!M14,Daily!M200,Daily!M417,Daily!M634,Daily!M851)</f>
        <v>21369.3</v>
      </c>
      <c r="N12" s="33">
        <f>SUM(Daily!N14,Daily!N200,Daily!N417,Daily!N634,Daily!N851)</f>
        <v>13854</v>
      </c>
      <c r="O12" s="33">
        <f>SUM(Daily!O14,Daily!O200,Daily!O417,Daily!O634,Daily!O851)</f>
        <v>23541.7</v>
      </c>
      <c r="P12" s="33">
        <f>SUM(Daily!P14,Daily!P200,Daily!P417,Daily!P634,Daily!P851)</f>
        <v>10692</v>
      </c>
      <c r="Q12" s="33">
        <f>SUM(Daily!Q14,Daily!Q200,Daily!Q417,Daily!Q634,Daily!Q851)</f>
        <v>12267.7</v>
      </c>
      <c r="R12" s="33">
        <f>SUM(Daily!R14,Daily!R200,Daily!R417,Daily!R634,Daily!R851)</f>
        <v>14741</v>
      </c>
      <c r="S12" s="33">
        <f>SUM(Daily!S14,Daily!S200,Daily!S417,Daily!S634,Daily!S851)</f>
        <v>10028.700000000001</v>
      </c>
      <c r="T12" s="33">
        <f>SUM(Daily!T14,Daily!T200,Daily!T417,Daily!T634,Daily!T851)</f>
        <v>1736</v>
      </c>
      <c r="U12" s="33">
        <f>SUM(Daily!U14,Daily!U200,Daily!U417,Daily!U634,Daily!U851)</f>
        <v>8223.2999999999993</v>
      </c>
      <c r="V12" s="33">
        <f>SUM(Daily!V14,Daily!V200,Daily!V417,Daily!V634,Daily!V851)</f>
        <v>5909</v>
      </c>
      <c r="W12" s="33">
        <f>SUM(Daily!W14,Daily!W200,Daily!W417,Daily!W634,Daily!W851)</f>
        <v>19404.8</v>
      </c>
      <c r="X12" s="33">
        <f>SUM(Daily!X14,Daily!X200,Daily!X417,Daily!X634,Daily!X851)</f>
        <v>9518</v>
      </c>
      <c r="Y12" s="33">
        <f>SUM(Daily!Y14,Daily!Y200,Daily!Y417,Daily!Y634,Daily!Y851)</f>
        <v>10333.6</v>
      </c>
      <c r="Z12" s="33">
        <f>SUM(Daily!Z14,Daily!Z200,Daily!Z417,Daily!Z634,Daily!Z851)</f>
        <v>23216</v>
      </c>
      <c r="AA12" s="33">
        <f>SUM(Daily!AA14,Daily!AA200,Daily!AA417,Daily!AA634,Daily!AA851)</f>
        <v>15743.6</v>
      </c>
      <c r="AB12" s="108">
        <f t="shared" si="0"/>
        <v>146635</v>
      </c>
      <c r="AC12" s="19">
        <f t="shared" si="0"/>
        <v>160651.79999999999</v>
      </c>
    </row>
    <row r="13" spans="1:29" ht="14.4" thickTop="1" thickBot="1" x14ac:dyDescent="0.3">
      <c r="A13" s="91" t="s">
        <v>22</v>
      </c>
      <c r="B13" s="33">
        <f>SUM(Daily!B15,Daily!B201,Daily!B418,Daily!B635,Daily!B852)</f>
        <v>13619</v>
      </c>
      <c r="C13" s="33">
        <f>SUM(Daily!C15,Daily!C201,Daily!C418,Daily!C635,Daily!C852)</f>
        <v>7475.5</v>
      </c>
      <c r="D13" s="33">
        <f>SUM(Daily!D15,Daily!D201,Daily!D418,Daily!D635,Daily!D852)</f>
        <v>6714</v>
      </c>
      <c r="E13" s="33">
        <f>SUM(Daily!E15,Daily!E201,Daily!E418,Daily!E635,Daily!E852)</f>
        <v>4863.8999999999996</v>
      </c>
      <c r="F13" s="33">
        <f>SUM(Daily!F15,Daily!F201,Daily!F418,Daily!F635,Daily!F852)</f>
        <v>9734</v>
      </c>
      <c r="G13" s="33">
        <f>SUM(Daily!G15,Daily!G201,Daily!G418,Daily!G635,Daily!G852)</f>
        <v>4399.8999999999996</v>
      </c>
      <c r="H13" s="33">
        <f>SUM(Daily!H15,Daily!H201,Daily!H418,Daily!H635,Daily!H852)</f>
        <v>14876</v>
      </c>
      <c r="I13" s="33">
        <f>SUM(Daily!I15,Daily!I201,Daily!I418,Daily!I635,Daily!I852)</f>
        <v>11043.2</v>
      </c>
      <c r="J13" s="33">
        <f>SUM(Daily!J15,Daily!J201,Daily!J418,Daily!J635,Daily!J852)</f>
        <v>1476</v>
      </c>
      <c r="K13" s="33">
        <f>SUM(Daily!K15,Daily!K201,Daily!K418,Daily!K635,Daily!K852)</f>
        <v>4657.8999999999996</v>
      </c>
      <c r="L13" s="33">
        <f>SUM(Daily!L15,Daily!L201,Daily!L418,Daily!L635,Daily!L852)</f>
        <v>4161</v>
      </c>
      <c r="M13" s="33">
        <f>SUM(Daily!M15,Daily!M201,Daily!M418,Daily!M635,Daily!M852)</f>
        <v>13685.5</v>
      </c>
      <c r="N13" s="33">
        <f>SUM(Daily!N15,Daily!N201,Daily!N418,Daily!N635,Daily!N852)</f>
        <v>10527</v>
      </c>
      <c r="O13" s="33">
        <f>SUM(Daily!O15,Daily!O201,Daily!O418,Daily!O635,Daily!O852)</f>
        <v>17509.400000000001</v>
      </c>
      <c r="P13" s="33">
        <f>SUM(Daily!P15,Daily!P201,Daily!P418,Daily!P635,Daily!P852)</f>
        <v>7053</v>
      </c>
      <c r="Q13" s="33">
        <f>SUM(Daily!Q15,Daily!Q201,Daily!Q418,Daily!Q635,Daily!Q852)</f>
        <v>7854.4</v>
      </c>
      <c r="R13" s="33">
        <f>SUM(Daily!R15,Daily!R201,Daily!R418,Daily!R635,Daily!R852)</f>
        <v>10856</v>
      </c>
      <c r="S13" s="33">
        <f>SUM(Daily!S15,Daily!S201,Daily!S418,Daily!S635,Daily!S852)</f>
        <v>7704.5</v>
      </c>
      <c r="T13" s="33">
        <f>SUM(Daily!T15,Daily!T201,Daily!T418,Daily!T635,Daily!T852)</f>
        <v>1425</v>
      </c>
      <c r="U13" s="33">
        <f>SUM(Daily!U15,Daily!U201,Daily!U418,Daily!U635,Daily!U852)</f>
        <v>3969.8</v>
      </c>
      <c r="V13" s="33">
        <f>SUM(Daily!V15,Daily!V201,Daily!V418,Daily!V635,Daily!V852)</f>
        <v>4623</v>
      </c>
      <c r="W13" s="33">
        <f>SUM(Daily!W15,Daily!W201,Daily!W418,Daily!W635,Daily!W852)</f>
        <v>16167</v>
      </c>
      <c r="X13" s="33">
        <f>SUM(Daily!X15,Daily!X201,Daily!X418,Daily!X635,Daily!X852)</f>
        <v>7089</v>
      </c>
      <c r="Y13" s="33">
        <f>SUM(Daily!Y15,Daily!Y201,Daily!Y418,Daily!Y635,Daily!Y852)</f>
        <v>5935.2</v>
      </c>
      <c r="Z13" s="33">
        <f>SUM(Daily!Z15,Daily!Z201,Daily!Z418,Daily!Z635,Daily!Z852)</f>
        <v>18083</v>
      </c>
      <c r="AA13" s="33">
        <f>SUM(Daily!AA15,Daily!AA201,Daily!AA418,Daily!AA635,Daily!AA852)</f>
        <v>13715.8</v>
      </c>
      <c r="AB13" s="108">
        <f t="shared" si="0"/>
        <v>110236</v>
      </c>
      <c r="AC13" s="19">
        <f t="shared" si="0"/>
        <v>118982</v>
      </c>
    </row>
    <row r="14" spans="1:29" ht="14.4" thickTop="1" thickBot="1" x14ac:dyDescent="0.3">
      <c r="A14" s="90" t="s">
        <v>23</v>
      </c>
      <c r="B14" s="33">
        <f>SUM(Daily!B16,Daily!B202,Daily!B419,Daily!B636,Daily!B853)</f>
        <v>10087</v>
      </c>
      <c r="C14" s="33">
        <f>SUM(Daily!C16,Daily!C202,Daily!C419,Daily!C636,Daily!C853)</f>
        <v>6491.7</v>
      </c>
      <c r="D14" s="33">
        <f>SUM(Daily!D16,Daily!D202,Daily!D419,Daily!D636,Daily!D853)</f>
        <v>5045</v>
      </c>
      <c r="E14" s="33">
        <f>SUM(Daily!E16,Daily!E202,Daily!E419,Daily!E636,Daily!E853)</f>
        <v>3596.4</v>
      </c>
      <c r="F14" s="33">
        <f>SUM(Daily!F16,Daily!F202,Daily!F419,Daily!F636,Daily!F853)</f>
        <v>7109</v>
      </c>
      <c r="G14" s="33">
        <f>SUM(Daily!G16,Daily!G202,Daily!G419,Daily!G636,Daily!G853)</f>
        <v>4011.8</v>
      </c>
      <c r="H14" s="33">
        <f>SUM(Daily!H16,Daily!H202,Daily!H419,Daily!H636,Daily!H853)</f>
        <v>11967</v>
      </c>
      <c r="I14" s="33">
        <f>SUM(Daily!I16,Daily!I202,Daily!I419,Daily!I636,Daily!I853)</f>
        <v>9382.2000000000007</v>
      </c>
      <c r="J14" s="33">
        <f>SUM(Daily!J16,Daily!J202,Daily!J419,Daily!J636,Daily!J853)</f>
        <v>1557</v>
      </c>
      <c r="K14" s="33">
        <f>SUM(Daily!K16,Daily!K202,Daily!K419,Daily!K636,Daily!K853)</f>
        <v>3096.4</v>
      </c>
      <c r="L14" s="33">
        <f>SUM(Daily!L16,Daily!L202,Daily!L419,Daily!L636,Daily!L853)</f>
        <v>3777</v>
      </c>
      <c r="M14" s="33">
        <f>SUM(Daily!M16,Daily!M202,Daily!M419,Daily!M636,Daily!M853)</f>
        <v>8901.2000000000007</v>
      </c>
      <c r="N14" s="33">
        <f>SUM(Daily!N16,Daily!N202,Daily!N419,Daily!N636,Daily!N853)</f>
        <v>8455</v>
      </c>
      <c r="O14" s="33">
        <f>SUM(Daily!O16,Daily!O202,Daily!O419,Daily!O636,Daily!O853)</f>
        <v>12288.5</v>
      </c>
      <c r="P14" s="33">
        <f>SUM(Daily!P16,Daily!P202,Daily!P419,Daily!P636,Daily!P853)</f>
        <v>5406</v>
      </c>
      <c r="Q14" s="33">
        <f>SUM(Daily!Q16,Daily!Q202,Daily!Q419,Daily!Q636,Daily!Q853)</f>
        <v>5586.4</v>
      </c>
      <c r="R14" s="33">
        <f>SUM(Daily!R16,Daily!R202,Daily!R419,Daily!R636,Daily!R853)</f>
        <v>8332</v>
      </c>
      <c r="S14" s="33">
        <f>SUM(Daily!S16,Daily!S202,Daily!S419,Daily!S636,Daily!S853)</f>
        <v>6582</v>
      </c>
      <c r="T14" s="33">
        <f>SUM(Daily!T16,Daily!T202,Daily!T419,Daily!T636,Daily!T853)</f>
        <v>1521</v>
      </c>
      <c r="U14" s="33">
        <f>SUM(Daily!U16,Daily!U202,Daily!U419,Daily!U636,Daily!U853)</f>
        <v>2491</v>
      </c>
      <c r="V14" s="33">
        <f>SUM(Daily!V16,Daily!V202,Daily!V419,Daily!V636,Daily!V853)</f>
        <v>4021</v>
      </c>
      <c r="W14" s="33">
        <f>SUM(Daily!W16,Daily!W202,Daily!W419,Daily!W636,Daily!W853)</f>
        <v>11671</v>
      </c>
      <c r="X14" s="33">
        <f>SUM(Daily!X16,Daily!X202,Daily!X419,Daily!X636,Daily!X853)</f>
        <v>5303</v>
      </c>
      <c r="Y14" s="33">
        <f>SUM(Daily!Y16,Daily!Y202,Daily!Y419,Daily!Y636,Daily!Y853)</f>
        <v>3713.8</v>
      </c>
      <c r="Z14" s="33">
        <f>SUM(Daily!Z16,Daily!Z202,Daily!Z419,Daily!Z636,Daily!Z853)</f>
        <v>14077</v>
      </c>
      <c r="AA14" s="33">
        <f>SUM(Daily!AA16,Daily!AA202,Daily!AA419,Daily!AA636,Daily!AA853)</f>
        <v>12635.7</v>
      </c>
      <c r="AB14" s="108">
        <f t="shared" si="0"/>
        <v>86657</v>
      </c>
      <c r="AC14" s="19">
        <f t="shared" si="0"/>
        <v>90448.1</v>
      </c>
    </row>
    <row r="15" spans="1:29" ht="14.4" thickTop="1" thickBot="1" x14ac:dyDescent="0.3">
      <c r="A15" s="91" t="s">
        <v>24</v>
      </c>
      <c r="B15" s="33">
        <f>SUM(Daily!B17,Daily!B203,Daily!B420,Daily!B637,Daily!B854)</f>
        <v>9662</v>
      </c>
      <c r="C15" s="33">
        <f>SUM(Daily!C17,Daily!C203,Daily!C420,Daily!C637,Daily!C854)</f>
        <v>6694.2</v>
      </c>
      <c r="D15" s="33">
        <f>SUM(Daily!D17,Daily!D203,Daily!D420,Daily!D637,Daily!D854)</f>
        <v>4747</v>
      </c>
      <c r="E15" s="33">
        <f>SUM(Daily!E17,Daily!E203,Daily!E420,Daily!E637,Daily!E854)</f>
        <v>3329.9</v>
      </c>
      <c r="F15" s="33">
        <f>SUM(Daily!F17,Daily!F203,Daily!F420,Daily!F637,Daily!F854)</f>
        <v>7026</v>
      </c>
      <c r="G15" s="33">
        <f>SUM(Daily!G17,Daily!G203,Daily!G420,Daily!G637,Daily!G854)</f>
        <v>3546.3</v>
      </c>
      <c r="H15" s="33">
        <f>SUM(Daily!H17,Daily!H203,Daily!H420,Daily!H637,Daily!H854)</f>
        <v>11838</v>
      </c>
      <c r="I15" s="33">
        <f>SUM(Daily!I17,Daily!I203,Daily!I420,Daily!I637,Daily!I854)</f>
        <v>9514.6</v>
      </c>
      <c r="J15" s="33">
        <f>SUM(Daily!J17,Daily!J203,Daily!J420,Daily!J637,Daily!J854)</f>
        <v>1676</v>
      </c>
      <c r="K15" s="33">
        <f>SUM(Daily!K17,Daily!K203,Daily!K420,Daily!K637,Daily!K854)</f>
        <v>2368.3000000000002</v>
      </c>
      <c r="L15" s="33">
        <f>SUM(Daily!L17,Daily!L203,Daily!L420,Daily!L637,Daily!L854)</f>
        <v>3904</v>
      </c>
      <c r="M15" s="33">
        <f>SUM(Daily!M17,Daily!M203,Daily!M420,Daily!M637,Daily!M854)</f>
        <v>8017.3</v>
      </c>
      <c r="N15" s="33">
        <f>SUM(Daily!N17,Daily!N203,Daily!N420,Daily!N637,Daily!N854)</f>
        <v>8323</v>
      </c>
      <c r="O15" s="33">
        <f>SUM(Daily!O17,Daily!O203,Daily!O420,Daily!O637,Daily!O854)</f>
        <v>11450.7</v>
      </c>
      <c r="P15" s="33">
        <f>SUM(Daily!P17,Daily!P203,Daily!P420,Daily!P637,Daily!P854)</f>
        <v>5671</v>
      </c>
      <c r="Q15" s="33">
        <f>SUM(Daily!Q17,Daily!Q203,Daily!Q420,Daily!Q637,Daily!Q854)</f>
        <v>5133.7</v>
      </c>
      <c r="R15" s="33">
        <f>SUM(Daily!R17,Daily!R203,Daily!R420,Daily!R637,Daily!R854)</f>
        <v>8401</v>
      </c>
      <c r="S15" s="33">
        <f>SUM(Daily!S17,Daily!S203,Daily!S420,Daily!S637,Daily!S854)</f>
        <v>6443.6</v>
      </c>
      <c r="T15" s="33">
        <f>SUM(Daily!T17,Daily!T203,Daily!T420,Daily!T637,Daily!T854)</f>
        <v>1514</v>
      </c>
      <c r="U15" s="33">
        <f>SUM(Daily!U17,Daily!U203,Daily!U420,Daily!U637,Daily!U854)</f>
        <v>2060.4</v>
      </c>
      <c r="V15" s="33">
        <f>SUM(Daily!V17,Daily!V203,Daily!V420,Daily!V637,Daily!V854)</f>
        <v>4208</v>
      </c>
      <c r="W15" s="33">
        <f>SUM(Daily!W17,Daily!W203,Daily!W420,Daily!W637,Daily!W854)</f>
        <v>11539.1</v>
      </c>
      <c r="X15" s="33">
        <f>SUM(Daily!X17,Daily!X203,Daily!X420,Daily!X637,Daily!X854)</f>
        <v>5324</v>
      </c>
      <c r="Y15" s="33">
        <f>SUM(Daily!Y17,Daily!Y203,Daily!Y420,Daily!Y637,Daily!Y854)</f>
        <v>3314.9</v>
      </c>
      <c r="Z15" s="33">
        <f>SUM(Daily!Z17,Daily!Z203,Daily!Z420,Daily!Z637,Daily!Z854)</f>
        <v>14035</v>
      </c>
      <c r="AA15" s="33">
        <f>SUM(Daily!AA17,Daily!AA203,Daily!AA420,Daily!AA637,Daily!AA854)</f>
        <v>12737.4</v>
      </c>
      <c r="AB15" s="108">
        <f t="shared" si="0"/>
        <v>86329</v>
      </c>
      <c r="AC15" s="19">
        <f t="shared" si="0"/>
        <v>86150.399999999994</v>
      </c>
    </row>
    <row r="16" spans="1:29" ht="14.4" thickTop="1" thickBot="1" x14ac:dyDescent="0.3">
      <c r="A16" s="90" t="s">
        <v>25</v>
      </c>
      <c r="B16" s="33">
        <f>SUM(Daily!B18,Daily!B204,Daily!B421,Daily!B638,Daily!B855)</f>
        <v>9340</v>
      </c>
      <c r="C16" s="33">
        <f>SUM(Daily!C18,Daily!C204,Daily!C421,Daily!C638,Daily!C855)</f>
        <v>7521.4</v>
      </c>
      <c r="D16" s="33">
        <f>SUM(Daily!D18,Daily!D204,Daily!D421,Daily!D638,Daily!D855)</f>
        <v>4812</v>
      </c>
      <c r="E16" s="33">
        <f>SUM(Daily!E18,Daily!E204,Daily!E421,Daily!E638,Daily!E855)</f>
        <v>3492.5</v>
      </c>
      <c r="F16" s="33">
        <f>SUM(Daily!F18,Daily!F204,Daily!F421,Daily!F638,Daily!F855)</f>
        <v>6207</v>
      </c>
      <c r="G16" s="33">
        <f>SUM(Daily!G18,Daily!G204,Daily!G421,Daily!G638,Daily!G855)</f>
        <v>3761.8</v>
      </c>
      <c r="H16" s="33">
        <f>SUM(Daily!H18,Daily!H204,Daily!H421,Daily!H638,Daily!H855)</f>
        <v>12056</v>
      </c>
      <c r="I16" s="33">
        <f>SUM(Daily!I18,Daily!I204,Daily!I421,Daily!I638,Daily!I855)</f>
        <v>9977.7999999999993</v>
      </c>
      <c r="J16" s="33">
        <f>SUM(Daily!J18,Daily!J204,Daily!J421,Daily!J638,Daily!J855)</f>
        <v>1550</v>
      </c>
      <c r="K16" s="33">
        <f>SUM(Daily!K18,Daily!K204,Daily!K421,Daily!K638,Daily!K855)</f>
        <v>1871.9</v>
      </c>
      <c r="L16" s="33">
        <f>SUM(Daily!L18,Daily!L204,Daily!L421,Daily!L638,Daily!L855)</f>
        <v>4027</v>
      </c>
      <c r="M16" s="33">
        <f>SUM(Daily!M18,Daily!M204,Daily!M421,Daily!M638,Daily!M855)</f>
        <v>7921.5</v>
      </c>
      <c r="N16" s="33">
        <f>SUM(Daily!N18,Daily!N204,Daily!N421,Daily!N638,Daily!N855)</f>
        <v>8498</v>
      </c>
      <c r="O16" s="33">
        <f>SUM(Daily!O18,Daily!O204,Daily!O421,Daily!O638,Daily!O855)</f>
        <v>10576.8</v>
      </c>
      <c r="P16" s="33">
        <f>SUM(Daily!P18,Daily!P204,Daily!P421,Daily!P638,Daily!P855)</f>
        <v>5942</v>
      </c>
      <c r="Q16" s="33">
        <f>SUM(Daily!Q18,Daily!Q204,Daily!Q421,Daily!Q638,Daily!Q855)</f>
        <v>5268.2</v>
      </c>
      <c r="R16" s="33">
        <f>SUM(Daily!R18,Daily!R204,Daily!R421,Daily!R638,Daily!R855)</f>
        <v>7861</v>
      </c>
      <c r="S16" s="33">
        <f>SUM(Daily!S18,Daily!S204,Daily!S421,Daily!S638,Daily!S855)</f>
        <v>6417.8</v>
      </c>
      <c r="T16" s="33">
        <f>SUM(Daily!T18,Daily!T204,Daily!T421,Daily!T638,Daily!T855)</f>
        <v>1565</v>
      </c>
      <c r="U16" s="33">
        <f>SUM(Daily!U18,Daily!U204,Daily!U421,Daily!U638,Daily!U855)</f>
        <v>2183.9</v>
      </c>
      <c r="V16" s="33">
        <f>SUM(Daily!V18,Daily!V204,Daily!V421,Daily!V638,Daily!V855)</f>
        <v>4681</v>
      </c>
      <c r="W16" s="33">
        <f>SUM(Daily!W18,Daily!W204,Daily!W421,Daily!W638,Daily!W855)</f>
        <v>9987.5</v>
      </c>
      <c r="X16" s="33">
        <f>SUM(Daily!X18,Daily!X204,Daily!X421,Daily!X638,Daily!X855)</f>
        <v>4857</v>
      </c>
      <c r="Y16" s="33">
        <f>SUM(Daily!Y18,Daily!Y204,Daily!Y421,Daily!Y638,Daily!Y855)</f>
        <v>3090.3</v>
      </c>
      <c r="Z16" s="33">
        <f>SUM(Daily!Z18,Daily!Z204,Daily!Z421,Daily!Z638,Daily!Z855)</f>
        <v>13268</v>
      </c>
      <c r="AA16" s="33">
        <f>SUM(Daily!AA18,Daily!AA204,Daily!AA421,Daily!AA638,Daily!AA855)</f>
        <v>13217.7</v>
      </c>
      <c r="AB16" s="108">
        <f t="shared" si="0"/>
        <v>84664</v>
      </c>
      <c r="AC16" s="19">
        <f t="shared" si="0"/>
        <v>85289.1</v>
      </c>
    </row>
    <row r="17" spans="1:29" ht="14.4" thickTop="1" thickBot="1" x14ac:dyDescent="0.3">
      <c r="A17" s="91" t="s">
        <v>26</v>
      </c>
      <c r="B17" s="33">
        <f>SUM(Daily!B19,Daily!B205,Daily!B422,Daily!B639,Daily!B856)</f>
        <v>8171</v>
      </c>
      <c r="C17" s="33">
        <f>SUM(Daily!C19,Daily!C205,Daily!C422,Daily!C639,Daily!C856)</f>
        <v>6838.8</v>
      </c>
      <c r="D17" s="33">
        <f>SUM(Daily!D19,Daily!D205,Daily!D422,Daily!D639,Daily!D856)</f>
        <v>4039</v>
      </c>
      <c r="E17" s="33">
        <f>SUM(Daily!E19,Daily!E205,Daily!E422,Daily!E639,Daily!E856)</f>
        <v>3435.1</v>
      </c>
      <c r="F17" s="33">
        <f>SUM(Daily!F19,Daily!F205,Daily!F422,Daily!F639,Daily!F856)</f>
        <v>5478</v>
      </c>
      <c r="G17" s="33">
        <f>SUM(Daily!G19,Daily!G205,Daily!G422,Daily!G639,Daily!G856)</f>
        <v>3855.5</v>
      </c>
      <c r="H17" s="33">
        <f>SUM(Daily!H19,Daily!H205,Daily!H422,Daily!H639,Daily!H856)</f>
        <v>10221</v>
      </c>
      <c r="I17" s="33">
        <f>SUM(Daily!I19,Daily!I205,Daily!I422,Daily!I639,Daily!I856)</f>
        <v>9316.7000000000007</v>
      </c>
      <c r="J17" s="33">
        <f>SUM(Daily!J19,Daily!J205,Daily!J422,Daily!J639,Daily!J856)</f>
        <v>1648</v>
      </c>
      <c r="K17" s="33">
        <f>SUM(Daily!K19,Daily!K205,Daily!K422,Daily!K639,Daily!K856)</f>
        <v>1734.6</v>
      </c>
      <c r="L17" s="33">
        <f>SUM(Daily!L19,Daily!L205,Daily!L422,Daily!L639,Daily!L856)</f>
        <v>4362</v>
      </c>
      <c r="M17" s="33">
        <f>SUM(Daily!M19,Daily!M205,Daily!M422,Daily!M639,Daily!M856)</f>
        <v>6573.5</v>
      </c>
      <c r="N17" s="33">
        <f>SUM(Daily!N19,Daily!N205,Daily!N422,Daily!N639,Daily!N856)</f>
        <v>7859</v>
      </c>
      <c r="O17" s="33">
        <f>SUM(Daily!O19,Daily!O205,Daily!O422,Daily!O639,Daily!O856)</f>
        <v>9145.2000000000007</v>
      </c>
      <c r="P17" s="33">
        <f>SUM(Daily!P19,Daily!P205,Daily!P422,Daily!P639,Daily!P856)</f>
        <v>5381</v>
      </c>
      <c r="Q17" s="33">
        <f>SUM(Daily!Q19,Daily!Q205,Daily!Q422,Daily!Q639,Daily!Q856)</f>
        <v>5257.7</v>
      </c>
      <c r="R17" s="33">
        <f>SUM(Daily!R19,Daily!R205,Daily!R422,Daily!R639,Daily!R856)</f>
        <v>7145</v>
      </c>
      <c r="S17" s="33">
        <f>SUM(Daily!S19,Daily!S205,Daily!S422,Daily!S639,Daily!S856)</f>
        <v>6180.3</v>
      </c>
      <c r="T17" s="33">
        <f>SUM(Daily!T19,Daily!T205,Daily!T422,Daily!T639,Daily!T856)</f>
        <v>1446</v>
      </c>
      <c r="U17" s="33">
        <f>SUM(Daily!U19,Daily!U205,Daily!U422,Daily!U639,Daily!U856)</f>
        <v>1995.7</v>
      </c>
      <c r="V17" s="33">
        <f>SUM(Daily!V19,Daily!V205,Daily!V422,Daily!V639,Daily!V856)</f>
        <v>4859</v>
      </c>
      <c r="W17" s="33">
        <f>SUM(Daily!W19,Daily!W205,Daily!W422,Daily!W639,Daily!W856)</f>
        <v>8615.2000000000007</v>
      </c>
      <c r="X17" s="33">
        <f>SUM(Daily!X19,Daily!X205,Daily!X422,Daily!X639,Daily!X856)</f>
        <v>5013</v>
      </c>
      <c r="Y17" s="33">
        <f>SUM(Daily!Y19,Daily!Y205,Daily!Y422,Daily!Y639,Daily!Y856)</f>
        <v>2966.1</v>
      </c>
      <c r="Z17" s="33">
        <f>SUM(Daily!Z19,Daily!Z205,Daily!Z422,Daily!Z639,Daily!Z856)</f>
        <v>12768</v>
      </c>
      <c r="AA17" s="33">
        <f>SUM(Daily!AA19,Daily!AA205,Daily!AA422,Daily!AA639,Daily!AA856)</f>
        <v>12099.6</v>
      </c>
      <c r="AB17" s="108">
        <f t="shared" si="0"/>
        <v>78390</v>
      </c>
      <c r="AC17" s="19">
        <f t="shared" si="0"/>
        <v>78014</v>
      </c>
    </row>
    <row r="18" spans="1:29" ht="14.4" thickTop="1" thickBot="1" x14ac:dyDescent="0.3">
      <c r="A18" s="90" t="s">
        <v>27</v>
      </c>
      <c r="B18" s="33">
        <f>SUM(Daily!B20,Daily!B206,Daily!B423,Daily!B640,Daily!B857)</f>
        <v>6764</v>
      </c>
      <c r="C18" s="33">
        <f>SUM(Daily!C20,Daily!C206,Daily!C423,Daily!C640,Daily!C857)</f>
        <v>7678.4</v>
      </c>
      <c r="D18" s="33">
        <f>SUM(Daily!D20,Daily!D206,Daily!D423,Daily!D640,Daily!D857)</f>
        <v>3721</v>
      </c>
      <c r="E18" s="33">
        <f>SUM(Daily!E20,Daily!E206,Daily!E423,Daily!E640,Daily!E857)</f>
        <v>3619</v>
      </c>
      <c r="F18" s="33">
        <f>SUM(Daily!F20,Daily!F206,Daily!F423,Daily!F640,Daily!F857)</f>
        <v>4710</v>
      </c>
      <c r="G18" s="33">
        <f>SUM(Daily!G20,Daily!G206,Daily!G423,Daily!G640,Daily!G857)</f>
        <v>4671.3</v>
      </c>
      <c r="H18" s="33">
        <f>SUM(Daily!H20,Daily!H206,Daily!H423,Daily!H640,Daily!H857)</f>
        <v>9770</v>
      </c>
      <c r="I18" s="33">
        <f>SUM(Daily!I20,Daily!I206,Daily!I423,Daily!I640,Daily!I857)</f>
        <v>10942.1</v>
      </c>
      <c r="J18" s="33">
        <f>SUM(Daily!J20,Daily!J206,Daily!J423,Daily!J640,Daily!J857)</f>
        <v>1985</v>
      </c>
      <c r="K18" s="33">
        <f>SUM(Daily!K20,Daily!K206,Daily!K423,Daily!K640,Daily!K857)</f>
        <v>1534.5</v>
      </c>
      <c r="L18" s="33">
        <f>SUM(Daily!L20,Daily!L206,Daily!L423,Daily!L640,Daily!L857)</f>
        <v>5529</v>
      </c>
      <c r="M18" s="33">
        <f>SUM(Daily!M20,Daily!M206,Daily!M423,Daily!M640,Daily!M857)</f>
        <v>5409.4</v>
      </c>
      <c r="N18" s="33">
        <f>SUM(Daily!N20,Daily!N206,Daily!N423,Daily!N640,Daily!N857)</f>
        <v>8834</v>
      </c>
      <c r="O18" s="33">
        <f>SUM(Daily!O20,Daily!O206,Daily!O423,Daily!O640,Daily!O857)</f>
        <v>8451.2999999999993</v>
      </c>
      <c r="P18" s="33">
        <f>SUM(Daily!P20,Daily!P206,Daily!P423,Daily!P640,Daily!P857)</f>
        <v>6289</v>
      </c>
      <c r="Q18" s="33">
        <f>SUM(Daily!Q20,Daily!Q206,Daily!Q423,Daily!Q640,Daily!Q857)</f>
        <v>5134.2</v>
      </c>
      <c r="R18" s="33">
        <f>SUM(Daily!R20,Daily!R206,Daily!R423,Daily!R640,Daily!R857)</f>
        <v>6405</v>
      </c>
      <c r="S18" s="33">
        <f>SUM(Daily!S20,Daily!S206,Daily!S423,Daily!S640,Daily!S857)</f>
        <v>6849.7</v>
      </c>
      <c r="T18" s="33">
        <f>SUM(Daily!T20,Daily!T206,Daily!T423,Daily!T640,Daily!T857)</f>
        <v>2062</v>
      </c>
      <c r="U18" s="33">
        <f>SUM(Daily!U20,Daily!U206,Daily!U423,Daily!U640,Daily!U857)</f>
        <v>1712.4</v>
      </c>
      <c r="V18" s="33">
        <f>SUM(Daily!V20,Daily!V206,Daily!V423,Daily!V640,Daily!V857)</f>
        <v>6412</v>
      </c>
      <c r="W18" s="33">
        <f>SUM(Daily!W20,Daily!W206,Daily!W423,Daily!W640,Daily!W857)</f>
        <v>7610</v>
      </c>
      <c r="X18" s="33">
        <f>SUM(Daily!X20,Daily!X206,Daily!X423,Daily!X640,Daily!X857)</f>
        <v>5087</v>
      </c>
      <c r="Y18" s="33">
        <f>SUM(Daily!Y20,Daily!Y206,Daily!Y423,Daily!Y640,Daily!Y857)</f>
        <v>2748.7</v>
      </c>
      <c r="Z18" s="33">
        <f>SUM(Daily!Z20,Daily!Z206,Daily!Z423,Daily!Z640,Daily!Z857)</f>
        <v>12783</v>
      </c>
      <c r="AA18" s="33">
        <f>SUM(Daily!AA20,Daily!AA206,Daily!AA423,Daily!AA640,Daily!AA857)</f>
        <v>13741.9</v>
      </c>
      <c r="AB18" s="108">
        <f t="shared" si="0"/>
        <v>80351</v>
      </c>
      <c r="AC18" s="19">
        <f t="shared" si="0"/>
        <v>80102.899999999994</v>
      </c>
    </row>
    <row r="19" spans="1:29" ht="14.4" thickTop="1" thickBot="1" x14ac:dyDescent="0.3">
      <c r="A19" s="91" t="s">
        <v>28</v>
      </c>
      <c r="B19" s="33">
        <f>SUM(Daily!B21,Daily!B207,Daily!B424,Daily!B641,Daily!B858)</f>
        <v>6549</v>
      </c>
      <c r="C19" s="33">
        <f>SUM(Daily!C21,Daily!C207,Daily!C424,Daily!C641,Daily!C858)</f>
        <v>10081.200000000001</v>
      </c>
      <c r="D19" s="33">
        <f>SUM(Daily!D21,Daily!D207,Daily!D424,Daily!D641,Daily!D858)</f>
        <v>4459</v>
      </c>
      <c r="E19" s="33">
        <f>SUM(Daily!E21,Daily!E207,Daily!E424,Daily!E641,Daily!E858)</f>
        <v>4267.2</v>
      </c>
      <c r="F19" s="33">
        <f>SUM(Daily!F21,Daily!F207,Daily!F424,Daily!F641,Daily!F858)</f>
        <v>4685</v>
      </c>
      <c r="G19" s="33">
        <f>SUM(Daily!G21,Daily!G207,Daily!G424,Daily!G641,Daily!G858)</f>
        <v>6189.2</v>
      </c>
      <c r="H19" s="33">
        <f>SUM(Daily!H21,Daily!H207,Daily!H424,Daily!H641,Daily!H858)</f>
        <v>10363</v>
      </c>
      <c r="I19" s="33">
        <f>SUM(Daily!I21,Daily!I207,Daily!I424,Daily!I641,Daily!I858)</f>
        <v>12994.2</v>
      </c>
      <c r="J19" s="33">
        <f>SUM(Daily!J21,Daily!J207,Daily!J424,Daily!J641,Daily!J858)</f>
        <v>2420</v>
      </c>
      <c r="K19" s="33">
        <f>SUM(Daily!K21,Daily!K207,Daily!K424,Daily!K641,Daily!K858)</f>
        <v>1273.3</v>
      </c>
      <c r="L19" s="33">
        <f>SUM(Daily!L21,Daily!L207,Daily!L424,Daily!L641,Daily!L858)</f>
        <v>8439</v>
      </c>
      <c r="M19" s="33">
        <f>SUM(Daily!M21,Daily!M207,Daily!M424,Daily!M641,Daily!M858)</f>
        <v>4443.3999999999996</v>
      </c>
      <c r="N19" s="33">
        <f>SUM(Daily!N21,Daily!N207,Daily!N424,Daily!N641,Daily!N858)</f>
        <v>11287</v>
      </c>
      <c r="O19" s="33">
        <f>SUM(Daily!O21,Daily!O207,Daily!O424,Daily!O641,Daily!O858)</f>
        <v>7789.6</v>
      </c>
      <c r="P19" s="33">
        <f>SUM(Daily!P21,Daily!P207,Daily!P424,Daily!P641,Daily!P858)</f>
        <v>7302</v>
      </c>
      <c r="Q19" s="33">
        <f>SUM(Daily!Q21,Daily!Q207,Daily!Q424,Daily!Q641,Daily!Q858)</f>
        <v>4861.3</v>
      </c>
      <c r="R19" s="33">
        <f>SUM(Daily!R21,Daily!R207,Daily!R424,Daily!R641,Daily!R858)</f>
        <v>6384</v>
      </c>
      <c r="S19" s="33">
        <f>SUM(Daily!S21,Daily!S207,Daily!S424,Daily!S641,Daily!S858)</f>
        <v>7849.2</v>
      </c>
      <c r="T19" s="33">
        <f>SUM(Daily!T21,Daily!T207,Daily!T424,Daily!T641,Daily!T858)</f>
        <v>2983</v>
      </c>
      <c r="U19" s="33">
        <f>SUM(Daily!U21,Daily!U207,Daily!U424,Daily!U641,Daily!U858)</f>
        <v>1284.3</v>
      </c>
      <c r="V19" s="33">
        <f>SUM(Daily!V21,Daily!V207,Daily!V424,Daily!V641,Daily!V858)</f>
        <v>9424</v>
      </c>
      <c r="W19" s="33">
        <f>SUM(Daily!W21,Daily!W207,Daily!W424,Daily!W641,Daily!W858)</f>
        <v>6944.9</v>
      </c>
      <c r="X19" s="33">
        <f>SUM(Daily!X21,Daily!X207,Daily!X424,Daily!X641,Daily!X858)</f>
        <v>6858</v>
      </c>
      <c r="Y19" s="33">
        <f>SUM(Daily!Y21,Daily!Y207,Daily!Y424,Daily!Y641,Daily!Y858)</f>
        <v>2368.6999999999998</v>
      </c>
      <c r="Z19" s="33">
        <f>SUM(Daily!Z21,Daily!Z207,Daily!Z424,Daily!Z641,Daily!Z858)</f>
        <v>13209</v>
      </c>
      <c r="AA19" s="33">
        <f>SUM(Daily!AA21,Daily!AA207,Daily!AA424,Daily!AA641,Daily!AA858)</f>
        <v>14058.5</v>
      </c>
      <c r="AB19" s="108">
        <f t="shared" si="0"/>
        <v>94362</v>
      </c>
      <c r="AC19" s="19">
        <f t="shared" si="0"/>
        <v>84405</v>
      </c>
    </row>
    <row r="20" spans="1:29" ht="14.4" thickTop="1" thickBot="1" x14ac:dyDescent="0.3">
      <c r="A20" s="90" t="s">
        <v>29</v>
      </c>
      <c r="B20" s="33">
        <f>SUM(Daily!B22,Daily!B208,Daily!B425,Daily!B642,Daily!B859)</f>
        <v>8575</v>
      </c>
      <c r="C20" s="33">
        <f>SUM(Daily!C22,Daily!C208,Daily!C425,Daily!C642,Daily!C859)</f>
        <v>15175.6</v>
      </c>
      <c r="D20" s="33">
        <f>SUM(Daily!D22,Daily!D208,Daily!D425,Daily!D642,Daily!D859)</f>
        <v>6602</v>
      </c>
      <c r="E20" s="33">
        <f>SUM(Daily!E22,Daily!E208,Daily!E425,Daily!E642,Daily!E859)</f>
        <v>6248</v>
      </c>
      <c r="F20" s="33">
        <f>SUM(Daily!F22,Daily!F208,Daily!F425,Daily!F642,Daily!F859)</f>
        <v>7066</v>
      </c>
      <c r="G20" s="33">
        <f>SUM(Daily!G22,Daily!G208,Daily!G425,Daily!G642,Daily!G859)</f>
        <v>10553.9</v>
      </c>
      <c r="H20" s="33">
        <f>SUM(Daily!H22,Daily!H208,Daily!H425,Daily!H642,Daily!H859)</f>
        <v>12074</v>
      </c>
      <c r="I20" s="33">
        <f>SUM(Daily!I22,Daily!I208,Daily!I425,Daily!I642,Daily!I859)</f>
        <v>18761.5</v>
      </c>
      <c r="J20" s="33">
        <f>SUM(Daily!J22,Daily!J208,Daily!J425,Daily!J642,Daily!J859)</f>
        <v>4674</v>
      </c>
      <c r="K20" s="33">
        <f>SUM(Daily!K22,Daily!K208,Daily!K425,Daily!K642,Daily!K859)</f>
        <v>1383.2</v>
      </c>
      <c r="L20" s="33">
        <f>SUM(Daily!L22,Daily!L208,Daily!L425,Daily!L642,Daily!L859)</f>
        <v>14377</v>
      </c>
      <c r="M20" s="33">
        <f>SUM(Daily!M22,Daily!M208,Daily!M425,Daily!M642,Daily!M859)</f>
        <v>4704.8</v>
      </c>
      <c r="N20" s="33">
        <f>SUM(Daily!N22,Daily!N208,Daily!N425,Daily!N642,Daily!N859)</f>
        <v>17933</v>
      </c>
      <c r="O20" s="33">
        <f>SUM(Daily!O22,Daily!O208,Daily!O425,Daily!O642,Daily!O859)</f>
        <v>11139.8</v>
      </c>
      <c r="P20" s="33">
        <f>SUM(Daily!P22,Daily!P208,Daily!P425,Daily!P642,Daily!P859)</f>
        <v>10491</v>
      </c>
      <c r="Q20" s="33">
        <f>SUM(Daily!Q22,Daily!Q208,Daily!Q425,Daily!Q642,Daily!Q859)</f>
        <v>7122.1</v>
      </c>
      <c r="R20" s="33">
        <f>SUM(Daily!R22,Daily!R208,Daily!R425,Daily!R642,Daily!R859)</f>
        <v>9372</v>
      </c>
      <c r="S20" s="33">
        <f>SUM(Daily!S22,Daily!S208,Daily!S425,Daily!S642,Daily!S859)</f>
        <v>12366</v>
      </c>
      <c r="T20" s="33">
        <f>SUM(Daily!T22,Daily!T208,Daily!T425,Daily!T642,Daily!T859)</f>
        <v>6920</v>
      </c>
      <c r="U20" s="33">
        <f>SUM(Daily!U22,Daily!U208,Daily!U425,Daily!U642,Daily!U859)</f>
        <v>1270.2</v>
      </c>
      <c r="V20" s="33">
        <f>SUM(Daily!V22,Daily!V208,Daily!V425,Daily!V642,Daily!V859)</f>
        <v>15076</v>
      </c>
      <c r="W20" s="33">
        <f>SUM(Daily!W22,Daily!W208,Daily!W425,Daily!W642,Daily!W859)</f>
        <v>8629.5</v>
      </c>
      <c r="X20" s="33">
        <f>SUM(Daily!X22,Daily!X208,Daily!X425,Daily!X642,Daily!X859)</f>
        <v>10118</v>
      </c>
      <c r="Y20" s="33">
        <f>SUM(Daily!Y22,Daily!Y208,Daily!Y425,Daily!Y642,Daily!Y859)</f>
        <v>3531.6</v>
      </c>
      <c r="Z20" s="33">
        <f>SUM(Daily!Z22,Daily!Z208,Daily!Z425,Daily!Z642,Daily!Z859)</f>
        <v>15324</v>
      </c>
      <c r="AA20" s="33">
        <f>SUM(Daily!AA22,Daily!AA208,Daily!AA425,Daily!AA642,Daily!AA859)</f>
        <v>20739.400000000001</v>
      </c>
      <c r="AB20" s="108">
        <f t="shared" si="0"/>
        <v>138602</v>
      </c>
      <c r="AC20" s="19">
        <f t="shared" si="0"/>
        <v>121625.60000000001</v>
      </c>
    </row>
    <row r="21" spans="1:29" ht="14.4" thickTop="1" thickBot="1" x14ac:dyDescent="0.3">
      <c r="A21" s="91" t="s">
        <v>30</v>
      </c>
      <c r="B21" s="33">
        <f>SUM(Daily!B23,Daily!B209,Daily!B426,Daily!B643,Daily!B860)</f>
        <v>10378</v>
      </c>
      <c r="C21" s="33">
        <f>SUM(Daily!C23,Daily!C209,Daily!C426,Daily!C643,Daily!C860)</f>
        <v>23379.7</v>
      </c>
      <c r="D21" s="33">
        <f>SUM(Daily!D23,Daily!D209,Daily!D426,Daily!D643,Daily!D860)</f>
        <v>8414</v>
      </c>
      <c r="E21" s="33">
        <f>SUM(Daily!E23,Daily!E209,Daily!E426,Daily!E643,Daily!E860)</f>
        <v>8820</v>
      </c>
      <c r="F21" s="33">
        <f>SUM(Daily!F23,Daily!F209,Daily!F426,Daily!F643,Daily!F860)</f>
        <v>7269</v>
      </c>
      <c r="G21" s="33">
        <f>SUM(Daily!G23,Daily!G209,Daily!G426,Daily!G643,Daily!G860)</f>
        <v>15617</v>
      </c>
      <c r="H21" s="33">
        <f>SUM(Daily!H23,Daily!H209,Daily!H426,Daily!H643,Daily!H860)</f>
        <v>14646</v>
      </c>
      <c r="I21" s="33">
        <f>SUM(Daily!I23,Daily!I209,Daily!I426,Daily!I643,Daily!I860)</f>
        <v>27273.5</v>
      </c>
      <c r="J21" s="33">
        <f>SUM(Daily!J23,Daily!J209,Daily!J426,Daily!J643,Daily!J860)</f>
        <v>6360</v>
      </c>
      <c r="K21" s="33">
        <f>SUM(Daily!K23,Daily!K209,Daily!K426,Daily!K643,Daily!K860)</f>
        <v>1685.2</v>
      </c>
      <c r="L21" s="33">
        <f>SUM(Daily!L23,Daily!L209,Daily!L426,Daily!L643,Daily!L860)</f>
        <v>18763</v>
      </c>
      <c r="M21" s="33">
        <f>SUM(Daily!M23,Daily!M209,Daily!M426,Daily!M643,Daily!M860)</f>
        <v>5190.7</v>
      </c>
      <c r="N21" s="33">
        <f>SUM(Daily!N23,Daily!N209,Daily!N426,Daily!N643,Daily!N860)</f>
        <v>23515</v>
      </c>
      <c r="O21" s="33">
        <f>SUM(Daily!O23,Daily!O209,Daily!O426,Daily!O643,Daily!O860)</f>
        <v>13748.8</v>
      </c>
      <c r="P21" s="33">
        <f>SUM(Daily!P23,Daily!P209,Daily!P426,Daily!P643,Daily!P860)</f>
        <v>12887</v>
      </c>
      <c r="Q21" s="33">
        <f>SUM(Daily!Q23,Daily!Q209,Daily!Q426,Daily!Q643,Daily!Q860)</f>
        <v>9927.2000000000007</v>
      </c>
      <c r="R21" s="33">
        <f>SUM(Daily!R23,Daily!R209,Daily!R426,Daily!R643,Daily!R860)</f>
        <v>12178</v>
      </c>
      <c r="S21" s="33">
        <f>SUM(Daily!S23,Daily!S209,Daily!S426,Daily!S643,Daily!S860)</f>
        <v>16115.1</v>
      </c>
      <c r="T21" s="33">
        <f>SUM(Daily!T23,Daily!T209,Daily!T426,Daily!T643,Daily!T860)</f>
        <v>9199</v>
      </c>
      <c r="U21" s="33">
        <f>SUM(Daily!U23,Daily!U209,Daily!U426,Daily!U643,Daily!U860)</f>
        <v>1923.3</v>
      </c>
      <c r="V21" s="33">
        <f>SUM(Daily!V23,Daily!V209,Daily!V426,Daily!V643,Daily!V860)</f>
        <v>20225</v>
      </c>
      <c r="W21" s="33">
        <f>SUM(Daily!W23,Daily!W209,Daily!W426,Daily!W643,Daily!W860)</f>
        <v>11258.4</v>
      </c>
      <c r="X21" s="33">
        <f>SUM(Daily!X23,Daily!X209,Daily!X426,Daily!X643,Daily!X860)</f>
        <v>14356</v>
      </c>
      <c r="Y21" s="33">
        <f>SUM(Daily!Y23,Daily!Y209,Daily!Y426,Daily!Y643,Daily!Y860)</f>
        <v>4500.6000000000004</v>
      </c>
      <c r="Z21" s="33">
        <f>SUM(Daily!Z23,Daily!Z209,Daily!Z426,Daily!Z643,Daily!Z860)</f>
        <v>18514</v>
      </c>
      <c r="AA21" s="33">
        <f>SUM(Daily!AA23,Daily!AA209,Daily!AA426,Daily!AA643,Daily!AA860)</f>
        <v>28155.599999999999</v>
      </c>
      <c r="AB21" s="108">
        <f t="shared" si="0"/>
        <v>176704</v>
      </c>
      <c r="AC21" s="19">
        <f t="shared" si="0"/>
        <v>167595.1</v>
      </c>
    </row>
    <row r="22" spans="1:29" ht="14.4" thickTop="1" thickBot="1" x14ac:dyDescent="0.3">
      <c r="A22" s="90" t="s">
        <v>31</v>
      </c>
      <c r="B22" s="33">
        <f>SUM(Daily!B24,Daily!B210,Daily!B427,Daily!B644,Daily!B861)</f>
        <v>10561</v>
      </c>
      <c r="C22" s="33">
        <f>SUM(Daily!C24,Daily!C210,Daily!C427,Daily!C644,Daily!C861)</f>
        <v>24959.5</v>
      </c>
      <c r="D22" s="33">
        <f>SUM(Daily!D24,Daily!D210,Daily!D427,Daily!D644,Daily!D861)</f>
        <v>7119</v>
      </c>
      <c r="E22" s="33">
        <f>SUM(Daily!E24,Daily!E210,Daily!E427,Daily!E644,Daily!E861)</f>
        <v>8667.2000000000007</v>
      </c>
      <c r="F22" s="33">
        <f>SUM(Daily!F24,Daily!F210,Daily!F427,Daily!F644,Daily!F861)</f>
        <v>6451</v>
      </c>
      <c r="G22" s="33">
        <f>SUM(Daily!G24,Daily!G210,Daily!G427,Daily!G644,Daily!G861)</f>
        <v>14092.3</v>
      </c>
      <c r="H22" s="33">
        <f>SUM(Daily!H24,Daily!H210,Daily!H427,Daily!H644,Daily!H861)</f>
        <v>15083</v>
      </c>
      <c r="I22" s="33">
        <f>SUM(Daily!I24,Daily!I210,Daily!I427,Daily!I644,Daily!I861)</f>
        <v>28127.5</v>
      </c>
      <c r="J22" s="33">
        <f>SUM(Daily!J24,Daily!J210,Daily!J427,Daily!J644,Daily!J861)</f>
        <v>4688</v>
      </c>
      <c r="K22" s="33">
        <f>SUM(Daily!K24,Daily!K210,Daily!K427,Daily!K644,Daily!K861)</f>
        <v>1617.2</v>
      </c>
      <c r="L22" s="33">
        <f>SUM(Daily!L24,Daily!L210,Daily!L427,Daily!L644,Daily!L861)</f>
        <v>19706</v>
      </c>
      <c r="M22" s="33">
        <f>SUM(Daily!M24,Daily!M210,Daily!M427,Daily!M644,Daily!M861)</f>
        <v>5300.9</v>
      </c>
      <c r="N22" s="33">
        <f>SUM(Daily!N24,Daily!N210,Daily!N427,Daily!N644,Daily!N861)</f>
        <v>24358</v>
      </c>
      <c r="O22" s="33">
        <f>SUM(Daily!O24,Daily!O210,Daily!O427,Daily!O644,Daily!O861)</f>
        <v>14435.1</v>
      </c>
      <c r="P22" s="33">
        <f>SUM(Daily!P24,Daily!P210,Daily!P427,Daily!P644,Daily!P861)</f>
        <v>13907</v>
      </c>
      <c r="Q22" s="33">
        <f>SUM(Daily!Q24,Daily!Q210,Daily!Q427,Daily!Q644,Daily!Q861)</f>
        <v>12287.8</v>
      </c>
      <c r="R22" s="33">
        <f>SUM(Daily!R24,Daily!R210,Daily!R427,Daily!R644,Daily!R861)</f>
        <v>11930</v>
      </c>
      <c r="S22" s="33">
        <f>SUM(Daily!S24,Daily!S210,Daily!S427,Daily!S644,Daily!S861)</f>
        <v>18393.5</v>
      </c>
      <c r="T22" s="33">
        <f>SUM(Daily!T24,Daily!T210,Daily!T427,Daily!T644,Daily!T861)</f>
        <v>8897</v>
      </c>
      <c r="U22" s="33">
        <f>SUM(Daily!U24,Daily!U210,Daily!U427,Daily!U644,Daily!U861)</f>
        <v>1794.2</v>
      </c>
      <c r="V22" s="33">
        <f>SUM(Daily!V24,Daily!V210,Daily!V427,Daily!V644,Daily!V861)</f>
        <v>22465</v>
      </c>
      <c r="W22" s="33">
        <f>SUM(Daily!W24,Daily!W210,Daily!W427,Daily!W644,Daily!W861)</f>
        <v>11376.5</v>
      </c>
      <c r="X22" s="33">
        <f>SUM(Daily!X24,Daily!X210,Daily!X427,Daily!X644,Daily!X861)</f>
        <v>14350</v>
      </c>
      <c r="Y22" s="33">
        <f>SUM(Daily!Y24,Daily!Y210,Daily!Y427,Daily!Y644,Daily!Y861)</f>
        <v>4860.7</v>
      </c>
      <c r="Z22" s="33">
        <f>SUM(Daily!Z24,Daily!Z210,Daily!Z427,Daily!Z644,Daily!Z861)</f>
        <v>18523</v>
      </c>
      <c r="AA22" s="33">
        <f>SUM(Daily!AA24,Daily!AA210,Daily!AA427,Daily!AA644,Daily!AA861)</f>
        <v>30192.3</v>
      </c>
      <c r="AB22" s="108">
        <f t="shared" si="0"/>
        <v>178038</v>
      </c>
      <c r="AC22" s="19">
        <f t="shared" si="0"/>
        <v>176104.7</v>
      </c>
    </row>
    <row r="23" spans="1:29" ht="14.4" thickTop="1" thickBot="1" x14ac:dyDescent="0.3">
      <c r="A23" s="91" t="s">
        <v>32</v>
      </c>
      <c r="B23" s="33">
        <f>SUM(Daily!B25,Daily!B211,Daily!B428,Daily!B645,Daily!B862)</f>
        <v>11049</v>
      </c>
      <c r="C23" s="33">
        <f>SUM(Daily!C25,Daily!C211,Daily!C428,Daily!C645,Daily!C862)</f>
        <v>21504</v>
      </c>
      <c r="D23" s="33">
        <f>SUM(Daily!D25,Daily!D211,Daily!D428,Daily!D645,Daily!D862)</f>
        <v>4914</v>
      </c>
      <c r="E23" s="33">
        <f>SUM(Daily!E25,Daily!E211,Daily!E428,Daily!E645,Daily!E862)</f>
        <v>9050.2000000000007</v>
      </c>
      <c r="F23" s="33">
        <f>SUM(Daily!F25,Daily!F211,Daily!F428,Daily!F645,Daily!F862)</f>
        <v>5077</v>
      </c>
      <c r="G23" s="33">
        <f>SUM(Daily!G25,Daily!G211,Daily!G428,Daily!G645,Daily!G862)</f>
        <v>14272.2</v>
      </c>
      <c r="H23" s="33">
        <f>SUM(Daily!H25,Daily!H211,Daily!H428,Daily!H645,Daily!H862)</f>
        <v>13786</v>
      </c>
      <c r="I23" s="33">
        <f>SUM(Daily!I25,Daily!I211,Daily!I428,Daily!I645,Daily!I862)</f>
        <v>27739</v>
      </c>
      <c r="J23" s="33">
        <f>SUM(Daily!J25,Daily!J211,Daily!J428,Daily!J645,Daily!J862)</f>
        <v>3151</v>
      </c>
      <c r="K23" s="33">
        <f>SUM(Daily!K25,Daily!K211,Daily!K428,Daily!K645,Daily!K862)</f>
        <v>1300.2</v>
      </c>
      <c r="L23" s="33">
        <f>SUM(Daily!L25,Daily!L211,Daily!L428,Daily!L645,Daily!L862)</f>
        <v>14725</v>
      </c>
      <c r="M23" s="33">
        <f>SUM(Daily!M25,Daily!M211,Daily!M428,Daily!M645,Daily!M862)</f>
        <v>6138.9</v>
      </c>
      <c r="N23" s="33">
        <f>SUM(Daily!N25,Daily!N211,Daily!N428,Daily!N645,Daily!N862)</f>
        <v>20215</v>
      </c>
      <c r="O23" s="33">
        <f>SUM(Daily!O25,Daily!O211,Daily!O428,Daily!O645,Daily!O862)</f>
        <v>14422.1</v>
      </c>
      <c r="P23" s="33">
        <f>SUM(Daily!P25,Daily!P211,Daily!P428,Daily!P645,Daily!P862)</f>
        <v>9633</v>
      </c>
      <c r="Q23" s="33">
        <f>SUM(Daily!Q25,Daily!Q211,Daily!Q428,Daily!Q645,Daily!Q862)</f>
        <v>11507.5</v>
      </c>
      <c r="R23" s="33">
        <f>SUM(Daily!R25,Daily!R211,Daily!R428,Daily!R645,Daily!R862)</f>
        <v>10486</v>
      </c>
      <c r="S23" s="33">
        <f>SUM(Daily!S25,Daily!S211,Daily!S428,Daily!S645,Daily!S862)</f>
        <v>15239.2</v>
      </c>
      <c r="T23" s="33">
        <f>SUM(Daily!T25,Daily!T211,Daily!T428,Daily!T645,Daily!T862)</f>
        <v>5242</v>
      </c>
      <c r="U23" s="33">
        <f>SUM(Daily!U25,Daily!U211,Daily!U428,Daily!U645,Daily!U862)</f>
        <v>1841.2</v>
      </c>
      <c r="V23" s="33">
        <f>SUM(Daily!V25,Daily!V211,Daily!V428,Daily!V645,Daily!V862)</f>
        <v>18494</v>
      </c>
      <c r="W23" s="33">
        <f>SUM(Daily!W25,Daily!W211,Daily!W428,Daily!W645,Daily!W862)</f>
        <v>10925.5</v>
      </c>
      <c r="X23" s="33">
        <f>SUM(Daily!X25,Daily!X211,Daily!X428,Daily!X645,Daily!X862)</f>
        <v>10483</v>
      </c>
      <c r="Y23" s="33">
        <f>SUM(Daily!Y25,Daily!Y211,Daily!Y428,Daily!Y645,Daily!Y862)</f>
        <v>4355.6000000000004</v>
      </c>
      <c r="Z23" s="33">
        <f>SUM(Daily!Z25,Daily!Z211,Daily!Z428,Daily!Z645,Daily!Z862)</f>
        <v>17565</v>
      </c>
      <c r="AA23" s="33">
        <f>SUM(Daily!AA25,Daily!AA211,Daily!AA428,Daily!AA645,Daily!AA862)</f>
        <v>25888.400000000001</v>
      </c>
      <c r="AB23" s="108">
        <f t="shared" si="0"/>
        <v>144820</v>
      </c>
      <c r="AC23" s="19">
        <f t="shared" si="0"/>
        <v>164184</v>
      </c>
    </row>
    <row r="24" spans="1:29" ht="14.4" thickTop="1" thickBot="1" x14ac:dyDescent="0.3">
      <c r="A24" s="90" t="s">
        <v>33</v>
      </c>
      <c r="B24" s="33">
        <f>SUM(Daily!B26,Daily!B212,Daily!B429,Daily!B646,Daily!B863)</f>
        <v>11323</v>
      </c>
      <c r="C24" s="33">
        <f>SUM(Daily!C26,Daily!C212,Daily!C429,Daily!C646,Daily!C863)</f>
        <v>14518.5</v>
      </c>
      <c r="D24" s="33">
        <f>SUM(Daily!D26,Daily!D212,Daily!D429,Daily!D646,Daily!D863)</f>
        <v>3987</v>
      </c>
      <c r="E24" s="33">
        <f>SUM(Daily!E26,Daily!E212,Daily!E429,Daily!E646,Daily!E863)</f>
        <v>6379.5</v>
      </c>
      <c r="F24" s="33">
        <f>SUM(Daily!F26,Daily!F212,Daily!F429,Daily!F646,Daily!F863)</f>
        <v>4841</v>
      </c>
      <c r="G24" s="33">
        <f>SUM(Daily!G26,Daily!G212,Daily!G429,Daily!G646,Daily!G863)</f>
        <v>9962.5</v>
      </c>
      <c r="H24" s="33">
        <f>SUM(Daily!H26,Daily!H212,Daily!H429,Daily!H646,Daily!H863)</f>
        <v>11409</v>
      </c>
      <c r="I24" s="33">
        <f>SUM(Daily!I26,Daily!I212,Daily!I429,Daily!I646,Daily!I863)</f>
        <v>18295.599999999999</v>
      </c>
      <c r="J24" s="33">
        <f>SUM(Daily!J26,Daily!J212,Daily!J429,Daily!J646,Daily!J863)</f>
        <v>2545</v>
      </c>
      <c r="K24" s="33">
        <f>SUM(Daily!K26,Daily!K212,Daily!K429,Daily!K646,Daily!K863)</f>
        <v>867.2</v>
      </c>
      <c r="L24" s="33">
        <f>SUM(Daily!L26,Daily!L212,Daily!L429,Daily!L646,Daily!L863)</f>
        <v>9931</v>
      </c>
      <c r="M24" s="33">
        <f>SUM(Daily!M26,Daily!M212,Daily!M429,Daily!M646,Daily!M863)</f>
        <v>6113.6</v>
      </c>
      <c r="N24" s="33">
        <f>SUM(Daily!N26,Daily!N212,Daily!N429,Daily!N646,Daily!N863)</f>
        <v>13689</v>
      </c>
      <c r="O24" s="33">
        <f>SUM(Daily!O26,Daily!O212,Daily!O429,Daily!O646,Daily!O863)</f>
        <v>12946.1</v>
      </c>
      <c r="P24" s="33">
        <f>SUM(Daily!P26,Daily!P212,Daily!P429,Daily!P646,Daily!P863)</f>
        <v>6882</v>
      </c>
      <c r="Q24" s="33">
        <f>SUM(Daily!Q26,Daily!Q212,Daily!Q429,Daily!Q646,Daily!Q863)</f>
        <v>8946.1</v>
      </c>
      <c r="R24" s="33">
        <f>SUM(Daily!R26,Daily!R212,Daily!R429,Daily!R646,Daily!R863)</f>
        <v>7834</v>
      </c>
      <c r="S24" s="33">
        <f>SUM(Daily!S26,Daily!S212,Daily!S429,Daily!S646,Daily!S863)</f>
        <v>10905.5</v>
      </c>
      <c r="T24" s="33">
        <f>SUM(Daily!T26,Daily!T212,Daily!T429,Daily!T646,Daily!T863)</f>
        <v>3171</v>
      </c>
      <c r="U24" s="33">
        <f>SUM(Daily!U26,Daily!U212,Daily!U429,Daily!U646,Daily!U863)</f>
        <v>1934.5</v>
      </c>
      <c r="V24" s="33">
        <f>SUM(Daily!V26,Daily!V212,Daily!V429,Daily!V646,Daily!V863)</f>
        <v>15195</v>
      </c>
      <c r="W24" s="33">
        <f>SUM(Daily!W26,Daily!W212,Daily!W429,Daily!W646,Daily!W863)</f>
        <v>9484.2000000000007</v>
      </c>
      <c r="X24" s="33">
        <f>SUM(Daily!X26,Daily!X212,Daily!X429,Daily!X646,Daily!X863)</f>
        <v>6326</v>
      </c>
      <c r="Y24" s="33">
        <f>SUM(Daily!Y26,Daily!Y212,Daily!Y429,Daily!Y646,Daily!Y863)</f>
        <v>3668.8</v>
      </c>
      <c r="Z24" s="33">
        <f>SUM(Daily!Z26,Daily!Z212,Daily!Z429,Daily!Z646,Daily!Z863)</f>
        <v>13770</v>
      </c>
      <c r="AA24" s="33">
        <f>SUM(Daily!AA26,Daily!AA212,Daily!AA429,Daily!AA646,Daily!AA863)</f>
        <v>18488.2</v>
      </c>
      <c r="AB24" s="108">
        <f t="shared" si="0"/>
        <v>110903</v>
      </c>
      <c r="AC24" s="19">
        <f t="shared" si="0"/>
        <v>122510.3</v>
      </c>
    </row>
    <row r="25" spans="1:29" ht="14.4" thickTop="1" thickBot="1" x14ac:dyDescent="0.3">
      <c r="A25" s="91" t="s">
        <v>34</v>
      </c>
      <c r="B25" s="33">
        <f>SUM(Daily!B27,Daily!B213,Daily!B430,Daily!B647,Daily!B864)</f>
        <v>4314</v>
      </c>
      <c r="C25" s="33">
        <f>SUM(Daily!C27,Daily!C213,Daily!C430,Daily!C647,Daily!C864)</f>
        <v>9243.7999999999993</v>
      </c>
      <c r="D25" s="33">
        <f>SUM(Daily!D27,Daily!D213,Daily!D430,Daily!D647,Daily!D864)</f>
        <v>1738</v>
      </c>
      <c r="E25" s="33">
        <f>SUM(Daily!E27,Daily!E213,Daily!E430,Daily!E647,Daily!E864)</f>
        <v>5126.8999999999996</v>
      </c>
      <c r="F25" s="33">
        <f>SUM(Daily!F27,Daily!F213,Daily!F430,Daily!F647,Daily!F864)</f>
        <v>1952</v>
      </c>
      <c r="G25" s="33">
        <f>SUM(Daily!G27,Daily!G213,Daily!G430,Daily!G647,Daily!G864)</f>
        <v>7654.5</v>
      </c>
      <c r="H25" s="33">
        <f>SUM(Daily!H27,Daily!H213,Daily!H430,Daily!H647,Daily!H864)</f>
        <v>5829</v>
      </c>
      <c r="I25" s="33">
        <f>SUM(Daily!I27,Daily!I213,Daily!I430,Daily!I647,Daily!I864)</f>
        <v>13269.4</v>
      </c>
      <c r="J25" s="33">
        <f>SUM(Daily!J27,Daily!J213,Daily!J430,Daily!J647,Daily!J864)</f>
        <v>1900</v>
      </c>
      <c r="K25" s="33">
        <f>SUM(Daily!K27,Daily!K213,Daily!K430,Daily!K647,Daily!K864)</f>
        <v>617.1</v>
      </c>
      <c r="L25" s="33">
        <f>SUM(Daily!L27,Daily!L213,Daily!L430,Daily!L647,Daily!L864)</f>
        <v>6560</v>
      </c>
      <c r="M25" s="33">
        <f>SUM(Daily!M27,Daily!M213,Daily!M430,Daily!M647,Daily!M864)</f>
        <v>3881.7</v>
      </c>
      <c r="N25" s="33">
        <f>SUM(Daily!N27,Daily!N213,Daily!N430,Daily!N647,Daily!N864)</f>
        <v>10952</v>
      </c>
      <c r="O25" s="33">
        <f>SUM(Daily!O27,Daily!O213,Daily!O430,Daily!O647,Daily!O864)</f>
        <v>9570.7999999999993</v>
      </c>
      <c r="P25" s="33">
        <f>SUM(Daily!P27,Daily!P213,Daily!P430,Daily!P647,Daily!P864)</f>
        <v>4361</v>
      </c>
      <c r="Q25" s="33">
        <f>SUM(Daily!Q27,Daily!Q213,Daily!Q430,Daily!Q647,Daily!Q864)</f>
        <v>6813.1</v>
      </c>
      <c r="R25" s="33">
        <f>SUM(Daily!R27,Daily!R213,Daily!R430,Daily!R647,Daily!R864)</f>
        <v>5769</v>
      </c>
      <c r="S25" s="33">
        <f>SUM(Daily!S27,Daily!S213,Daily!S430,Daily!S647,Daily!S864)</f>
        <v>8941.6</v>
      </c>
      <c r="T25" s="33">
        <f>SUM(Daily!T27,Daily!T213,Daily!T430,Daily!T647,Daily!T864)</f>
        <v>2001</v>
      </c>
      <c r="U25" s="33">
        <f>SUM(Daily!U27,Daily!U213,Daily!U430,Daily!U647,Daily!U864)</f>
        <v>1502.2</v>
      </c>
      <c r="V25" s="33">
        <f>SUM(Daily!V27,Daily!V213,Daily!V430,Daily!V647,Daily!V864)</f>
        <v>13261</v>
      </c>
      <c r="W25" s="33">
        <f>SUM(Daily!W27,Daily!W213,Daily!W430,Daily!W647,Daily!W864)</f>
        <v>6626.2</v>
      </c>
      <c r="X25" s="33">
        <f>SUM(Daily!X27,Daily!X213,Daily!X430,Daily!X647,Daily!X864)</f>
        <v>3930</v>
      </c>
      <c r="Y25" s="33">
        <f>SUM(Daily!Y27,Daily!Y213,Daily!Y430,Daily!Y647,Daily!Y864)</f>
        <v>2611.4</v>
      </c>
      <c r="Z25" s="33">
        <f>SUM(Daily!Z27,Daily!Z213,Daily!Z430,Daily!Z647,Daily!Z864)</f>
        <v>9506</v>
      </c>
      <c r="AA25" s="33">
        <f>SUM(Daily!AA27,Daily!AA213,Daily!AA430,Daily!AA647,Daily!AA864)</f>
        <v>13257.2</v>
      </c>
      <c r="AB25" s="108">
        <f>B25+D25+F25+H25+J25+L25+N25+P25+R25+T25+V25+X25+Z25</f>
        <v>72073</v>
      </c>
      <c r="AC25" s="19">
        <f t="shared" si="0"/>
        <v>89115.89999999998</v>
      </c>
    </row>
    <row r="26" spans="1:29" ht="14.4" thickTop="1" thickBot="1" x14ac:dyDescent="0.3">
      <c r="A26" s="90" t="s">
        <v>35</v>
      </c>
      <c r="B26" s="33">
        <f>SUM(Daily!B28,Daily!B214,Daily!B431,Daily!B648,Daily!B865)</f>
        <v>0</v>
      </c>
      <c r="C26" s="33">
        <f>SUM(Daily!C28,Daily!C214,Daily!C431,Daily!C648,Daily!C865)</f>
        <v>4826.8</v>
      </c>
      <c r="D26" s="33">
        <f>SUM(Daily!D28,Daily!D214,Daily!D431,Daily!D648,Daily!D865)</f>
        <v>44</v>
      </c>
      <c r="E26" s="33">
        <f>SUM(Daily!E28,Daily!E214,Daily!E431,Daily!E648,Daily!E865)</f>
        <v>2785.5</v>
      </c>
      <c r="F26" s="33">
        <f>SUM(Daily!F28,Daily!F214,Daily!F431,Daily!F648,Daily!F865)</f>
        <v>74</v>
      </c>
      <c r="G26" s="33">
        <f>SUM(Daily!G28,Daily!G214,Daily!G431,Daily!G648,Daily!G865)</f>
        <v>4096.8</v>
      </c>
      <c r="H26" s="33">
        <f>SUM(Daily!H28,Daily!H214,Daily!H431,Daily!H648,Daily!H865)</f>
        <v>417</v>
      </c>
      <c r="I26" s="33">
        <f>SUM(Daily!I28,Daily!I214,Daily!I431,Daily!I648,Daily!I865)</f>
        <v>5319.1</v>
      </c>
      <c r="J26" s="33">
        <f>SUM(Daily!J28,Daily!J214,Daily!J431,Daily!J648,Daily!J865)</f>
        <v>357</v>
      </c>
      <c r="K26" s="33">
        <f>SUM(Daily!K28,Daily!K214,Daily!K431,Daily!K648,Daily!K865)</f>
        <v>232</v>
      </c>
      <c r="L26" s="33">
        <f>SUM(Daily!L28,Daily!L214,Daily!L431,Daily!L648,Daily!L865)</f>
        <v>3661</v>
      </c>
      <c r="M26" s="33">
        <f>SUM(Daily!M28,Daily!M214,Daily!M431,Daily!M648,Daily!M865)</f>
        <v>670.1</v>
      </c>
      <c r="N26" s="33">
        <f>SUM(Daily!N28,Daily!N214,Daily!N431,Daily!N648,Daily!N865)</f>
        <v>2419</v>
      </c>
      <c r="O26" s="33">
        <f>SUM(Daily!O28,Daily!O214,Daily!O431,Daily!O648,Daily!O865)</f>
        <v>1366.3</v>
      </c>
      <c r="P26" s="33">
        <f>SUM(Daily!P28,Daily!P214,Daily!P431,Daily!P648,Daily!P865)</f>
        <v>844</v>
      </c>
      <c r="Q26" s="33">
        <f>SUM(Daily!Q28,Daily!Q214,Daily!Q431,Daily!Q648,Daily!Q865)</f>
        <v>856.2</v>
      </c>
      <c r="R26" s="33">
        <f>SUM(Daily!R28,Daily!R214,Daily!R431,Daily!R648,Daily!R865)</f>
        <v>874</v>
      </c>
      <c r="S26" s="33">
        <f>SUM(Daily!S28,Daily!S214,Daily!S431,Daily!S648,Daily!S865)</f>
        <v>711.1</v>
      </c>
      <c r="T26" s="33">
        <f>SUM(Daily!T28,Daily!T214,Daily!T431,Daily!T648,Daily!T865)</f>
        <v>218</v>
      </c>
      <c r="U26" s="33">
        <f>SUM(Daily!U28,Daily!U214,Daily!U431,Daily!U648,Daily!U865)</f>
        <v>51</v>
      </c>
      <c r="V26" s="33">
        <f>SUM(Daily!V28,Daily!V214,Daily!V431,Daily!V648,Daily!V865)</f>
        <v>1264</v>
      </c>
      <c r="W26" s="33">
        <f>SUM(Daily!W28,Daily!W214,Daily!W431,Daily!W648,Daily!W865)</f>
        <v>150</v>
      </c>
      <c r="X26" s="33">
        <f>SUM(Daily!X28,Daily!X214,Daily!X431,Daily!X648,Daily!X865)</f>
        <v>353</v>
      </c>
      <c r="Y26" s="33">
        <f>SUM(Daily!Y28,Daily!Y214,Daily!Y431,Daily!Y648,Daily!Y865)</f>
        <v>70</v>
      </c>
      <c r="Z26" s="33">
        <f>SUM(Daily!Z28,Daily!Z214,Daily!Z431,Daily!Z648,Daily!Z865)</f>
        <v>250</v>
      </c>
      <c r="AA26" s="33">
        <f>SUM(Daily!AA28,Daily!AA214,Daily!AA431,Daily!AA648,Daily!AA865)</f>
        <v>520</v>
      </c>
      <c r="AB26" s="108">
        <f>B26+D26+F26+H26+J26+L26+N26+P26+R26+T26+V26+X26+Z26</f>
        <v>10775</v>
      </c>
      <c r="AC26" s="19">
        <f t="shared" si="0"/>
        <v>21654.899999999998</v>
      </c>
    </row>
    <row r="27" spans="1:29" ht="14.4" thickTop="1" thickBot="1" x14ac:dyDescent="0.3">
      <c r="A27" s="91" t="s">
        <v>36</v>
      </c>
      <c r="B27" s="33">
        <f>SUM(Daily!B29,Daily!B215,Daily!B432,Daily!B649,Daily!B866)</f>
        <v>0</v>
      </c>
      <c r="C27" s="33">
        <f>SUM(Daily!C29,Daily!C215,Daily!C432,Daily!C649,Daily!C866)</f>
        <v>0</v>
      </c>
      <c r="D27" s="33">
        <f>SUM(Daily!D29,Daily!D215,Daily!D432,Daily!D649,Daily!D866)</f>
        <v>0</v>
      </c>
      <c r="E27" s="33">
        <f>SUM(Daily!E29,Daily!E215,Daily!E432,Daily!E649,Daily!E866)</f>
        <v>0</v>
      </c>
      <c r="F27" s="33">
        <f>SUM(Daily!F29,Daily!F215,Daily!F432,Daily!F649,Daily!F866)</f>
        <v>0</v>
      </c>
      <c r="G27" s="33">
        <f>SUM(Daily!G29,Daily!G215,Daily!G432,Daily!G649,Daily!G866)</f>
        <v>0</v>
      </c>
      <c r="H27" s="33">
        <f>SUM(Daily!H29,Daily!H215,Daily!H432,Daily!H649,Daily!H866)</f>
        <v>0</v>
      </c>
      <c r="I27" s="33">
        <f>SUM(Daily!I29,Daily!I215,Daily!I432,Daily!I649,Daily!I866)</f>
        <v>0</v>
      </c>
      <c r="J27" s="33">
        <f>SUM(Daily!J29,Daily!J215,Daily!J432,Daily!J649,Daily!J866)</f>
        <v>0</v>
      </c>
      <c r="K27" s="33">
        <f>SUM(Daily!K29,Daily!K215,Daily!K432,Daily!K649,Daily!K866)</f>
        <v>0</v>
      </c>
      <c r="L27" s="33">
        <f>SUM(Daily!L29,Daily!L215,Daily!L432,Daily!L649,Daily!L866)</f>
        <v>0</v>
      </c>
      <c r="M27" s="33">
        <f>SUM(Daily!M29,Daily!M215,Daily!M432,Daily!M649,Daily!M866)</f>
        <v>0</v>
      </c>
      <c r="N27" s="33">
        <f>SUM(Daily!N29,Daily!N215,Daily!N432,Daily!N649,Daily!N866)</f>
        <v>0</v>
      </c>
      <c r="O27" s="33">
        <f>SUM(Daily!O29,Daily!O215,Daily!O432,Daily!O649,Daily!O866)</f>
        <v>0</v>
      </c>
      <c r="P27" s="33">
        <f>SUM(Daily!P29,Daily!P215,Daily!P432,Daily!P649,Daily!P866)</f>
        <v>0</v>
      </c>
      <c r="Q27" s="33">
        <f>SUM(Daily!Q29,Daily!Q215,Daily!Q432,Daily!Q649,Daily!Q866)</f>
        <v>0</v>
      </c>
      <c r="R27" s="33">
        <f>SUM(Daily!R29,Daily!R215,Daily!R432,Daily!R649,Daily!R866)</f>
        <v>0</v>
      </c>
      <c r="S27" s="33">
        <f>SUM(Daily!S29,Daily!S215,Daily!S432,Daily!S649,Daily!S866)</f>
        <v>0</v>
      </c>
      <c r="T27" s="33">
        <f>SUM(Daily!T29,Daily!T215,Daily!T432,Daily!T649,Daily!T866)</f>
        <v>0</v>
      </c>
      <c r="U27" s="33">
        <f>SUM(Daily!U29,Daily!U215,Daily!U432,Daily!U649,Daily!U866)</f>
        <v>0</v>
      </c>
      <c r="V27" s="33">
        <f>SUM(Daily!V29,Daily!V215,Daily!V432,Daily!V649,Daily!V866)</f>
        <v>0</v>
      </c>
      <c r="W27" s="33">
        <f>SUM(Daily!W29,Daily!W215,Daily!W432,Daily!W649,Daily!W866)</f>
        <v>0</v>
      </c>
      <c r="X27" s="33">
        <f>SUM(Daily!X29,Daily!X215,Daily!X432,Daily!X649,Daily!X866)</f>
        <v>0</v>
      </c>
      <c r="Y27" s="33">
        <f>SUM(Daily!Y29,Daily!Y215,Daily!Y432,Daily!Y649,Daily!Y866)</f>
        <v>0</v>
      </c>
      <c r="Z27" s="33">
        <f>SUM(Daily!Z29,Daily!Z215,Daily!Z432,Daily!Z649,Daily!Z866)</f>
        <v>0</v>
      </c>
      <c r="AA27" s="33">
        <f>SUM(Daily!AA29,Daily!AA215,Daily!AA432,Daily!AA649,Daily!AA866)</f>
        <v>0</v>
      </c>
      <c r="AB27" s="108">
        <f t="shared" si="0"/>
        <v>0</v>
      </c>
      <c r="AC27" s="19">
        <f t="shared" si="0"/>
        <v>0</v>
      </c>
    </row>
    <row r="28" spans="1:29" ht="14.4" thickTop="1" thickBot="1" x14ac:dyDescent="0.3">
      <c r="A28" s="90" t="s">
        <v>37</v>
      </c>
      <c r="B28" s="33">
        <f>SUM(Daily!B30,Daily!B216,Daily!B433,Daily!B650,Daily!B867)</f>
        <v>0</v>
      </c>
      <c r="C28" s="33">
        <f>SUM(Daily!C30,Daily!C216,Daily!C433,Daily!C650,Daily!C867)</f>
        <v>0</v>
      </c>
      <c r="D28" s="33">
        <f>SUM(Daily!D30,Daily!D216,Daily!D433,Daily!D650,Daily!D867)</f>
        <v>0</v>
      </c>
      <c r="E28" s="33">
        <f>SUM(Daily!E30,Daily!E216,Daily!E433,Daily!E650,Daily!E867)</f>
        <v>0</v>
      </c>
      <c r="F28" s="33">
        <f>SUM(Daily!F30,Daily!F216,Daily!F433,Daily!F650,Daily!F867)</f>
        <v>0</v>
      </c>
      <c r="G28" s="33">
        <f>SUM(Daily!G30,Daily!G216,Daily!G433,Daily!G650,Daily!G867)</f>
        <v>0</v>
      </c>
      <c r="H28" s="33">
        <f>SUM(Daily!H30,Daily!H216,Daily!H433,Daily!H650,Daily!H867)</f>
        <v>0</v>
      </c>
      <c r="I28" s="33">
        <f>SUM(Daily!I30,Daily!I216,Daily!I433,Daily!I650,Daily!I867)</f>
        <v>0</v>
      </c>
      <c r="J28" s="33">
        <f>SUM(Daily!J30,Daily!J216,Daily!J433,Daily!J650,Daily!J867)</f>
        <v>0</v>
      </c>
      <c r="K28" s="33">
        <f>SUM(Daily!K30,Daily!K216,Daily!K433,Daily!K650,Daily!K867)</f>
        <v>0</v>
      </c>
      <c r="L28" s="33">
        <f>SUM(Daily!L30,Daily!L216,Daily!L433,Daily!L650,Daily!L867)</f>
        <v>0</v>
      </c>
      <c r="M28" s="33">
        <f>SUM(Daily!M30,Daily!M216,Daily!M433,Daily!M650,Daily!M867)</f>
        <v>0</v>
      </c>
      <c r="N28" s="33">
        <f>SUM(Daily!N30,Daily!N216,Daily!N433,Daily!N650,Daily!N867)</f>
        <v>0</v>
      </c>
      <c r="O28" s="33">
        <f>SUM(Daily!O30,Daily!O216,Daily!O433,Daily!O650,Daily!O867)</f>
        <v>0</v>
      </c>
      <c r="P28" s="33">
        <f>SUM(Daily!P30,Daily!P216,Daily!P433,Daily!P650,Daily!P867)</f>
        <v>0</v>
      </c>
      <c r="Q28" s="33">
        <f>SUM(Daily!Q30,Daily!Q216,Daily!Q433,Daily!Q650,Daily!Q867)</f>
        <v>0</v>
      </c>
      <c r="R28" s="33">
        <f>SUM(Daily!R30,Daily!R216,Daily!R433,Daily!R650,Daily!R867)</f>
        <v>0</v>
      </c>
      <c r="S28" s="33">
        <f>SUM(Daily!S30,Daily!S216,Daily!S433,Daily!S650,Daily!S867)</f>
        <v>0</v>
      </c>
      <c r="T28" s="33">
        <f>SUM(Daily!T30,Daily!T216,Daily!T433,Daily!T650,Daily!T867)</f>
        <v>0</v>
      </c>
      <c r="U28" s="33">
        <f>SUM(Daily!U30,Daily!U216,Daily!U433,Daily!U650,Daily!U867)</f>
        <v>0</v>
      </c>
      <c r="V28" s="33">
        <f>SUM(Daily!V30,Daily!V216,Daily!V433,Daily!V650,Daily!V867)</f>
        <v>0</v>
      </c>
      <c r="W28" s="33">
        <f>SUM(Daily!W30,Daily!W216,Daily!W433,Daily!W650,Daily!W867)</f>
        <v>0</v>
      </c>
      <c r="X28" s="33">
        <f>SUM(Daily!X30,Daily!X216,Daily!X433,Daily!X650,Daily!X867)</f>
        <v>0</v>
      </c>
      <c r="Y28" s="33">
        <f>SUM(Daily!Y30,Daily!Y216,Daily!Y433,Daily!Y650,Daily!Y867)</f>
        <v>0</v>
      </c>
      <c r="Z28" s="33">
        <f>SUM(Daily!Z30,Daily!Z216,Daily!Z433,Daily!Z650,Daily!Z867)</f>
        <v>0</v>
      </c>
      <c r="AA28" s="33">
        <f>SUM(Daily!AA30,Daily!AA216,Daily!AA433,Daily!AA650,Daily!AA867)</f>
        <v>0</v>
      </c>
      <c r="AB28" s="108">
        <f t="shared" si="0"/>
        <v>0</v>
      </c>
      <c r="AC28" s="19">
        <f t="shared" si="0"/>
        <v>0</v>
      </c>
    </row>
    <row r="29" spans="1:29" ht="14.4" thickTop="1" thickBot="1" x14ac:dyDescent="0.3">
      <c r="A29" s="91" t="s">
        <v>38</v>
      </c>
      <c r="B29" s="33">
        <f>SUM(Daily!B31,Daily!B217,Daily!B434,Daily!B651,Daily!B868)</f>
        <v>0</v>
      </c>
      <c r="C29" s="33">
        <f>SUM(Daily!C31,Daily!C217,Daily!C434,Daily!C651,Daily!C868)</f>
        <v>0</v>
      </c>
      <c r="D29" s="33">
        <f>SUM(Daily!D31,Daily!D217,Daily!D434,Daily!D651,Daily!D868)</f>
        <v>0</v>
      </c>
      <c r="E29" s="33">
        <f>SUM(Daily!E31,Daily!E217,Daily!E434,Daily!E651,Daily!E868)</f>
        <v>0</v>
      </c>
      <c r="F29" s="33">
        <f>SUM(Daily!F31,Daily!F217,Daily!F434,Daily!F651,Daily!F868)</f>
        <v>0</v>
      </c>
      <c r="G29" s="33">
        <f>SUM(Daily!G31,Daily!G217,Daily!G434,Daily!G651,Daily!G868)</f>
        <v>0</v>
      </c>
      <c r="H29" s="33">
        <f>SUM(Daily!H31,Daily!H217,Daily!H434,Daily!H651,Daily!H868)</f>
        <v>0</v>
      </c>
      <c r="I29" s="33">
        <f>SUM(Daily!I31,Daily!I217,Daily!I434,Daily!I651,Daily!I868)</f>
        <v>0</v>
      </c>
      <c r="J29" s="33">
        <f>SUM(Daily!J31,Daily!J217,Daily!J434,Daily!J651,Daily!J868)</f>
        <v>0</v>
      </c>
      <c r="K29" s="33">
        <f>SUM(Daily!K31,Daily!K217,Daily!K434,Daily!K651,Daily!K868)</f>
        <v>0</v>
      </c>
      <c r="L29" s="33">
        <f>SUM(Daily!L31,Daily!L217,Daily!L434,Daily!L651,Daily!L868)</f>
        <v>0</v>
      </c>
      <c r="M29" s="33">
        <f>SUM(Daily!M31,Daily!M217,Daily!M434,Daily!M651,Daily!M868)</f>
        <v>0</v>
      </c>
      <c r="N29" s="33">
        <f>SUM(Daily!N31,Daily!N217,Daily!N434,Daily!N651,Daily!N868)</f>
        <v>0</v>
      </c>
      <c r="O29" s="33">
        <f>SUM(Daily!O31,Daily!O217,Daily!O434,Daily!O651,Daily!O868)</f>
        <v>0</v>
      </c>
      <c r="P29" s="33">
        <f>SUM(Daily!P31,Daily!P217,Daily!P434,Daily!P651,Daily!P868)</f>
        <v>0</v>
      </c>
      <c r="Q29" s="33">
        <f>SUM(Daily!Q31,Daily!Q217,Daily!Q434,Daily!Q651,Daily!Q868)</f>
        <v>0</v>
      </c>
      <c r="R29" s="33">
        <f>SUM(Daily!R31,Daily!R217,Daily!R434,Daily!R651,Daily!R868)</f>
        <v>0</v>
      </c>
      <c r="S29" s="33">
        <f>SUM(Daily!S31,Daily!S217,Daily!S434,Daily!S651,Daily!S868)</f>
        <v>0</v>
      </c>
      <c r="T29" s="33">
        <f>SUM(Daily!T31,Daily!T217,Daily!T434,Daily!T651,Daily!T868)</f>
        <v>0</v>
      </c>
      <c r="U29" s="33">
        <f>SUM(Daily!U31,Daily!U217,Daily!U434,Daily!U651,Daily!U868)</f>
        <v>0</v>
      </c>
      <c r="V29" s="33">
        <f>SUM(Daily!V31,Daily!V217,Daily!V434,Daily!V651,Daily!V868)</f>
        <v>0</v>
      </c>
      <c r="W29" s="33">
        <f>SUM(Daily!W31,Daily!W217,Daily!W434,Daily!W651,Daily!W868)</f>
        <v>0</v>
      </c>
      <c r="X29" s="33">
        <f>SUM(Daily!X31,Daily!X217,Daily!X434,Daily!X651,Daily!X868)</f>
        <v>0</v>
      </c>
      <c r="Y29" s="33">
        <f>SUM(Daily!Y31,Daily!Y217,Daily!Y434,Daily!Y651,Daily!Y868)</f>
        <v>0</v>
      </c>
      <c r="Z29" s="33">
        <f>SUM(Daily!Z31,Daily!Z217,Daily!Z434,Daily!Z651,Daily!Z868)</f>
        <v>0</v>
      </c>
      <c r="AA29" s="33">
        <f>SUM(Daily!AA31,Daily!AA217,Daily!AA434,Daily!AA651,Daily!AA868)</f>
        <v>0</v>
      </c>
      <c r="AB29" s="108">
        <f t="shared" si="0"/>
        <v>0</v>
      </c>
      <c r="AC29" s="19">
        <f t="shared" si="0"/>
        <v>0</v>
      </c>
    </row>
    <row r="30" spans="1:29" ht="14.4" thickTop="1" thickBot="1" x14ac:dyDescent="0.3">
      <c r="A30" s="86" t="s">
        <v>39</v>
      </c>
      <c r="B30" s="33">
        <f>SUM(Daily!B32,Daily!B218,Daily!B435,Daily!B652,Daily!B869)</f>
        <v>0</v>
      </c>
      <c r="C30" s="33">
        <f>SUM(Daily!C32,Daily!C218,Daily!C435,Daily!C652,Daily!C869)</f>
        <v>0</v>
      </c>
      <c r="D30" s="33">
        <f>SUM(Daily!D32,Daily!D218,Daily!D435,Daily!D652,Daily!D869)</f>
        <v>0</v>
      </c>
      <c r="E30" s="33">
        <f>SUM(Daily!E32,Daily!E218,Daily!E435,Daily!E652,Daily!E869)</f>
        <v>0</v>
      </c>
      <c r="F30" s="33">
        <f>SUM(Daily!F32,Daily!F218,Daily!F435,Daily!F652,Daily!F869)</f>
        <v>0</v>
      </c>
      <c r="G30" s="33">
        <f>SUM(Daily!G32,Daily!G218,Daily!G435,Daily!G652,Daily!G869)</f>
        <v>0</v>
      </c>
      <c r="H30" s="33">
        <f>SUM(Daily!H32,Daily!H218,Daily!H435,Daily!H652,Daily!H869)</f>
        <v>0</v>
      </c>
      <c r="I30" s="33">
        <f>SUM(Daily!I32,Daily!I218,Daily!I435,Daily!I652,Daily!I869)</f>
        <v>0</v>
      </c>
      <c r="J30" s="33">
        <f>SUM(Daily!J32,Daily!J218,Daily!J435,Daily!J652,Daily!J869)</f>
        <v>0</v>
      </c>
      <c r="K30" s="33">
        <f>SUM(Daily!K32,Daily!K218,Daily!K435,Daily!K652,Daily!K869)</f>
        <v>0</v>
      </c>
      <c r="L30" s="33">
        <f>SUM(Daily!L32,Daily!L218,Daily!L435,Daily!L652,Daily!L869)</f>
        <v>0</v>
      </c>
      <c r="M30" s="33">
        <f>SUM(Daily!M32,Daily!M218,Daily!M435,Daily!M652,Daily!M869)</f>
        <v>0</v>
      </c>
      <c r="N30" s="33">
        <f>SUM(Daily!N32,Daily!N218,Daily!N435,Daily!N652,Daily!N869)</f>
        <v>0</v>
      </c>
      <c r="O30" s="33">
        <f>SUM(Daily!O32,Daily!O218,Daily!O435,Daily!O652,Daily!O869)</f>
        <v>0</v>
      </c>
      <c r="P30" s="33">
        <f>SUM(Daily!P32,Daily!P218,Daily!P435,Daily!P652,Daily!P869)</f>
        <v>0</v>
      </c>
      <c r="Q30" s="33">
        <f>SUM(Daily!Q32,Daily!Q218,Daily!Q435,Daily!Q652,Daily!Q869)</f>
        <v>0</v>
      </c>
      <c r="R30" s="33">
        <f>SUM(Daily!R32,Daily!R218,Daily!R435,Daily!R652,Daily!R869)</f>
        <v>0</v>
      </c>
      <c r="S30" s="33">
        <f>SUM(Daily!S32,Daily!S218,Daily!S435,Daily!S652,Daily!S869)</f>
        <v>0</v>
      </c>
      <c r="T30" s="33">
        <f>SUM(Daily!T32,Daily!T218,Daily!T435,Daily!T652,Daily!T869)</f>
        <v>0</v>
      </c>
      <c r="U30" s="33">
        <f>SUM(Daily!U32,Daily!U218,Daily!U435,Daily!U652,Daily!U869)</f>
        <v>0</v>
      </c>
      <c r="V30" s="33">
        <f>SUM(Daily!V32,Daily!V218,Daily!V435,Daily!V652,Daily!V869)</f>
        <v>0</v>
      </c>
      <c r="W30" s="33">
        <f>SUM(Daily!W32,Daily!W218,Daily!W435,Daily!W652,Daily!W869)</f>
        <v>0</v>
      </c>
      <c r="X30" s="33">
        <f>SUM(Daily!X32,Daily!X218,Daily!X435,Daily!X652,Daily!X869)</f>
        <v>0</v>
      </c>
      <c r="Y30" s="33">
        <f>SUM(Daily!Y32,Daily!Y218,Daily!Y435,Daily!Y652,Daily!Y869)</f>
        <v>0</v>
      </c>
      <c r="Z30" s="33">
        <f>SUM(Daily!Z32,Daily!Z218,Daily!Z435,Daily!Z652,Daily!Z869)</f>
        <v>0</v>
      </c>
      <c r="AA30" s="33">
        <f>SUM(Daily!AA32,Daily!AA218,Daily!AA435,Daily!AA652,Daily!AA869)</f>
        <v>0</v>
      </c>
      <c r="AB30" s="109">
        <f t="shared" si="0"/>
        <v>0</v>
      </c>
      <c r="AC30" s="110">
        <f t="shared" si="0"/>
        <v>0</v>
      </c>
    </row>
    <row r="31" spans="1:29" ht="14.4" thickTop="1" thickBot="1" x14ac:dyDescent="0.3">
      <c r="A31" s="41" t="s">
        <v>13</v>
      </c>
      <c r="B31" s="50">
        <f>SUM(B7:B30)</f>
        <v>204791</v>
      </c>
      <c r="C31" s="46">
        <f t="shared" ref="C31:AC31" si="1">SUM(C7:C30)</f>
        <v>196201.49999999997</v>
      </c>
      <c r="D31" s="45">
        <f t="shared" si="1"/>
        <v>106026</v>
      </c>
      <c r="E31" s="51">
        <f t="shared" si="1"/>
        <v>97449.299999999988</v>
      </c>
      <c r="F31" s="50">
        <f t="shared" si="1"/>
        <v>136654</v>
      </c>
      <c r="G31" s="46">
        <f t="shared" si="1"/>
        <v>131148.29999999999</v>
      </c>
      <c r="H31" s="45">
        <f t="shared" si="1"/>
        <v>229651</v>
      </c>
      <c r="I31" s="51">
        <f t="shared" si="1"/>
        <v>257063.50000000003</v>
      </c>
      <c r="J31" s="50">
        <f t="shared" si="1"/>
        <v>41460</v>
      </c>
      <c r="K31" s="46">
        <f t="shared" si="1"/>
        <v>43089.69999999999</v>
      </c>
      <c r="L31" s="45">
        <f t="shared" si="1"/>
        <v>143854</v>
      </c>
      <c r="M31" s="51">
        <f t="shared" si="1"/>
        <v>154051.30000000002</v>
      </c>
      <c r="N31" s="50">
        <f t="shared" si="1"/>
        <v>234762</v>
      </c>
      <c r="O31" s="46">
        <f t="shared" si="1"/>
        <v>234018.49999999997</v>
      </c>
      <c r="P31" s="45">
        <f t="shared" si="1"/>
        <v>143749</v>
      </c>
      <c r="Q31" s="51">
        <f t="shared" si="1"/>
        <v>140103.40000000002</v>
      </c>
      <c r="R31" s="50">
        <f t="shared" si="1"/>
        <v>169975</v>
      </c>
      <c r="S31" s="46">
        <f t="shared" si="1"/>
        <v>170699.90000000002</v>
      </c>
      <c r="T31" s="45">
        <f t="shared" si="1"/>
        <v>55719</v>
      </c>
      <c r="U31" s="51">
        <f t="shared" si="1"/>
        <v>55728.1</v>
      </c>
      <c r="V31" s="50">
        <f t="shared" si="1"/>
        <v>171244</v>
      </c>
      <c r="W31" s="46">
        <f t="shared" si="1"/>
        <v>197954</v>
      </c>
      <c r="X31" s="45">
        <f t="shared" si="1"/>
        <v>136344</v>
      </c>
      <c r="Y31" s="51">
        <f t="shared" si="1"/>
        <v>83386.3</v>
      </c>
      <c r="Z31" s="50">
        <f t="shared" si="1"/>
        <v>280683</v>
      </c>
      <c r="AA31" s="46">
        <f t="shared" si="1"/>
        <v>289495.09999999998</v>
      </c>
      <c r="AB31" s="45">
        <f t="shared" si="1"/>
        <v>2054912</v>
      </c>
      <c r="AC31" s="46">
        <f t="shared" si="1"/>
        <v>2050388.9</v>
      </c>
    </row>
    <row r="32" spans="1:29" ht="15.6" thickTop="1" x14ac:dyDescent="0.25">
      <c r="AB32" s="175" t="str">
        <f>IF(AB31='Daily Total'!D48,"Correct","Wrong")</f>
        <v>Wrong</v>
      </c>
      <c r="AC32" s="175" t="str">
        <f>IF(AC31='Daily Total'!E48,"Correct","Wrong")</f>
        <v>Wrong</v>
      </c>
    </row>
    <row r="35" spans="1:29" x14ac:dyDescent="0.25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5">
      <c r="A40" s="90" t="s">
        <v>17</v>
      </c>
      <c r="B40" s="3">
        <f t="shared" ref="B40:AA49" si="3">+B8/$B$65</f>
        <v>683</v>
      </c>
      <c r="C40" s="30">
        <f t="shared" si="3"/>
        <v>0.25</v>
      </c>
      <c r="D40" s="3">
        <f t="shared" si="3"/>
        <v>505.25</v>
      </c>
      <c r="E40" s="30">
        <f t="shared" si="3"/>
        <v>3.25</v>
      </c>
      <c r="F40" s="3">
        <f t="shared" si="3"/>
        <v>770.25</v>
      </c>
      <c r="G40" s="30">
        <f t="shared" si="3"/>
        <v>14</v>
      </c>
      <c r="H40" s="3">
        <f t="shared" si="3"/>
        <v>687.5</v>
      </c>
      <c r="I40" s="30">
        <f t="shared" si="3"/>
        <v>56.5</v>
      </c>
      <c r="J40" s="3">
        <f t="shared" si="3"/>
        <v>25</v>
      </c>
      <c r="K40" s="30">
        <f t="shared" si="3"/>
        <v>36</v>
      </c>
      <c r="L40" s="3">
        <f t="shared" si="3"/>
        <v>80</v>
      </c>
      <c r="M40" s="30">
        <f t="shared" si="3"/>
        <v>157</v>
      </c>
      <c r="N40" s="3">
        <f t="shared" si="3"/>
        <v>292.5</v>
      </c>
      <c r="O40" s="30">
        <f t="shared" si="3"/>
        <v>207.25</v>
      </c>
      <c r="P40" s="3">
        <f t="shared" si="3"/>
        <v>120</v>
      </c>
      <c r="Q40" s="30">
        <f t="shared" si="3"/>
        <v>119</v>
      </c>
      <c r="R40" s="3">
        <f t="shared" si="3"/>
        <v>70.25</v>
      </c>
      <c r="S40" s="30">
        <f t="shared" si="3"/>
        <v>157</v>
      </c>
      <c r="T40" s="3">
        <f t="shared" si="3"/>
        <v>4</v>
      </c>
      <c r="U40" s="30">
        <f t="shared" si="3"/>
        <v>64.25</v>
      </c>
      <c r="V40" s="3">
        <f t="shared" si="3"/>
        <v>29</v>
      </c>
      <c r="W40" s="30">
        <f t="shared" si="3"/>
        <v>152.5</v>
      </c>
      <c r="X40" s="3">
        <f t="shared" si="3"/>
        <v>5.25</v>
      </c>
      <c r="Y40" s="30">
        <f t="shared" si="3"/>
        <v>83.25</v>
      </c>
      <c r="Z40" s="3">
        <f t="shared" si="3"/>
        <v>5.75</v>
      </c>
      <c r="AA40" s="30">
        <f t="shared" si="3"/>
        <v>94.75</v>
      </c>
      <c r="AB40" s="108">
        <f t="shared" ref="AB40:AB56" si="4">B40+D40+F40+H40+J40+L40+N40+P40+R40+T40+V40+X40+Z40</f>
        <v>3277.75</v>
      </c>
      <c r="AC40" s="19">
        <f t="shared" ref="AC40:AC62" si="5">C40+E40+G40+I40+K40+M40+O40+Q40+S40+U40+W40+Y40+AA40</f>
        <v>1145</v>
      </c>
    </row>
    <row r="41" spans="1:29" x14ac:dyDescent="0.25">
      <c r="A41" s="91" t="s">
        <v>18</v>
      </c>
      <c r="B41" s="3">
        <f t="shared" si="3"/>
        <v>3037.75</v>
      </c>
      <c r="C41" s="30">
        <f t="shared" si="3"/>
        <v>808.375</v>
      </c>
      <c r="D41" s="3">
        <f t="shared" si="3"/>
        <v>1889.5</v>
      </c>
      <c r="E41" s="30">
        <f t="shared" si="3"/>
        <v>538.04999999999995</v>
      </c>
      <c r="F41" s="3">
        <f t="shared" si="3"/>
        <v>2666</v>
      </c>
      <c r="G41" s="30">
        <f t="shared" si="3"/>
        <v>714.82500000000005</v>
      </c>
      <c r="H41" s="3">
        <f t="shared" si="3"/>
        <v>3167.5</v>
      </c>
      <c r="I41" s="30">
        <f t="shared" si="3"/>
        <v>1235.4000000000001</v>
      </c>
      <c r="J41" s="3">
        <f t="shared" si="3"/>
        <v>147</v>
      </c>
      <c r="K41" s="30">
        <f t="shared" si="3"/>
        <v>465.07499999999999</v>
      </c>
      <c r="L41" s="3">
        <f t="shared" si="3"/>
        <v>885.5</v>
      </c>
      <c r="M41" s="30">
        <f t="shared" si="3"/>
        <v>1759.4749999999999</v>
      </c>
      <c r="N41" s="3">
        <f t="shared" si="3"/>
        <v>2451.25</v>
      </c>
      <c r="O41" s="30">
        <f t="shared" si="3"/>
        <v>2553.3249999999998</v>
      </c>
      <c r="P41" s="3">
        <f t="shared" si="3"/>
        <v>1385.25</v>
      </c>
      <c r="Q41" s="30">
        <f t="shared" si="3"/>
        <v>1433.925</v>
      </c>
      <c r="R41" s="3">
        <f t="shared" si="3"/>
        <v>2086</v>
      </c>
      <c r="S41" s="30">
        <f t="shared" si="3"/>
        <v>1520.7249999999999</v>
      </c>
      <c r="T41" s="3">
        <f t="shared" si="3"/>
        <v>262.75</v>
      </c>
      <c r="U41" s="30">
        <f t="shared" si="3"/>
        <v>851.1</v>
      </c>
      <c r="V41" s="3">
        <f t="shared" si="3"/>
        <v>1140.25</v>
      </c>
      <c r="W41" s="30">
        <f t="shared" si="3"/>
        <v>1936.25</v>
      </c>
      <c r="X41" s="3">
        <f t="shared" si="3"/>
        <v>1329.5</v>
      </c>
      <c r="Y41" s="30">
        <f t="shared" si="3"/>
        <v>1129.675</v>
      </c>
      <c r="Z41" s="3">
        <f t="shared" si="3"/>
        <v>3509.25</v>
      </c>
      <c r="AA41" s="30">
        <f t="shared" si="3"/>
        <v>2174.8249999999998</v>
      </c>
      <c r="AB41" s="108">
        <f t="shared" si="4"/>
        <v>23957.5</v>
      </c>
      <c r="AC41" s="19">
        <f t="shared" si="5"/>
        <v>17121.024999999998</v>
      </c>
    </row>
    <row r="42" spans="1:29" x14ac:dyDescent="0.25">
      <c r="A42" s="90" t="s">
        <v>19</v>
      </c>
      <c r="B42" s="3">
        <f t="shared" si="3"/>
        <v>5927.5</v>
      </c>
      <c r="C42" s="30">
        <f t="shared" si="3"/>
        <v>2359.4250000000002</v>
      </c>
      <c r="D42" s="3">
        <f t="shared" si="3"/>
        <v>2461</v>
      </c>
      <c r="E42" s="30">
        <f t="shared" si="3"/>
        <v>1601.5</v>
      </c>
      <c r="F42" s="3">
        <f t="shared" si="3"/>
        <v>4089</v>
      </c>
      <c r="G42" s="30">
        <f t="shared" si="3"/>
        <v>1750.8</v>
      </c>
      <c r="H42" s="3">
        <f t="shared" si="3"/>
        <v>5015.25</v>
      </c>
      <c r="I42" s="30">
        <f t="shared" si="3"/>
        <v>3091.25</v>
      </c>
      <c r="J42" s="3">
        <f t="shared" si="3"/>
        <v>329.75</v>
      </c>
      <c r="K42" s="30">
        <f t="shared" si="3"/>
        <v>1167.45</v>
      </c>
      <c r="L42" s="3">
        <f t="shared" si="3"/>
        <v>1573.5</v>
      </c>
      <c r="M42" s="30">
        <f t="shared" si="3"/>
        <v>3836.625</v>
      </c>
      <c r="N42" s="3">
        <f t="shared" si="3"/>
        <v>4028.5</v>
      </c>
      <c r="O42" s="30">
        <f t="shared" si="3"/>
        <v>4900.125</v>
      </c>
      <c r="P42" s="3">
        <f t="shared" si="3"/>
        <v>2863.75</v>
      </c>
      <c r="Q42" s="30">
        <f t="shared" si="3"/>
        <v>2838.95</v>
      </c>
      <c r="R42" s="3">
        <f t="shared" si="3"/>
        <v>3782.25</v>
      </c>
      <c r="S42" s="30">
        <f t="shared" si="3"/>
        <v>2710.9749999999999</v>
      </c>
      <c r="T42" s="3">
        <f t="shared" si="3"/>
        <v>590.5</v>
      </c>
      <c r="U42" s="30">
        <f t="shared" si="3"/>
        <v>1839.3</v>
      </c>
      <c r="V42" s="3">
        <f t="shared" si="3"/>
        <v>2109</v>
      </c>
      <c r="W42" s="30">
        <f t="shared" si="3"/>
        <v>4423.75</v>
      </c>
      <c r="X42" s="3">
        <f t="shared" si="3"/>
        <v>2693</v>
      </c>
      <c r="Y42" s="30">
        <f t="shared" si="3"/>
        <v>2221.625</v>
      </c>
      <c r="Z42" s="3">
        <f t="shared" si="3"/>
        <v>5746.5</v>
      </c>
      <c r="AA42" s="30">
        <f t="shared" si="3"/>
        <v>4329.7</v>
      </c>
      <c r="AB42" s="108">
        <f t="shared" si="4"/>
        <v>41209.5</v>
      </c>
      <c r="AC42" s="19">
        <f t="shared" si="5"/>
        <v>37071.474999999999</v>
      </c>
    </row>
    <row r="43" spans="1:29" x14ac:dyDescent="0.25">
      <c r="A43" s="91" t="s">
        <v>20</v>
      </c>
      <c r="B43" s="3">
        <f t="shared" si="3"/>
        <v>6452.25</v>
      </c>
      <c r="C43" s="30">
        <f t="shared" si="3"/>
        <v>2311.5</v>
      </c>
      <c r="D43" s="3">
        <f t="shared" si="3"/>
        <v>2688.5</v>
      </c>
      <c r="E43" s="30">
        <f t="shared" si="3"/>
        <v>2127.4499999999998</v>
      </c>
      <c r="F43" s="3">
        <f t="shared" si="3"/>
        <v>4250.5</v>
      </c>
      <c r="G43" s="30">
        <f t="shared" si="3"/>
        <v>2022.45</v>
      </c>
      <c r="H43" s="3">
        <f t="shared" si="3"/>
        <v>5295.5</v>
      </c>
      <c r="I43" s="30">
        <f t="shared" si="3"/>
        <v>3605.375</v>
      </c>
      <c r="J43" s="3">
        <f t="shared" si="3"/>
        <v>480</v>
      </c>
      <c r="K43" s="30">
        <f t="shared" si="3"/>
        <v>1656.675</v>
      </c>
      <c r="L43" s="3">
        <f t="shared" si="3"/>
        <v>1592.25</v>
      </c>
      <c r="M43" s="30">
        <f t="shared" si="3"/>
        <v>5679.2749999999996</v>
      </c>
      <c r="N43" s="3">
        <f t="shared" si="3"/>
        <v>4238.75</v>
      </c>
      <c r="O43" s="30">
        <f t="shared" si="3"/>
        <v>6248.375</v>
      </c>
      <c r="P43" s="3">
        <f t="shared" si="3"/>
        <v>3383</v>
      </c>
      <c r="Q43" s="30">
        <f t="shared" si="3"/>
        <v>3428.0749999999998</v>
      </c>
      <c r="R43" s="3">
        <f t="shared" si="3"/>
        <v>4413.25</v>
      </c>
      <c r="S43" s="30">
        <f t="shared" si="3"/>
        <v>3104.3249999999998</v>
      </c>
      <c r="T43" s="3">
        <f t="shared" si="3"/>
        <v>597.5</v>
      </c>
      <c r="U43" s="30">
        <f t="shared" si="3"/>
        <v>2618.0250000000001</v>
      </c>
      <c r="V43" s="3">
        <f t="shared" si="3"/>
        <v>2003.5</v>
      </c>
      <c r="W43" s="30">
        <f t="shared" si="3"/>
        <v>5378.55</v>
      </c>
      <c r="X43" s="3">
        <f t="shared" si="3"/>
        <v>2817</v>
      </c>
      <c r="Y43" s="30">
        <f t="shared" si="3"/>
        <v>2894.5250000000001</v>
      </c>
      <c r="Z43" s="3">
        <f t="shared" si="3"/>
        <v>7186.5</v>
      </c>
      <c r="AA43" s="30">
        <f t="shared" si="3"/>
        <v>4476.6750000000002</v>
      </c>
      <c r="AB43" s="108">
        <f t="shared" si="4"/>
        <v>45398.5</v>
      </c>
      <c r="AC43" s="19">
        <f t="shared" si="5"/>
        <v>45551.275000000009</v>
      </c>
    </row>
    <row r="44" spans="1:29" x14ac:dyDescent="0.25">
      <c r="A44" s="90" t="s">
        <v>21</v>
      </c>
      <c r="B44" s="3">
        <f t="shared" si="3"/>
        <v>4999.25</v>
      </c>
      <c r="C44" s="30">
        <f t="shared" si="3"/>
        <v>1973.55</v>
      </c>
      <c r="D44" s="3">
        <f t="shared" si="3"/>
        <v>2373.5</v>
      </c>
      <c r="E44" s="30">
        <f t="shared" si="3"/>
        <v>1671.75</v>
      </c>
      <c r="F44" s="3">
        <f t="shared" si="3"/>
        <v>2968</v>
      </c>
      <c r="G44" s="30">
        <f t="shared" si="3"/>
        <v>1613.75</v>
      </c>
      <c r="H44" s="3">
        <f t="shared" si="3"/>
        <v>4663.25</v>
      </c>
      <c r="I44" s="30">
        <f t="shared" si="3"/>
        <v>3288.25</v>
      </c>
      <c r="J44" s="3">
        <f t="shared" si="3"/>
        <v>386.5</v>
      </c>
      <c r="K44" s="30">
        <f t="shared" si="3"/>
        <v>1387.4749999999999</v>
      </c>
      <c r="L44" s="3">
        <f t="shared" si="3"/>
        <v>1351.75</v>
      </c>
      <c r="M44" s="30">
        <f t="shared" si="3"/>
        <v>5342.3249999999998</v>
      </c>
      <c r="N44" s="3">
        <f t="shared" si="3"/>
        <v>3463.5</v>
      </c>
      <c r="O44" s="30">
        <f t="shared" si="3"/>
        <v>5885.4250000000002</v>
      </c>
      <c r="P44" s="3">
        <f t="shared" si="3"/>
        <v>2673</v>
      </c>
      <c r="Q44" s="30">
        <f t="shared" si="3"/>
        <v>3066.9250000000002</v>
      </c>
      <c r="R44" s="3">
        <f t="shared" si="3"/>
        <v>3685.25</v>
      </c>
      <c r="S44" s="30">
        <f t="shared" si="3"/>
        <v>2507.1750000000002</v>
      </c>
      <c r="T44" s="3">
        <f t="shared" si="3"/>
        <v>434</v>
      </c>
      <c r="U44" s="30">
        <f t="shared" si="3"/>
        <v>2055.8249999999998</v>
      </c>
      <c r="V44" s="3">
        <f t="shared" si="3"/>
        <v>1477.25</v>
      </c>
      <c r="W44" s="30">
        <f t="shared" si="3"/>
        <v>4851.2</v>
      </c>
      <c r="X44" s="3">
        <f t="shared" si="3"/>
        <v>2379.5</v>
      </c>
      <c r="Y44" s="30">
        <f t="shared" si="3"/>
        <v>2583.4</v>
      </c>
      <c r="Z44" s="3">
        <f t="shared" si="3"/>
        <v>5804</v>
      </c>
      <c r="AA44" s="30">
        <f t="shared" si="3"/>
        <v>3935.9</v>
      </c>
      <c r="AB44" s="108">
        <f t="shared" si="4"/>
        <v>36658.75</v>
      </c>
      <c r="AC44" s="19">
        <f t="shared" si="5"/>
        <v>40162.949999999997</v>
      </c>
    </row>
    <row r="45" spans="1:29" x14ac:dyDescent="0.25">
      <c r="A45" s="91" t="s">
        <v>22</v>
      </c>
      <c r="B45" s="3">
        <f t="shared" si="3"/>
        <v>3404.75</v>
      </c>
      <c r="C45" s="30">
        <f t="shared" si="3"/>
        <v>1868.875</v>
      </c>
      <c r="D45" s="3">
        <f t="shared" si="3"/>
        <v>1678.5</v>
      </c>
      <c r="E45" s="30">
        <f t="shared" si="3"/>
        <v>1215.9749999999999</v>
      </c>
      <c r="F45" s="3">
        <f t="shared" si="3"/>
        <v>2433.5</v>
      </c>
      <c r="G45" s="30">
        <f t="shared" si="3"/>
        <v>1099.9749999999999</v>
      </c>
      <c r="H45" s="3">
        <f t="shared" si="3"/>
        <v>3719</v>
      </c>
      <c r="I45" s="30">
        <f t="shared" si="3"/>
        <v>2760.8</v>
      </c>
      <c r="J45" s="3">
        <f t="shared" si="3"/>
        <v>369</v>
      </c>
      <c r="K45" s="30">
        <f t="shared" si="3"/>
        <v>1164.4749999999999</v>
      </c>
      <c r="L45" s="3">
        <f t="shared" si="3"/>
        <v>1040.25</v>
      </c>
      <c r="M45" s="30">
        <f t="shared" si="3"/>
        <v>3421.375</v>
      </c>
      <c r="N45" s="3">
        <f t="shared" si="3"/>
        <v>2631.75</v>
      </c>
      <c r="O45" s="30">
        <f t="shared" si="3"/>
        <v>4377.3500000000004</v>
      </c>
      <c r="P45" s="3">
        <f t="shared" si="3"/>
        <v>1763.25</v>
      </c>
      <c r="Q45" s="30">
        <f t="shared" si="3"/>
        <v>1963.6</v>
      </c>
      <c r="R45" s="3">
        <f t="shared" si="3"/>
        <v>2714</v>
      </c>
      <c r="S45" s="30">
        <f t="shared" si="3"/>
        <v>1926.125</v>
      </c>
      <c r="T45" s="3">
        <f t="shared" si="3"/>
        <v>356.25</v>
      </c>
      <c r="U45" s="30">
        <f t="shared" si="3"/>
        <v>992.45</v>
      </c>
      <c r="V45" s="3">
        <f t="shared" si="3"/>
        <v>1155.75</v>
      </c>
      <c r="W45" s="30">
        <f t="shared" si="3"/>
        <v>4041.75</v>
      </c>
      <c r="X45" s="3">
        <f t="shared" si="3"/>
        <v>1772.25</v>
      </c>
      <c r="Y45" s="30">
        <f t="shared" si="3"/>
        <v>1483.8</v>
      </c>
      <c r="Z45" s="3">
        <f t="shared" si="3"/>
        <v>4520.75</v>
      </c>
      <c r="AA45" s="30">
        <f t="shared" si="3"/>
        <v>3428.95</v>
      </c>
      <c r="AB45" s="108">
        <f t="shared" si="4"/>
        <v>27559</v>
      </c>
      <c r="AC45" s="19">
        <f t="shared" si="5"/>
        <v>29745.5</v>
      </c>
    </row>
    <row r="46" spans="1:29" x14ac:dyDescent="0.25">
      <c r="A46" s="90" t="s">
        <v>23</v>
      </c>
      <c r="B46" s="3">
        <f t="shared" si="3"/>
        <v>2521.75</v>
      </c>
      <c r="C46" s="30">
        <f t="shared" si="3"/>
        <v>1622.925</v>
      </c>
      <c r="D46" s="3">
        <f t="shared" si="3"/>
        <v>1261.25</v>
      </c>
      <c r="E46" s="30">
        <f t="shared" si="3"/>
        <v>899.1</v>
      </c>
      <c r="F46" s="3">
        <f t="shared" si="3"/>
        <v>1777.25</v>
      </c>
      <c r="G46" s="30">
        <f t="shared" si="3"/>
        <v>1002.95</v>
      </c>
      <c r="H46" s="3">
        <f t="shared" si="3"/>
        <v>2991.75</v>
      </c>
      <c r="I46" s="30">
        <f t="shared" si="3"/>
        <v>2345.5500000000002</v>
      </c>
      <c r="J46" s="3">
        <f t="shared" si="3"/>
        <v>389.25</v>
      </c>
      <c r="K46" s="30">
        <f t="shared" si="3"/>
        <v>774.1</v>
      </c>
      <c r="L46" s="3">
        <f t="shared" si="3"/>
        <v>944.25</v>
      </c>
      <c r="M46" s="30">
        <f t="shared" si="3"/>
        <v>2225.3000000000002</v>
      </c>
      <c r="N46" s="3">
        <f t="shared" si="3"/>
        <v>2113.75</v>
      </c>
      <c r="O46" s="30">
        <f t="shared" si="3"/>
        <v>3072.125</v>
      </c>
      <c r="P46" s="3">
        <f t="shared" si="3"/>
        <v>1351.5</v>
      </c>
      <c r="Q46" s="30">
        <f t="shared" si="3"/>
        <v>1396.6</v>
      </c>
      <c r="R46" s="3">
        <f t="shared" si="3"/>
        <v>2083</v>
      </c>
      <c r="S46" s="30">
        <f t="shared" si="3"/>
        <v>1645.5</v>
      </c>
      <c r="T46" s="3">
        <f t="shared" si="3"/>
        <v>380.25</v>
      </c>
      <c r="U46" s="30">
        <f t="shared" si="3"/>
        <v>622.75</v>
      </c>
      <c r="V46" s="3">
        <f t="shared" si="3"/>
        <v>1005.25</v>
      </c>
      <c r="W46" s="30">
        <f t="shared" si="3"/>
        <v>2917.75</v>
      </c>
      <c r="X46" s="3">
        <f t="shared" si="3"/>
        <v>1325.75</v>
      </c>
      <c r="Y46" s="30">
        <f t="shared" si="3"/>
        <v>928.45</v>
      </c>
      <c r="Z46" s="3">
        <f t="shared" si="3"/>
        <v>3519.25</v>
      </c>
      <c r="AA46" s="30">
        <f t="shared" si="3"/>
        <v>3158.9250000000002</v>
      </c>
      <c r="AB46" s="108">
        <f t="shared" si="4"/>
        <v>21664.25</v>
      </c>
      <c r="AC46" s="19">
        <f t="shared" si="5"/>
        <v>22612.025000000001</v>
      </c>
    </row>
    <row r="47" spans="1:29" x14ac:dyDescent="0.25">
      <c r="A47" s="91" t="s">
        <v>24</v>
      </c>
      <c r="B47" s="3">
        <f t="shared" si="3"/>
        <v>2415.5</v>
      </c>
      <c r="C47" s="30">
        <f t="shared" si="3"/>
        <v>1673.55</v>
      </c>
      <c r="D47" s="3">
        <f t="shared" si="3"/>
        <v>1186.75</v>
      </c>
      <c r="E47" s="30">
        <f t="shared" si="3"/>
        <v>832.47500000000002</v>
      </c>
      <c r="F47" s="3">
        <f t="shared" si="3"/>
        <v>1756.5</v>
      </c>
      <c r="G47" s="30">
        <f t="shared" si="3"/>
        <v>886.57500000000005</v>
      </c>
      <c r="H47" s="3">
        <f t="shared" si="3"/>
        <v>2959.5</v>
      </c>
      <c r="I47" s="30">
        <f t="shared" si="3"/>
        <v>2378.65</v>
      </c>
      <c r="J47" s="3">
        <f t="shared" si="3"/>
        <v>419</v>
      </c>
      <c r="K47" s="30">
        <f t="shared" si="3"/>
        <v>592.07500000000005</v>
      </c>
      <c r="L47" s="3">
        <f t="shared" si="3"/>
        <v>976</v>
      </c>
      <c r="M47" s="30">
        <f t="shared" si="3"/>
        <v>2004.325</v>
      </c>
      <c r="N47" s="3">
        <f t="shared" si="3"/>
        <v>2080.75</v>
      </c>
      <c r="O47" s="30">
        <f t="shared" si="3"/>
        <v>2862.6750000000002</v>
      </c>
      <c r="P47" s="3">
        <f t="shared" si="3"/>
        <v>1417.75</v>
      </c>
      <c r="Q47" s="30">
        <f t="shared" si="3"/>
        <v>1283.425</v>
      </c>
      <c r="R47" s="3">
        <f t="shared" si="3"/>
        <v>2100.25</v>
      </c>
      <c r="S47" s="30">
        <f t="shared" si="3"/>
        <v>1610.9</v>
      </c>
      <c r="T47" s="3">
        <f t="shared" si="3"/>
        <v>378.5</v>
      </c>
      <c r="U47" s="30">
        <f t="shared" si="3"/>
        <v>515.1</v>
      </c>
      <c r="V47" s="3">
        <f t="shared" si="3"/>
        <v>1052</v>
      </c>
      <c r="W47" s="30">
        <f t="shared" si="3"/>
        <v>2884.7750000000001</v>
      </c>
      <c r="X47" s="3">
        <f t="shared" si="3"/>
        <v>1331</v>
      </c>
      <c r="Y47" s="30">
        <f t="shared" si="3"/>
        <v>828.72500000000002</v>
      </c>
      <c r="Z47" s="3">
        <f t="shared" si="3"/>
        <v>3508.75</v>
      </c>
      <c r="AA47" s="30">
        <f t="shared" si="3"/>
        <v>3184.35</v>
      </c>
      <c r="AB47" s="108">
        <f t="shared" si="4"/>
        <v>21582.25</v>
      </c>
      <c r="AC47" s="19">
        <f t="shared" si="5"/>
        <v>21537.599999999999</v>
      </c>
    </row>
    <row r="48" spans="1:29" x14ac:dyDescent="0.25">
      <c r="A48" s="90" t="s">
        <v>25</v>
      </c>
      <c r="B48" s="3">
        <f t="shared" si="3"/>
        <v>2335</v>
      </c>
      <c r="C48" s="30">
        <f t="shared" si="3"/>
        <v>1880.35</v>
      </c>
      <c r="D48" s="3">
        <f t="shared" si="3"/>
        <v>1203</v>
      </c>
      <c r="E48" s="30">
        <f t="shared" si="3"/>
        <v>873.125</v>
      </c>
      <c r="F48" s="3">
        <f t="shared" si="3"/>
        <v>1551.75</v>
      </c>
      <c r="G48" s="30">
        <f t="shared" si="3"/>
        <v>940.45</v>
      </c>
      <c r="H48" s="3">
        <f t="shared" si="3"/>
        <v>3014</v>
      </c>
      <c r="I48" s="30">
        <f t="shared" si="3"/>
        <v>2494.4499999999998</v>
      </c>
      <c r="J48" s="3">
        <f t="shared" si="3"/>
        <v>387.5</v>
      </c>
      <c r="K48" s="30">
        <f t="shared" si="3"/>
        <v>467.97500000000002</v>
      </c>
      <c r="L48" s="3">
        <f t="shared" si="3"/>
        <v>1006.75</v>
      </c>
      <c r="M48" s="30">
        <f t="shared" si="3"/>
        <v>1980.375</v>
      </c>
      <c r="N48" s="3">
        <f t="shared" si="3"/>
        <v>2124.5</v>
      </c>
      <c r="O48" s="30">
        <f t="shared" si="3"/>
        <v>2644.2</v>
      </c>
      <c r="P48" s="3">
        <f t="shared" si="3"/>
        <v>1485.5</v>
      </c>
      <c r="Q48" s="30">
        <f t="shared" si="3"/>
        <v>1317.05</v>
      </c>
      <c r="R48" s="3">
        <f t="shared" si="3"/>
        <v>1965.25</v>
      </c>
      <c r="S48" s="30">
        <f t="shared" si="3"/>
        <v>1604.45</v>
      </c>
      <c r="T48" s="3">
        <f t="shared" si="3"/>
        <v>391.25</v>
      </c>
      <c r="U48" s="30">
        <f t="shared" si="3"/>
        <v>545.97500000000002</v>
      </c>
      <c r="V48" s="3">
        <f t="shared" si="3"/>
        <v>1170.25</v>
      </c>
      <c r="W48" s="30">
        <f t="shared" si="3"/>
        <v>2496.875</v>
      </c>
      <c r="X48" s="3">
        <f t="shared" si="3"/>
        <v>1214.25</v>
      </c>
      <c r="Y48" s="30">
        <f t="shared" si="3"/>
        <v>772.57500000000005</v>
      </c>
      <c r="Z48" s="3">
        <f t="shared" si="3"/>
        <v>3317</v>
      </c>
      <c r="AA48" s="30">
        <f t="shared" si="3"/>
        <v>3304.4250000000002</v>
      </c>
      <c r="AB48" s="108">
        <f t="shared" si="4"/>
        <v>21166</v>
      </c>
      <c r="AC48" s="19">
        <f t="shared" si="5"/>
        <v>21322.275000000001</v>
      </c>
    </row>
    <row r="49" spans="1:29" x14ac:dyDescent="0.25">
      <c r="A49" s="91" t="s">
        <v>26</v>
      </c>
      <c r="B49" s="3">
        <f t="shared" si="3"/>
        <v>2042.75</v>
      </c>
      <c r="C49" s="30">
        <f t="shared" si="3"/>
        <v>1709.7</v>
      </c>
      <c r="D49" s="3">
        <f t="shared" si="3"/>
        <v>1009.75</v>
      </c>
      <c r="E49" s="30">
        <f t="shared" si="3"/>
        <v>858.77499999999998</v>
      </c>
      <c r="F49" s="3">
        <f t="shared" si="3"/>
        <v>1369.5</v>
      </c>
      <c r="G49" s="30">
        <f t="shared" si="3"/>
        <v>963.875</v>
      </c>
      <c r="H49" s="3">
        <f t="shared" si="3"/>
        <v>2555.25</v>
      </c>
      <c r="I49" s="30">
        <f t="shared" si="3"/>
        <v>2329.1750000000002</v>
      </c>
      <c r="J49" s="3">
        <f t="shared" si="3"/>
        <v>412</v>
      </c>
      <c r="K49" s="30">
        <f t="shared" si="3"/>
        <v>433.65</v>
      </c>
      <c r="L49" s="3">
        <f t="shared" si="3"/>
        <v>1090.5</v>
      </c>
      <c r="M49" s="30">
        <f t="shared" si="3"/>
        <v>1643.375</v>
      </c>
      <c r="N49" s="3">
        <f t="shared" si="3"/>
        <v>1964.75</v>
      </c>
      <c r="O49" s="30">
        <f t="shared" si="3"/>
        <v>2286.3000000000002</v>
      </c>
      <c r="P49" s="3">
        <f t="shared" si="3"/>
        <v>1345.25</v>
      </c>
      <c r="Q49" s="30">
        <f t="shared" si="3"/>
        <v>1314.425</v>
      </c>
      <c r="R49" s="3">
        <f t="shared" si="3"/>
        <v>1786.25</v>
      </c>
      <c r="S49" s="30">
        <f t="shared" si="3"/>
        <v>1545.075</v>
      </c>
      <c r="T49" s="3">
        <f t="shared" si="3"/>
        <v>361.5</v>
      </c>
      <c r="U49" s="30">
        <f t="shared" si="3"/>
        <v>498.92500000000001</v>
      </c>
      <c r="V49" s="3">
        <f t="shared" si="3"/>
        <v>1214.75</v>
      </c>
      <c r="W49" s="30">
        <f t="shared" ref="W49:AA49" si="6">+W17/$B$65</f>
        <v>2153.8000000000002</v>
      </c>
      <c r="X49" s="3">
        <f t="shared" si="6"/>
        <v>1253.25</v>
      </c>
      <c r="Y49" s="30">
        <f t="shared" si="6"/>
        <v>741.52499999999998</v>
      </c>
      <c r="Z49" s="3">
        <f t="shared" si="6"/>
        <v>3192</v>
      </c>
      <c r="AA49" s="30">
        <f t="shared" si="6"/>
        <v>3024.9</v>
      </c>
      <c r="AB49" s="108">
        <f t="shared" si="4"/>
        <v>19597.5</v>
      </c>
      <c r="AC49" s="19">
        <f t="shared" si="5"/>
        <v>19503.5</v>
      </c>
    </row>
    <row r="50" spans="1:29" x14ac:dyDescent="0.25">
      <c r="A50" s="90" t="s">
        <v>27</v>
      </c>
      <c r="B50" s="3">
        <f t="shared" ref="B50:AA59" si="7">+B18/$B$65</f>
        <v>1691</v>
      </c>
      <c r="C50" s="30">
        <f t="shared" si="7"/>
        <v>1919.6</v>
      </c>
      <c r="D50" s="3">
        <f t="shared" si="7"/>
        <v>930.25</v>
      </c>
      <c r="E50" s="30">
        <f t="shared" si="7"/>
        <v>904.75</v>
      </c>
      <c r="F50" s="3">
        <f t="shared" si="7"/>
        <v>1177.5</v>
      </c>
      <c r="G50" s="30">
        <f t="shared" si="7"/>
        <v>1167.825</v>
      </c>
      <c r="H50" s="3">
        <f t="shared" si="7"/>
        <v>2442.5</v>
      </c>
      <c r="I50" s="30">
        <f t="shared" si="7"/>
        <v>2735.5250000000001</v>
      </c>
      <c r="J50" s="3">
        <f t="shared" si="7"/>
        <v>496.25</v>
      </c>
      <c r="K50" s="30">
        <f t="shared" si="7"/>
        <v>383.625</v>
      </c>
      <c r="L50" s="3">
        <f t="shared" si="7"/>
        <v>1382.25</v>
      </c>
      <c r="M50" s="30">
        <f t="shared" si="7"/>
        <v>1352.35</v>
      </c>
      <c r="N50" s="3">
        <f t="shared" si="7"/>
        <v>2208.5</v>
      </c>
      <c r="O50" s="30">
        <f t="shared" si="7"/>
        <v>2112.8249999999998</v>
      </c>
      <c r="P50" s="3">
        <f t="shared" si="7"/>
        <v>1572.25</v>
      </c>
      <c r="Q50" s="30">
        <f t="shared" si="7"/>
        <v>1283.55</v>
      </c>
      <c r="R50" s="3">
        <f t="shared" si="7"/>
        <v>1601.25</v>
      </c>
      <c r="S50" s="30">
        <f t="shared" si="7"/>
        <v>1712.425</v>
      </c>
      <c r="T50" s="3">
        <f t="shared" si="7"/>
        <v>515.5</v>
      </c>
      <c r="U50" s="30">
        <f t="shared" si="7"/>
        <v>428.1</v>
      </c>
      <c r="V50" s="3">
        <f t="shared" si="7"/>
        <v>1603</v>
      </c>
      <c r="W50" s="30">
        <f t="shared" si="7"/>
        <v>1902.5</v>
      </c>
      <c r="X50" s="3">
        <f t="shared" si="7"/>
        <v>1271.75</v>
      </c>
      <c r="Y50" s="30">
        <f t="shared" si="7"/>
        <v>687.17499999999995</v>
      </c>
      <c r="Z50" s="3">
        <f t="shared" si="7"/>
        <v>3195.75</v>
      </c>
      <c r="AA50" s="30">
        <f t="shared" si="7"/>
        <v>3435.4749999999999</v>
      </c>
      <c r="AB50" s="108">
        <f t="shared" si="4"/>
        <v>20087.75</v>
      </c>
      <c r="AC50" s="19">
        <f t="shared" si="5"/>
        <v>20025.724999999999</v>
      </c>
    </row>
    <row r="51" spans="1:29" x14ac:dyDescent="0.25">
      <c r="A51" s="91" t="s">
        <v>28</v>
      </c>
      <c r="B51" s="3">
        <f t="shared" si="7"/>
        <v>1637.25</v>
      </c>
      <c r="C51" s="30">
        <f t="shared" si="7"/>
        <v>2520.3000000000002</v>
      </c>
      <c r="D51" s="3">
        <f t="shared" si="7"/>
        <v>1114.75</v>
      </c>
      <c r="E51" s="30">
        <f t="shared" si="7"/>
        <v>1066.8</v>
      </c>
      <c r="F51" s="3">
        <f t="shared" si="7"/>
        <v>1171.25</v>
      </c>
      <c r="G51" s="30">
        <f t="shared" si="7"/>
        <v>1547.3</v>
      </c>
      <c r="H51" s="3">
        <f t="shared" si="7"/>
        <v>2590.75</v>
      </c>
      <c r="I51" s="30">
        <f t="shared" si="7"/>
        <v>3248.55</v>
      </c>
      <c r="J51" s="3">
        <f t="shared" si="7"/>
        <v>605</v>
      </c>
      <c r="K51" s="30">
        <f t="shared" si="7"/>
        <v>318.32499999999999</v>
      </c>
      <c r="L51" s="3">
        <f t="shared" si="7"/>
        <v>2109.75</v>
      </c>
      <c r="M51" s="30">
        <f t="shared" si="7"/>
        <v>1110.8499999999999</v>
      </c>
      <c r="N51" s="3">
        <f t="shared" si="7"/>
        <v>2821.75</v>
      </c>
      <c r="O51" s="30">
        <f t="shared" si="7"/>
        <v>1947.4</v>
      </c>
      <c r="P51" s="3">
        <f t="shared" si="7"/>
        <v>1825.5</v>
      </c>
      <c r="Q51" s="30">
        <f t="shared" si="7"/>
        <v>1215.325</v>
      </c>
      <c r="R51" s="3">
        <f t="shared" si="7"/>
        <v>1596</v>
      </c>
      <c r="S51" s="30">
        <f t="shared" si="7"/>
        <v>1962.3</v>
      </c>
      <c r="T51" s="3">
        <f t="shared" si="7"/>
        <v>745.75</v>
      </c>
      <c r="U51" s="30">
        <f t="shared" si="7"/>
        <v>321.07499999999999</v>
      </c>
      <c r="V51" s="3">
        <f t="shared" si="7"/>
        <v>2356</v>
      </c>
      <c r="W51" s="30">
        <f t="shared" si="7"/>
        <v>1736.2249999999999</v>
      </c>
      <c r="X51" s="3">
        <f t="shared" si="7"/>
        <v>1714.5</v>
      </c>
      <c r="Y51" s="30">
        <f t="shared" si="7"/>
        <v>592.17499999999995</v>
      </c>
      <c r="Z51" s="3">
        <f t="shared" si="7"/>
        <v>3302.25</v>
      </c>
      <c r="AA51" s="30">
        <f t="shared" si="7"/>
        <v>3514.625</v>
      </c>
      <c r="AB51" s="108">
        <f t="shared" si="4"/>
        <v>23590.5</v>
      </c>
      <c r="AC51" s="19">
        <f t="shared" si="5"/>
        <v>21101.25</v>
      </c>
    </row>
    <row r="52" spans="1:29" x14ac:dyDescent="0.25">
      <c r="A52" s="90" t="s">
        <v>29</v>
      </c>
      <c r="B52" s="3">
        <f t="shared" si="7"/>
        <v>2143.75</v>
      </c>
      <c r="C52" s="30">
        <f t="shared" si="7"/>
        <v>3793.9</v>
      </c>
      <c r="D52" s="3">
        <f t="shared" si="7"/>
        <v>1650.5</v>
      </c>
      <c r="E52" s="30">
        <f t="shared" si="7"/>
        <v>1562</v>
      </c>
      <c r="F52" s="3">
        <f t="shared" si="7"/>
        <v>1766.5</v>
      </c>
      <c r="G52" s="30">
        <f t="shared" si="7"/>
        <v>2638.4749999999999</v>
      </c>
      <c r="H52" s="3">
        <f t="shared" si="7"/>
        <v>3018.5</v>
      </c>
      <c r="I52" s="30">
        <f t="shared" si="7"/>
        <v>4690.375</v>
      </c>
      <c r="J52" s="3">
        <f t="shared" si="7"/>
        <v>1168.5</v>
      </c>
      <c r="K52" s="30">
        <f t="shared" si="7"/>
        <v>345.8</v>
      </c>
      <c r="L52" s="3">
        <f t="shared" si="7"/>
        <v>3594.25</v>
      </c>
      <c r="M52" s="30">
        <f t="shared" si="7"/>
        <v>1176.2</v>
      </c>
      <c r="N52" s="3">
        <f t="shared" si="7"/>
        <v>4483.25</v>
      </c>
      <c r="O52" s="30">
        <f t="shared" si="7"/>
        <v>2784.95</v>
      </c>
      <c r="P52" s="3">
        <f t="shared" si="7"/>
        <v>2622.75</v>
      </c>
      <c r="Q52" s="30">
        <f t="shared" si="7"/>
        <v>1780.5250000000001</v>
      </c>
      <c r="R52" s="3">
        <f t="shared" si="7"/>
        <v>2343</v>
      </c>
      <c r="S52" s="30">
        <f t="shared" si="7"/>
        <v>3091.5</v>
      </c>
      <c r="T52" s="3">
        <f t="shared" si="7"/>
        <v>1730</v>
      </c>
      <c r="U52" s="30">
        <f t="shared" si="7"/>
        <v>317.55</v>
      </c>
      <c r="V52" s="3">
        <f t="shared" si="7"/>
        <v>3769</v>
      </c>
      <c r="W52" s="30">
        <f t="shared" si="7"/>
        <v>2157.375</v>
      </c>
      <c r="X52" s="3">
        <f t="shared" si="7"/>
        <v>2529.5</v>
      </c>
      <c r="Y52" s="30">
        <f t="shared" si="7"/>
        <v>882.9</v>
      </c>
      <c r="Z52" s="3">
        <f t="shared" si="7"/>
        <v>3831</v>
      </c>
      <c r="AA52" s="30">
        <f t="shared" si="7"/>
        <v>5184.8500000000004</v>
      </c>
      <c r="AB52" s="108">
        <f t="shared" si="4"/>
        <v>34650.5</v>
      </c>
      <c r="AC52" s="19">
        <f t="shared" si="5"/>
        <v>30406.400000000001</v>
      </c>
    </row>
    <row r="53" spans="1:29" x14ac:dyDescent="0.25">
      <c r="A53" s="91" t="s">
        <v>30</v>
      </c>
      <c r="B53" s="3">
        <f t="shared" si="7"/>
        <v>2594.5</v>
      </c>
      <c r="C53" s="30">
        <f t="shared" si="7"/>
        <v>5844.9250000000002</v>
      </c>
      <c r="D53" s="3">
        <f t="shared" si="7"/>
        <v>2103.5</v>
      </c>
      <c r="E53" s="30">
        <f t="shared" si="7"/>
        <v>2205</v>
      </c>
      <c r="F53" s="3">
        <f t="shared" si="7"/>
        <v>1817.25</v>
      </c>
      <c r="G53" s="30">
        <f t="shared" si="7"/>
        <v>3904.25</v>
      </c>
      <c r="H53" s="3">
        <f t="shared" si="7"/>
        <v>3661.5</v>
      </c>
      <c r="I53" s="30">
        <f t="shared" si="7"/>
        <v>6818.375</v>
      </c>
      <c r="J53" s="3">
        <f t="shared" si="7"/>
        <v>1590</v>
      </c>
      <c r="K53" s="30">
        <f t="shared" si="7"/>
        <v>421.3</v>
      </c>
      <c r="L53" s="3">
        <f t="shared" si="7"/>
        <v>4690.75</v>
      </c>
      <c r="M53" s="30">
        <f t="shared" si="7"/>
        <v>1297.675</v>
      </c>
      <c r="N53" s="3">
        <f t="shared" si="7"/>
        <v>5878.75</v>
      </c>
      <c r="O53" s="30">
        <f t="shared" si="7"/>
        <v>3437.2</v>
      </c>
      <c r="P53" s="3">
        <f t="shared" si="7"/>
        <v>3221.75</v>
      </c>
      <c r="Q53" s="30">
        <f t="shared" si="7"/>
        <v>2481.8000000000002</v>
      </c>
      <c r="R53" s="3">
        <f t="shared" si="7"/>
        <v>3044.5</v>
      </c>
      <c r="S53" s="30">
        <f t="shared" si="7"/>
        <v>4028.7750000000001</v>
      </c>
      <c r="T53" s="3">
        <f t="shared" si="7"/>
        <v>2299.75</v>
      </c>
      <c r="U53" s="30">
        <f t="shared" si="7"/>
        <v>480.82499999999999</v>
      </c>
      <c r="V53" s="3">
        <f t="shared" si="7"/>
        <v>5056.25</v>
      </c>
      <c r="W53" s="30">
        <f t="shared" si="7"/>
        <v>2814.6</v>
      </c>
      <c r="X53" s="3">
        <f t="shared" si="7"/>
        <v>3589</v>
      </c>
      <c r="Y53" s="30">
        <f t="shared" si="7"/>
        <v>1125.1500000000001</v>
      </c>
      <c r="Z53" s="3">
        <f t="shared" si="7"/>
        <v>4628.5</v>
      </c>
      <c r="AA53" s="30">
        <f t="shared" si="7"/>
        <v>7038.9</v>
      </c>
      <c r="AB53" s="108">
        <f t="shared" si="4"/>
        <v>44176</v>
      </c>
      <c r="AC53" s="19">
        <f t="shared" si="5"/>
        <v>41898.775000000001</v>
      </c>
    </row>
    <row r="54" spans="1:29" x14ac:dyDescent="0.25">
      <c r="A54" s="90" t="s">
        <v>31</v>
      </c>
      <c r="B54" s="3">
        <f t="shared" si="7"/>
        <v>2640.25</v>
      </c>
      <c r="C54" s="30">
        <f t="shared" si="7"/>
        <v>6239.875</v>
      </c>
      <c r="D54" s="3">
        <f t="shared" si="7"/>
        <v>1779.75</v>
      </c>
      <c r="E54" s="30">
        <f t="shared" si="7"/>
        <v>2166.8000000000002</v>
      </c>
      <c r="F54" s="3">
        <f t="shared" si="7"/>
        <v>1612.75</v>
      </c>
      <c r="G54" s="30">
        <f t="shared" si="7"/>
        <v>3523.0749999999998</v>
      </c>
      <c r="H54" s="3">
        <f t="shared" si="7"/>
        <v>3770.75</v>
      </c>
      <c r="I54" s="30">
        <f t="shared" si="7"/>
        <v>7031.875</v>
      </c>
      <c r="J54" s="3">
        <f t="shared" si="7"/>
        <v>1172</v>
      </c>
      <c r="K54" s="30">
        <f t="shared" si="7"/>
        <v>404.3</v>
      </c>
      <c r="L54" s="3">
        <f t="shared" si="7"/>
        <v>4926.5</v>
      </c>
      <c r="M54" s="30">
        <f t="shared" si="7"/>
        <v>1325.2249999999999</v>
      </c>
      <c r="N54" s="3">
        <f t="shared" si="7"/>
        <v>6089.5</v>
      </c>
      <c r="O54" s="30">
        <f t="shared" si="7"/>
        <v>3608.7750000000001</v>
      </c>
      <c r="P54" s="3">
        <f t="shared" si="7"/>
        <v>3476.75</v>
      </c>
      <c r="Q54" s="30">
        <f t="shared" si="7"/>
        <v>3071.95</v>
      </c>
      <c r="R54" s="3">
        <f t="shared" si="7"/>
        <v>2982.5</v>
      </c>
      <c r="S54" s="30">
        <f t="shared" si="7"/>
        <v>4598.375</v>
      </c>
      <c r="T54" s="3">
        <f t="shared" si="7"/>
        <v>2224.25</v>
      </c>
      <c r="U54" s="30">
        <f t="shared" si="7"/>
        <v>448.55</v>
      </c>
      <c r="V54" s="3">
        <f t="shared" si="7"/>
        <v>5616.25</v>
      </c>
      <c r="W54" s="30">
        <f t="shared" si="7"/>
        <v>2844.125</v>
      </c>
      <c r="X54" s="3">
        <f t="shared" si="7"/>
        <v>3587.5</v>
      </c>
      <c r="Y54" s="30">
        <f t="shared" si="7"/>
        <v>1215.175</v>
      </c>
      <c r="Z54" s="3">
        <f t="shared" si="7"/>
        <v>4630.75</v>
      </c>
      <c r="AA54" s="30">
        <f t="shared" si="7"/>
        <v>7548.0749999999998</v>
      </c>
      <c r="AB54" s="108">
        <f t="shared" si="4"/>
        <v>44509.5</v>
      </c>
      <c r="AC54" s="19">
        <f t="shared" si="5"/>
        <v>44026.175000000003</v>
      </c>
    </row>
    <row r="55" spans="1:29" x14ac:dyDescent="0.25">
      <c r="A55" s="91" t="s">
        <v>32</v>
      </c>
      <c r="B55" s="3">
        <f t="shared" si="7"/>
        <v>2762.25</v>
      </c>
      <c r="C55" s="30">
        <f t="shared" si="7"/>
        <v>5376</v>
      </c>
      <c r="D55" s="3">
        <f t="shared" si="7"/>
        <v>1228.5</v>
      </c>
      <c r="E55" s="30">
        <f t="shared" si="7"/>
        <v>2262.5500000000002</v>
      </c>
      <c r="F55" s="3">
        <f t="shared" si="7"/>
        <v>1269.25</v>
      </c>
      <c r="G55" s="30">
        <f t="shared" si="7"/>
        <v>3568.05</v>
      </c>
      <c r="H55" s="3">
        <f t="shared" si="7"/>
        <v>3446.5</v>
      </c>
      <c r="I55" s="30">
        <f t="shared" si="7"/>
        <v>6934.75</v>
      </c>
      <c r="J55" s="3">
        <f t="shared" si="7"/>
        <v>787.75</v>
      </c>
      <c r="K55" s="30">
        <f t="shared" si="7"/>
        <v>325.05</v>
      </c>
      <c r="L55" s="3">
        <f t="shared" si="7"/>
        <v>3681.25</v>
      </c>
      <c r="M55" s="30">
        <f t="shared" si="7"/>
        <v>1534.7249999999999</v>
      </c>
      <c r="N55" s="3">
        <f t="shared" si="7"/>
        <v>5053.75</v>
      </c>
      <c r="O55" s="30">
        <f t="shared" si="7"/>
        <v>3605.5250000000001</v>
      </c>
      <c r="P55" s="3">
        <f t="shared" si="7"/>
        <v>2408.25</v>
      </c>
      <c r="Q55" s="30">
        <f t="shared" si="7"/>
        <v>2876.875</v>
      </c>
      <c r="R55" s="3">
        <f t="shared" si="7"/>
        <v>2621.5</v>
      </c>
      <c r="S55" s="30">
        <f t="shared" si="7"/>
        <v>3809.8</v>
      </c>
      <c r="T55" s="3">
        <f t="shared" si="7"/>
        <v>1310.5</v>
      </c>
      <c r="U55" s="30">
        <f t="shared" si="7"/>
        <v>460.3</v>
      </c>
      <c r="V55" s="3">
        <f t="shared" si="7"/>
        <v>4623.5</v>
      </c>
      <c r="W55" s="30">
        <f t="shared" si="7"/>
        <v>2731.375</v>
      </c>
      <c r="X55" s="3">
        <f t="shared" si="7"/>
        <v>2620.75</v>
      </c>
      <c r="Y55" s="30">
        <f t="shared" si="7"/>
        <v>1088.9000000000001</v>
      </c>
      <c r="Z55" s="3">
        <f t="shared" si="7"/>
        <v>4391.25</v>
      </c>
      <c r="AA55" s="30">
        <f t="shared" si="7"/>
        <v>6472.1</v>
      </c>
      <c r="AB55" s="108">
        <f t="shared" si="4"/>
        <v>36205</v>
      </c>
      <c r="AC55" s="19">
        <f t="shared" si="5"/>
        <v>41046</v>
      </c>
    </row>
    <row r="56" spans="1:29" x14ac:dyDescent="0.25">
      <c r="A56" s="90" t="s">
        <v>33</v>
      </c>
      <c r="B56" s="3">
        <f t="shared" si="7"/>
        <v>2830.75</v>
      </c>
      <c r="C56" s="30">
        <f t="shared" si="7"/>
        <v>3629.625</v>
      </c>
      <c r="D56" s="3">
        <f t="shared" si="7"/>
        <v>996.75</v>
      </c>
      <c r="E56" s="30">
        <f t="shared" si="7"/>
        <v>1594.875</v>
      </c>
      <c r="F56" s="3">
        <f t="shared" si="7"/>
        <v>1210.25</v>
      </c>
      <c r="G56" s="30">
        <f t="shared" si="7"/>
        <v>2490.625</v>
      </c>
      <c r="H56" s="3">
        <f t="shared" si="7"/>
        <v>2852.25</v>
      </c>
      <c r="I56" s="30">
        <f t="shared" si="7"/>
        <v>4573.8999999999996</v>
      </c>
      <c r="J56" s="3">
        <f t="shared" si="7"/>
        <v>636.25</v>
      </c>
      <c r="K56" s="30">
        <f t="shared" si="7"/>
        <v>216.8</v>
      </c>
      <c r="L56" s="3">
        <f t="shared" si="7"/>
        <v>2482.75</v>
      </c>
      <c r="M56" s="30">
        <f t="shared" si="7"/>
        <v>1528.4</v>
      </c>
      <c r="N56" s="3">
        <f t="shared" si="7"/>
        <v>3422.25</v>
      </c>
      <c r="O56" s="30">
        <f t="shared" si="7"/>
        <v>3236.5250000000001</v>
      </c>
      <c r="P56" s="3">
        <f t="shared" si="7"/>
        <v>1720.5</v>
      </c>
      <c r="Q56" s="30">
        <f t="shared" si="7"/>
        <v>2236.5250000000001</v>
      </c>
      <c r="R56" s="3">
        <f t="shared" si="7"/>
        <v>1958.5</v>
      </c>
      <c r="S56" s="30">
        <f t="shared" si="7"/>
        <v>2726.375</v>
      </c>
      <c r="T56" s="3">
        <f t="shared" si="7"/>
        <v>792.75</v>
      </c>
      <c r="U56" s="30">
        <f t="shared" si="7"/>
        <v>483.625</v>
      </c>
      <c r="V56" s="3">
        <f t="shared" si="7"/>
        <v>3798.75</v>
      </c>
      <c r="W56" s="30">
        <f t="shared" si="7"/>
        <v>2371.0500000000002</v>
      </c>
      <c r="X56" s="3">
        <f t="shared" si="7"/>
        <v>1581.5</v>
      </c>
      <c r="Y56" s="30">
        <f t="shared" si="7"/>
        <v>917.2</v>
      </c>
      <c r="Z56" s="3">
        <f t="shared" si="7"/>
        <v>3442.5</v>
      </c>
      <c r="AA56" s="30">
        <f t="shared" si="7"/>
        <v>4622.05</v>
      </c>
      <c r="AB56" s="108">
        <f t="shared" si="4"/>
        <v>27725.75</v>
      </c>
      <c r="AC56" s="19">
        <f t="shared" si="5"/>
        <v>30627.575000000001</v>
      </c>
    </row>
    <row r="57" spans="1:29" x14ac:dyDescent="0.25">
      <c r="A57" s="91" t="s">
        <v>34</v>
      </c>
      <c r="B57" s="3">
        <f t="shared" si="7"/>
        <v>1078.5</v>
      </c>
      <c r="C57" s="30">
        <f t="shared" si="7"/>
        <v>2310.9499999999998</v>
      </c>
      <c r="D57" s="3">
        <f t="shared" si="7"/>
        <v>434.5</v>
      </c>
      <c r="E57" s="30">
        <f t="shared" si="7"/>
        <v>1281.7249999999999</v>
      </c>
      <c r="F57" s="3">
        <f t="shared" si="7"/>
        <v>488</v>
      </c>
      <c r="G57" s="30">
        <f t="shared" si="7"/>
        <v>1913.625</v>
      </c>
      <c r="H57" s="3">
        <f t="shared" si="7"/>
        <v>1457.25</v>
      </c>
      <c r="I57" s="30">
        <f t="shared" si="7"/>
        <v>3317.35</v>
      </c>
      <c r="J57" s="3">
        <f t="shared" si="7"/>
        <v>475</v>
      </c>
      <c r="K57" s="30">
        <f t="shared" si="7"/>
        <v>154.27500000000001</v>
      </c>
      <c r="L57" s="3">
        <f t="shared" si="7"/>
        <v>1640</v>
      </c>
      <c r="M57" s="30">
        <f t="shared" si="7"/>
        <v>970.42499999999995</v>
      </c>
      <c r="N57" s="3">
        <f t="shared" si="7"/>
        <v>2738</v>
      </c>
      <c r="O57" s="30">
        <f t="shared" si="7"/>
        <v>2392.6999999999998</v>
      </c>
      <c r="P57" s="3">
        <f t="shared" si="7"/>
        <v>1090.25</v>
      </c>
      <c r="Q57" s="30">
        <f t="shared" si="7"/>
        <v>1703.2750000000001</v>
      </c>
      <c r="R57" s="3">
        <f t="shared" si="7"/>
        <v>1442.25</v>
      </c>
      <c r="S57" s="30">
        <f t="shared" si="7"/>
        <v>2235.4</v>
      </c>
      <c r="T57" s="3">
        <f t="shared" si="7"/>
        <v>500.25</v>
      </c>
      <c r="U57" s="30">
        <f t="shared" si="7"/>
        <v>375.55</v>
      </c>
      <c r="V57" s="3">
        <f t="shared" si="7"/>
        <v>3315.25</v>
      </c>
      <c r="W57" s="30">
        <f t="shared" si="7"/>
        <v>1656.55</v>
      </c>
      <c r="X57" s="3">
        <f t="shared" si="7"/>
        <v>982.5</v>
      </c>
      <c r="Y57" s="30">
        <f t="shared" si="7"/>
        <v>652.85</v>
      </c>
      <c r="Z57" s="3">
        <f t="shared" si="7"/>
        <v>2376.5</v>
      </c>
      <c r="AA57" s="30">
        <f t="shared" si="7"/>
        <v>3314.3</v>
      </c>
      <c r="AB57" s="108">
        <f>B57+D57+F57+H57+J57+L57+N57+P57+R57+T57+V57+X57+Z57</f>
        <v>18018.25</v>
      </c>
      <c r="AC57" s="19">
        <f t="shared" si="5"/>
        <v>22278.974999999995</v>
      </c>
    </row>
    <row r="58" spans="1:29" x14ac:dyDescent="0.25">
      <c r="A58" s="90" t="s">
        <v>35</v>
      </c>
      <c r="B58" s="3">
        <f t="shared" si="7"/>
        <v>0</v>
      </c>
      <c r="C58" s="30">
        <f t="shared" si="7"/>
        <v>1206.7</v>
      </c>
      <c r="D58" s="3">
        <f t="shared" si="7"/>
        <v>11</v>
      </c>
      <c r="E58" s="30">
        <f t="shared" si="7"/>
        <v>696.375</v>
      </c>
      <c r="F58" s="3">
        <f t="shared" si="7"/>
        <v>18.5</v>
      </c>
      <c r="G58" s="30">
        <f t="shared" si="7"/>
        <v>1024.2</v>
      </c>
      <c r="H58" s="3">
        <f t="shared" si="7"/>
        <v>104.25</v>
      </c>
      <c r="I58" s="30">
        <f t="shared" si="7"/>
        <v>1329.7750000000001</v>
      </c>
      <c r="J58" s="3">
        <f t="shared" si="7"/>
        <v>89.25</v>
      </c>
      <c r="K58" s="30">
        <f t="shared" si="7"/>
        <v>58</v>
      </c>
      <c r="L58" s="3">
        <f t="shared" si="7"/>
        <v>915.25</v>
      </c>
      <c r="M58" s="30">
        <f t="shared" si="7"/>
        <v>167.52500000000001</v>
      </c>
      <c r="N58" s="3">
        <f t="shared" si="7"/>
        <v>604.75</v>
      </c>
      <c r="O58" s="30">
        <f t="shared" si="7"/>
        <v>341.57499999999999</v>
      </c>
      <c r="P58" s="3">
        <f t="shared" si="7"/>
        <v>211</v>
      </c>
      <c r="Q58" s="30">
        <f t="shared" si="7"/>
        <v>214.05</v>
      </c>
      <c r="R58" s="3">
        <f t="shared" si="7"/>
        <v>218.5</v>
      </c>
      <c r="S58" s="30">
        <f t="shared" si="7"/>
        <v>177.77500000000001</v>
      </c>
      <c r="T58" s="3">
        <f t="shared" si="7"/>
        <v>54.5</v>
      </c>
      <c r="U58" s="30">
        <f t="shared" si="7"/>
        <v>12.75</v>
      </c>
      <c r="V58" s="3">
        <f t="shared" si="7"/>
        <v>316</v>
      </c>
      <c r="W58" s="30">
        <f t="shared" si="7"/>
        <v>37.5</v>
      </c>
      <c r="X58" s="3">
        <f t="shared" si="7"/>
        <v>88.25</v>
      </c>
      <c r="Y58" s="30">
        <f t="shared" si="7"/>
        <v>17.5</v>
      </c>
      <c r="Z58" s="3">
        <f t="shared" si="7"/>
        <v>62.5</v>
      </c>
      <c r="AA58" s="30">
        <f t="shared" si="7"/>
        <v>130</v>
      </c>
      <c r="AB58" s="108">
        <f>B58+D58+F58+H58+J58+L58+N58+P58+R58+T58+V58+X58+Z58</f>
        <v>2693.75</v>
      </c>
      <c r="AC58" s="19">
        <f t="shared" si="5"/>
        <v>5413.7249999999995</v>
      </c>
    </row>
    <row r="59" spans="1:29" x14ac:dyDescent="0.25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5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5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8" thickBot="1" x14ac:dyDescent="0.3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4" thickTop="1" thickBot="1" x14ac:dyDescent="0.3">
      <c r="A63" s="9" t="s">
        <v>47</v>
      </c>
      <c r="B63" s="50">
        <f>SUM(B39:B62)</f>
        <v>51197.75</v>
      </c>
      <c r="C63" s="46">
        <f t="shared" ref="C63:AA63" si="11">SUM(C39:C62)</f>
        <v>49050.374999999993</v>
      </c>
      <c r="D63" s="45">
        <f t="shared" si="11"/>
        <v>26506.5</v>
      </c>
      <c r="E63" s="51">
        <f t="shared" si="11"/>
        <v>24362.324999999997</v>
      </c>
      <c r="F63" s="50">
        <f t="shared" si="11"/>
        <v>34163.5</v>
      </c>
      <c r="G63" s="46">
        <f t="shared" si="11"/>
        <v>32787.074999999997</v>
      </c>
      <c r="H63" s="45">
        <f t="shared" si="11"/>
        <v>57412.75</v>
      </c>
      <c r="I63" s="51">
        <f t="shared" si="11"/>
        <v>64265.875000000007</v>
      </c>
      <c r="J63" s="50">
        <f t="shared" si="11"/>
        <v>10365</v>
      </c>
      <c r="K63" s="46">
        <f t="shared" si="11"/>
        <v>10772.424999999997</v>
      </c>
      <c r="L63" s="45">
        <f t="shared" si="11"/>
        <v>35963.5</v>
      </c>
      <c r="M63" s="51">
        <f t="shared" si="11"/>
        <v>38512.825000000004</v>
      </c>
      <c r="N63" s="50">
        <f t="shared" si="11"/>
        <v>58690.5</v>
      </c>
      <c r="O63" s="46">
        <f t="shared" si="11"/>
        <v>58504.624999999993</v>
      </c>
      <c r="P63" s="45">
        <f t="shared" si="11"/>
        <v>35937.25</v>
      </c>
      <c r="Q63" s="51">
        <f t="shared" si="11"/>
        <v>35025.850000000006</v>
      </c>
      <c r="R63" s="50">
        <f t="shared" si="11"/>
        <v>42493.75</v>
      </c>
      <c r="S63" s="46">
        <f t="shared" si="11"/>
        <v>42674.975000000006</v>
      </c>
      <c r="T63" s="45">
        <f t="shared" si="11"/>
        <v>13929.75</v>
      </c>
      <c r="U63" s="51">
        <f t="shared" si="11"/>
        <v>13932.025</v>
      </c>
      <c r="V63" s="50">
        <f t="shared" si="11"/>
        <v>42811</v>
      </c>
      <c r="W63" s="46">
        <f t="shared" si="11"/>
        <v>49488.5</v>
      </c>
      <c r="X63" s="45">
        <f t="shared" si="11"/>
        <v>34086</v>
      </c>
      <c r="Y63" s="51">
        <f t="shared" si="11"/>
        <v>20846.575000000001</v>
      </c>
      <c r="Z63" s="50">
        <f t="shared" si="11"/>
        <v>70170.75</v>
      </c>
      <c r="AA63" s="46">
        <f t="shared" si="11"/>
        <v>72373.774999999994</v>
      </c>
      <c r="AB63" s="45">
        <f>SUM(AB39:AB62)</f>
        <v>513728</v>
      </c>
      <c r="AC63" s="46">
        <f>SUM(AC39:AC62)</f>
        <v>512597.22499999998</v>
      </c>
    </row>
    <row r="64" spans="1:29" ht="15.6" thickTop="1" x14ac:dyDescent="0.25">
      <c r="AB64" s="175" t="str">
        <f>IF(AB63='Daily Total'!D49,"Correct","Wrong")</f>
        <v>Wrong</v>
      </c>
      <c r="AC64" s="175" t="str">
        <f>IF(AC63='Daily Total'!E49,"Correct","Wrong")</f>
        <v>Wrong</v>
      </c>
    </row>
    <row r="65" spans="1:31" x14ac:dyDescent="0.25">
      <c r="A65" t="s">
        <v>82</v>
      </c>
      <c r="B65">
        <f>COUNTIF('Daily Total'!$G$7:$G$37,3)</f>
        <v>4</v>
      </c>
    </row>
    <row r="67" spans="1:31" s="8" customFormat="1" x14ac:dyDescent="0.25">
      <c r="A67" s="43" t="s">
        <v>53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1.3340429999365206E-2</v>
      </c>
      <c r="C72" s="82">
        <f t="shared" ref="C72:AC72" si="13">C8/C31</f>
        <v>5.0968009928568342E-6</v>
      </c>
      <c r="D72" s="81">
        <f t="shared" si="13"/>
        <v>1.9061362307358571E-2</v>
      </c>
      <c r="E72" s="82">
        <f t="shared" si="13"/>
        <v>1.3340270273875751E-4</v>
      </c>
      <c r="F72" s="81">
        <f t="shared" si="13"/>
        <v>2.2545992067557481E-2</v>
      </c>
      <c r="G72" s="82">
        <f t="shared" si="13"/>
        <v>4.2699752875180241E-4</v>
      </c>
      <c r="H72" s="81">
        <f t="shared" si="13"/>
        <v>1.1974692032693086E-2</v>
      </c>
      <c r="I72" s="82">
        <f t="shared" si="13"/>
        <v>8.7916020749736925E-4</v>
      </c>
      <c r="J72" s="81">
        <f t="shared" si="13"/>
        <v>2.41196333815726E-3</v>
      </c>
      <c r="K72" s="82">
        <f t="shared" si="13"/>
        <v>3.3418659215543396E-3</v>
      </c>
      <c r="L72" s="81">
        <f t="shared" si="13"/>
        <v>2.2244775953397192E-3</v>
      </c>
      <c r="M72" s="82">
        <f t="shared" si="13"/>
        <v>4.0765641055933964E-3</v>
      </c>
      <c r="N72" s="81">
        <f t="shared" si="13"/>
        <v>4.9837707976589053E-3</v>
      </c>
      <c r="O72" s="82">
        <f t="shared" si="13"/>
        <v>3.5424549768501212E-3</v>
      </c>
      <c r="P72" s="81">
        <f t="shared" si="13"/>
        <v>3.3391536636776602E-3</v>
      </c>
      <c r="Q72" s="82">
        <f t="shared" si="13"/>
        <v>3.3974907104324372E-3</v>
      </c>
      <c r="R72" s="81">
        <f t="shared" si="13"/>
        <v>1.6531842918076187E-3</v>
      </c>
      <c r="S72" s="82">
        <f t="shared" si="13"/>
        <v>3.6789711066028737E-3</v>
      </c>
      <c r="T72" s="81">
        <f t="shared" si="13"/>
        <v>2.8715518943268903E-4</v>
      </c>
      <c r="U72" s="82">
        <f t="shared" si="13"/>
        <v>4.6116770534075273E-3</v>
      </c>
      <c r="V72" s="81">
        <f t="shared" si="13"/>
        <v>6.7739599635607676E-4</v>
      </c>
      <c r="W72" s="82">
        <f t="shared" si="13"/>
        <v>3.081523990422017E-3</v>
      </c>
      <c r="X72" s="81">
        <f t="shared" si="13"/>
        <v>1.5402217919380392E-4</v>
      </c>
      <c r="Y72" s="82">
        <f t="shared" si="13"/>
        <v>3.9934617557080719E-3</v>
      </c>
      <c r="Z72" s="81">
        <f t="shared" si="13"/>
        <v>8.1942974815004822E-5</v>
      </c>
      <c r="AA72" s="81">
        <f t="shared" si="13"/>
        <v>1.3091758720613926E-3</v>
      </c>
      <c r="AB72" s="100">
        <f t="shared" si="13"/>
        <v>6.3803218823969103E-3</v>
      </c>
      <c r="AC72" s="101">
        <f t="shared" si="13"/>
        <v>2.23372258794417E-3</v>
      </c>
      <c r="AD72" s="18"/>
      <c r="AE72" s="18"/>
    </row>
    <row r="73" spans="1:31" s="8" customFormat="1" x14ac:dyDescent="0.25">
      <c r="A73" s="87" t="s">
        <v>18</v>
      </c>
      <c r="B73" s="81">
        <f>B9/B31</f>
        <v>5.9333662123823801E-2</v>
      </c>
      <c r="C73" s="82">
        <f t="shared" ref="C73:AC73" si="14">C9/C31</f>
        <v>1.6480506010402574E-2</v>
      </c>
      <c r="D73" s="81">
        <f t="shared" si="14"/>
        <v>7.1284401939147007E-2</v>
      </c>
      <c r="E73" s="82">
        <f t="shared" si="14"/>
        <v>2.2085330525719527E-2</v>
      </c>
      <c r="F73" s="81">
        <f t="shared" si="14"/>
        <v>7.8036500943989937E-2</v>
      </c>
      <c r="G73" s="82">
        <f t="shared" si="14"/>
        <v>2.1802036320714799E-2</v>
      </c>
      <c r="H73" s="81">
        <f t="shared" si="14"/>
        <v>5.5170672019716878E-2</v>
      </c>
      <c r="I73" s="82">
        <f t="shared" si="14"/>
        <v>1.9223265846765487E-2</v>
      </c>
      <c r="J73" s="81">
        <f t="shared" si="14"/>
        <v>1.4182344428364689E-2</v>
      </c>
      <c r="K73" s="82">
        <f t="shared" si="14"/>
        <v>4.3172730374080127E-2</v>
      </c>
      <c r="L73" s="81">
        <f t="shared" si="14"/>
        <v>2.4622186383416518E-2</v>
      </c>
      <c r="M73" s="82">
        <f t="shared" si="14"/>
        <v>4.5685430762349939E-2</v>
      </c>
      <c r="N73" s="81">
        <f t="shared" si="14"/>
        <v>4.1765703137645785E-2</v>
      </c>
      <c r="O73" s="82">
        <f t="shared" si="14"/>
        <v>4.3643130778122242E-2</v>
      </c>
      <c r="P73" s="81">
        <f t="shared" si="14"/>
        <v>3.8546355105078992E-2</v>
      </c>
      <c r="Q73" s="82">
        <f t="shared" si="14"/>
        <v>4.0939049302158255E-2</v>
      </c>
      <c r="R73" s="81">
        <f t="shared" si="14"/>
        <v>4.9089571995881751E-2</v>
      </c>
      <c r="S73" s="82">
        <f t="shared" si="14"/>
        <v>3.5635053096106081E-2</v>
      </c>
      <c r="T73" s="81">
        <f t="shared" si="14"/>
        <v>1.8862506505859761E-2</v>
      </c>
      <c r="U73" s="82">
        <f t="shared" si="14"/>
        <v>6.1089468329262979E-2</v>
      </c>
      <c r="V73" s="81">
        <f t="shared" si="14"/>
        <v>2.6634509822241949E-2</v>
      </c>
      <c r="W73" s="82">
        <f t="shared" si="14"/>
        <v>3.9125251321013972E-2</v>
      </c>
      <c r="X73" s="81">
        <f t="shared" si="14"/>
        <v>3.9004283283459486E-2</v>
      </c>
      <c r="Y73" s="82">
        <f t="shared" si="14"/>
        <v>5.4189956863417606E-2</v>
      </c>
      <c r="Z73" s="81">
        <f t="shared" si="14"/>
        <v>5.0010153803400986E-2</v>
      </c>
      <c r="AA73" s="81">
        <f t="shared" si="14"/>
        <v>3.004990412618383E-2</v>
      </c>
      <c r="AB73" s="100">
        <f t="shared" si="14"/>
        <v>4.6634600411112496E-2</v>
      </c>
      <c r="AC73" s="101">
        <f t="shared" si="14"/>
        <v>3.3400541721621685E-2</v>
      </c>
      <c r="AD73" s="18"/>
      <c r="AE73" s="18"/>
    </row>
    <row r="74" spans="1:31" s="8" customFormat="1" x14ac:dyDescent="0.25">
      <c r="A74" s="86" t="s">
        <v>19</v>
      </c>
      <c r="B74" s="81">
        <f>B10/B31</f>
        <v>0.11577657221264606</v>
      </c>
      <c r="C74" s="82">
        <f t="shared" ref="C74:AC74" si="15">C10/C31</f>
        <v>4.810207873028495E-2</v>
      </c>
      <c r="D74" s="81">
        <f t="shared" si="15"/>
        <v>9.2845151189330913E-2</v>
      </c>
      <c r="E74" s="82">
        <f t="shared" si="15"/>
        <v>6.5736747211113888E-2</v>
      </c>
      <c r="F74" s="81">
        <f t="shared" si="15"/>
        <v>0.11968914192047068</v>
      </c>
      <c r="G74" s="82">
        <f t="shared" si="15"/>
        <v>5.3399090952761116E-2</v>
      </c>
      <c r="H74" s="81">
        <f t="shared" si="15"/>
        <v>8.7354289770129462E-2</v>
      </c>
      <c r="I74" s="82">
        <f t="shared" si="15"/>
        <v>4.8100955600464471E-2</v>
      </c>
      <c r="J74" s="81">
        <f t="shared" si="15"/>
        <v>3.1813796430294257E-2</v>
      </c>
      <c r="K74" s="82">
        <f t="shared" si="15"/>
        <v>0.10837392694773929</v>
      </c>
      <c r="L74" s="81">
        <f t="shared" si="15"/>
        <v>4.3752693703338105E-2</v>
      </c>
      <c r="M74" s="82">
        <f t="shared" si="15"/>
        <v>9.9619412494409323E-2</v>
      </c>
      <c r="N74" s="81">
        <f t="shared" si="15"/>
        <v>6.8639728746560352E-2</v>
      </c>
      <c r="O74" s="82">
        <f t="shared" si="15"/>
        <v>8.3756198762063694E-2</v>
      </c>
      <c r="P74" s="81">
        <f t="shared" si="15"/>
        <v>7.9687510869640835E-2</v>
      </c>
      <c r="Q74" s="82">
        <f t="shared" si="15"/>
        <v>8.1052993717497204E-2</v>
      </c>
      <c r="R74" s="81">
        <f t="shared" si="15"/>
        <v>8.9007206942197381E-2</v>
      </c>
      <c r="S74" s="82">
        <f t="shared" si="15"/>
        <v>6.3526106342182961E-2</v>
      </c>
      <c r="T74" s="81">
        <f t="shared" si="15"/>
        <v>4.2391284840000716E-2</v>
      </c>
      <c r="U74" s="82">
        <f t="shared" si="15"/>
        <v>0.13201957360828739</v>
      </c>
      <c r="V74" s="81">
        <f t="shared" si="15"/>
        <v>4.9263039872929855E-2</v>
      </c>
      <c r="W74" s="82">
        <f t="shared" si="15"/>
        <v>8.9389454115602618E-2</v>
      </c>
      <c r="X74" s="81">
        <f t="shared" si="15"/>
        <v>7.900604353693598E-2</v>
      </c>
      <c r="Y74" s="82">
        <f t="shared" si="15"/>
        <v>0.10657026394023958</v>
      </c>
      <c r="Z74" s="81">
        <f t="shared" si="15"/>
        <v>8.189309648250874E-2</v>
      </c>
      <c r="AA74" s="81">
        <f t="shared" si="15"/>
        <v>5.9824155918355791E-2</v>
      </c>
      <c r="AB74" s="100">
        <f t="shared" si="15"/>
        <v>8.0216573751090064E-2</v>
      </c>
      <c r="AC74" s="101">
        <f t="shared" si="15"/>
        <v>7.2320865568478249E-2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0.12602604606647752</v>
      </c>
      <c r="C75" s="82">
        <f t="shared" ref="C75:AC75" si="16">C11/C31</f>
        <v>4.7125021979954287E-2</v>
      </c>
      <c r="D75" s="81">
        <f t="shared" si="16"/>
        <v>0.10142795163450474</v>
      </c>
      <c r="E75" s="82">
        <f t="shared" si="16"/>
        <v>8.7325409212790653E-2</v>
      </c>
      <c r="F75" s="81">
        <f t="shared" si="16"/>
        <v>0.12441640932574238</v>
      </c>
      <c r="G75" s="82">
        <f t="shared" si="16"/>
        <v>6.1684368001720197E-2</v>
      </c>
      <c r="H75" s="81">
        <f t="shared" si="16"/>
        <v>9.2235609686001807E-2</v>
      </c>
      <c r="I75" s="82">
        <f t="shared" si="16"/>
        <v>5.610092447974916E-2</v>
      </c>
      <c r="J75" s="81">
        <f t="shared" si="16"/>
        <v>4.6309696092619389E-2</v>
      </c>
      <c r="K75" s="82">
        <f t="shared" si="16"/>
        <v>0.15378849237752876</v>
      </c>
      <c r="L75" s="81">
        <f t="shared" si="16"/>
        <v>4.4274055639745853E-2</v>
      </c>
      <c r="M75" s="82">
        <f t="shared" si="16"/>
        <v>0.14746451344454733</v>
      </c>
      <c r="N75" s="81">
        <f t="shared" si="16"/>
        <v>7.2222080234450203E-2</v>
      </c>
      <c r="O75" s="82">
        <f t="shared" si="16"/>
        <v>0.10680138536055911</v>
      </c>
      <c r="P75" s="81">
        <f t="shared" si="16"/>
        <v>9.4136307035179376E-2</v>
      </c>
      <c r="Q75" s="82">
        <f t="shared" si="16"/>
        <v>9.7872714009795594E-2</v>
      </c>
      <c r="R75" s="81">
        <f t="shared" si="16"/>
        <v>0.10385644947786439</v>
      </c>
      <c r="S75" s="82">
        <f t="shared" si="16"/>
        <v>7.2743452105127171E-2</v>
      </c>
      <c r="T75" s="81">
        <f t="shared" si="16"/>
        <v>4.2893806421507925E-2</v>
      </c>
      <c r="U75" s="82">
        <f t="shared" si="16"/>
        <v>0.18791417615170802</v>
      </c>
      <c r="V75" s="81">
        <f t="shared" si="16"/>
        <v>4.679871995515171E-2</v>
      </c>
      <c r="W75" s="82">
        <f t="shared" si="16"/>
        <v>0.10868282530284815</v>
      </c>
      <c r="X75" s="81">
        <f t="shared" si="16"/>
        <v>8.2643900721703925E-2</v>
      </c>
      <c r="Y75" s="82">
        <f t="shared" si="16"/>
        <v>0.13884894760889979</v>
      </c>
      <c r="Z75" s="81">
        <f t="shared" si="16"/>
        <v>0.10241446756661429</v>
      </c>
      <c r="AA75" s="81">
        <f t="shared" si="16"/>
        <v>6.1854932950505905E-2</v>
      </c>
      <c r="AB75" s="100">
        <f t="shared" si="16"/>
        <v>8.837069421950916E-2</v>
      </c>
      <c r="AC75" s="101">
        <f t="shared" si="16"/>
        <v>8.8863678495333276E-2</v>
      </c>
      <c r="AD75" s="18"/>
      <c r="AE75" s="18"/>
    </row>
    <row r="76" spans="1:31" s="8" customFormat="1" x14ac:dyDescent="0.25">
      <c r="A76" s="86" t="s">
        <v>21</v>
      </c>
      <c r="B76" s="81">
        <f>B12/B31</f>
        <v>9.7645892641766485E-2</v>
      </c>
      <c r="C76" s="82">
        <f t="shared" ref="C76:AC76" si="17">C12/C31</f>
        <v>4.0235166397810419E-2</v>
      </c>
      <c r="D76" s="81">
        <f t="shared" si="17"/>
        <v>8.9544074095033288E-2</v>
      </c>
      <c r="E76" s="82">
        <f t="shared" si="17"/>
        <v>6.8620297939543953E-2</v>
      </c>
      <c r="F76" s="81">
        <f t="shared" si="17"/>
        <v>8.6876344636819994E-2</v>
      </c>
      <c r="G76" s="82">
        <f t="shared" si="17"/>
        <v>4.9219090144515795E-2</v>
      </c>
      <c r="H76" s="81">
        <f t="shared" si="17"/>
        <v>8.1223247449390593E-2</v>
      </c>
      <c r="I76" s="82">
        <f t="shared" si="17"/>
        <v>5.1166346058464145E-2</v>
      </c>
      <c r="J76" s="81">
        <f t="shared" si="17"/>
        <v>3.7288953207911237E-2</v>
      </c>
      <c r="K76" s="82">
        <f t="shared" si="17"/>
        <v>0.12879876165301687</v>
      </c>
      <c r="L76" s="81">
        <f t="shared" si="17"/>
        <v>3.7586719868755822E-2</v>
      </c>
      <c r="M76" s="82">
        <f t="shared" si="17"/>
        <v>0.13871547984340279</v>
      </c>
      <c r="N76" s="81">
        <f t="shared" si="17"/>
        <v>5.9012957804073916E-2</v>
      </c>
      <c r="O76" s="82">
        <f t="shared" si="17"/>
        <v>0.10059760232631182</v>
      </c>
      <c r="P76" s="81">
        <f t="shared" si="17"/>
        <v>7.4379647858419884E-2</v>
      </c>
      <c r="Q76" s="82">
        <f t="shared" si="17"/>
        <v>8.7561757958764738E-2</v>
      </c>
      <c r="R76" s="81">
        <f t="shared" si="17"/>
        <v>8.6724518311516396E-2</v>
      </c>
      <c r="S76" s="82">
        <f t="shared" si="17"/>
        <v>5.8750473784694654E-2</v>
      </c>
      <c r="T76" s="81">
        <f t="shared" si="17"/>
        <v>3.115633805344676E-2</v>
      </c>
      <c r="U76" s="82">
        <f t="shared" si="17"/>
        <v>0.14756110472095765</v>
      </c>
      <c r="V76" s="81">
        <f t="shared" si="17"/>
        <v>3.4506318469552218E-2</v>
      </c>
      <c r="W76" s="82">
        <f t="shared" si="17"/>
        <v>9.8026814310395338E-2</v>
      </c>
      <c r="X76" s="81">
        <f t="shared" si="17"/>
        <v>6.9808719122220267E-2</v>
      </c>
      <c r="Y76" s="82">
        <f t="shared" si="17"/>
        <v>0.12392443362998479</v>
      </c>
      <c r="Z76" s="81">
        <f t="shared" si="17"/>
        <v>8.2712526230658792E-2</v>
      </c>
      <c r="AA76" s="81">
        <f t="shared" si="17"/>
        <v>5.4382958468036251E-2</v>
      </c>
      <c r="AB76" s="100">
        <f t="shared" si="17"/>
        <v>7.1358286875545032E-2</v>
      </c>
      <c r="AC76" s="101">
        <f t="shared" si="17"/>
        <v>7.835186778469197E-2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6.6501945886293837E-2</v>
      </c>
      <c r="C77" s="82">
        <f t="shared" ref="C77:AC77" si="18">C13/C31</f>
        <v>3.8101135822101263E-2</v>
      </c>
      <c r="D77" s="81">
        <f t="shared" si="18"/>
        <v>6.33240903174693E-2</v>
      </c>
      <c r="E77" s="82">
        <f t="shared" si="18"/>
        <v>4.991210814238789E-2</v>
      </c>
      <c r="F77" s="81">
        <f t="shared" si="18"/>
        <v>7.1230992140735E-2</v>
      </c>
      <c r="G77" s="82">
        <f t="shared" si="18"/>
        <v>3.3549043334911696E-2</v>
      </c>
      <c r="H77" s="81">
        <f t="shared" si="18"/>
        <v>6.4776552246669949E-2</v>
      </c>
      <c r="I77" s="82">
        <f t="shared" si="18"/>
        <v>4.2959035413428978E-2</v>
      </c>
      <c r="J77" s="81">
        <f t="shared" si="18"/>
        <v>3.5600578871201161E-2</v>
      </c>
      <c r="K77" s="82">
        <f t="shared" si="18"/>
        <v>0.10809775886116638</v>
      </c>
      <c r="L77" s="81">
        <f t="shared" si="18"/>
        <v>2.8925160231901788E-2</v>
      </c>
      <c r="M77" s="82">
        <f t="shared" si="18"/>
        <v>8.8837289915761813E-2</v>
      </c>
      <c r="N77" s="81">
        <f t="shared" si="18"/>
        <v>4.4841158279448977E-2</v>
      </c>
      <c r="O77" s="82">
        <f t="shared" si="18"/>
        <v>7.4820580424197244E-2</v>
      </c>
      <c r="P77" s="81">
        <f t="shared" si="18"/>
        <v>4.9064689145663622E-2</v>
      </c>
      <c r="Q77" s="82">
        <f t="shared" si="18"/>
        <v>5.6061451756345658E-2</v>
      </c>
      <c r="R77" s="81">
        <f t="shared" si="18"/>
        <v>6.386821591410502E-2</v>
      </c>
      <c r="S77" s="82">
        <f t="shared" si="18"/>
        <v>4.513476574971631E-2</v>
      </c>
      <c r="T77" s="81">
        <f t="shared" si="18"/>
        <v>2.5574759058848866E-2</v>
      </c>
      <c r="U77" s="82">
        <f t="shared" si="18"/>
        <v>7.1235157846759545E-2</v>
      </c>
      <c r="V77" s="81">
        <f t="shared" si="18"/>
        <v>2.6996566303052954E-2</v>
      </c>
      <c r="W77" s="82">
        <f t="shared" si="18"/>
        <v>8.1670489103529101E-2</v>
      </c>
      <c r="X77" s="81">
        <f t="shared" si="18"/>
        <v>5.1993487062136946E-2</v>
      </c>
      <c r="Y77" s="82">
        <f t="shared" si="18"/>
        <v>7.1177159797232881E-2</v>
      </c>
      <c r="Z77" s="81">
        <f t="shared" si="18"/>
        <v>6.4424991894770967E-2</v>
      </c>
      <c r="AA77" s="81">
        <f t="shared" si="18"/>
        <v>4.7378349409022816E-2</v>
      </c>
      <c r="AB77" s="100">
        <f t="shared" si="18"/>
        <v>5.3645119596362277E-2</v>
      </c>
      <c r="AC77" s="101">
        <f t="shared" si="18"/>
        <v>5.8028991475714685E-2</v>
      </c>
      <c r="AD77" s="18"/>
      <c r="AE77" s="18"/>
    </row>
    <row r="78" spans="1:31" s="8" customFormat="1" x14ac:dyDescent="0.25">
      <c r="A78" s="86" t="s">
        <v>23</v>
      </c>
      <c r="B78" s="81">
        <f>B14/B31</f>
        <v>4.9255094218007625E-2</v>
      </c>
      <c r="C78" s="82">
        <f t="shared" ref="C78:AC78" si="19">C14/C31</f>
        <v>3.3086903005328711E-2</v>
      </c>
      <c r="D78" s="81">
        <f t="shared" si="19"/>
        <v>4.758266840209005E-2</v>
      </c>
      <c r="E78" s="82">
        <f t="shared" si="19"/>
        <v>3.6905344625359035E-2</v>
      </c>
      <c r="F78" s="81">
        <f t="shared" si="19"/>
        <v>5.2021894712192839E-2</v>
      </c>
      <c r="G78" s="82">
        <f t="shared" si="19"/>
        <v>3.0589797961544301E-2</v>
      </c>
      <c r="H78" s="81">
        <f t="shared" si="19"/>
        <v>5.2109505292813878E-2</v>
      </c>
      <c r="I78" s="82">
        <f t="shared" si="19"/>
        <v>3.6497596897264679E-2</v>
      </c>
      <c r="J78" s="81">
        <f t="shared" si="19"/>
        <v>3.755426917510854E-2</v>
      </c>
      <c r="K78" s="82">
        <f t="shared" si="19"/>
        <v>7.1859400274311508E-2</v>
      </c>
      <c r="L78" s="81">
        <f t="shared" si="19"/>
        <v>2.6255787117494125E-2</v>
      </c>
      <c r="M78" s="82">
        <f t="shared" si="19"/>
        <v>5.7780752255904365E-2</v>
      </c>
      <c r="N78" s="81">
        <f t="shared" si="19"/>
        <v>3.6015198371116282E-2</v>
      </c>
      <c r="O78" s="82">
        <f t="shared" si="19"/>
        <v>5.2510805769629333E-2</v>
      </c>
      <c r="P78" s="81">
        <f t="shared" si="19"/>
        <v>3.7607218137169648E-2</v>
      </c>
      <c r="Q78" s="82">
        <f t="shared" si="19"/>
        <v>3.9873407783108751E-2</v>
      </c>
      <c r="R78" s="81">
        <f t="shared" si="19"/>
        <v>4.9018973378438004E-2</v>
      </c>
      <c r="S78" s="82">
        <f t="shared" si="19"/>
        <v>3.8558897808375979E-2</v>
      </c>
      <c r="T78" s="81">
        <f t="shared" si="19"/>
        <v>2.7297690195445E-2</v>
      </c>
      <c r="U78" s="82">
        <f t="shared" si="19"/>
        <v>4.4699173307541439E-2</v>
      </c>
      <c r="V78" s="81">
        <f t="shared" si="19"/>
        <v>2.3481114666791245E-2</v>
      </c>
      <c r="W78" s="82">
        <f t="shared" si="19"/>
        <v>5.8958141790516991E-2</v>
      </c>
      <c r="X78" s="81">
        <f t="shared" si="19"/>
        <v>3.8894267441178194E-2</v>
      </c>
      <c r="Y78" s="82">
        <f t="shared" si="19"/>
        <v>4.4537292097143057E-2</v>
      </c>
      <c r="Z78" s="81">
        <f t="shared" si="19"/>
        <v>5.0152663324818388E-2</v>
      </c>
      <c r="AA78" s="81">
        <f t="shared" si="19"/>
        <v>4.3647370888142842E-2</v>
      </c>
      <c r="AB78" s="100">
        <f t="shared" si="19"/>
        <v>4.2170662296000999E-2</v>
      </c>
      <c r="AC78" s="101">
        <f t="shared" si="19"/>
        <v>4.411265589664478E-2</v>
      </c>
      <c r="AD78" s="18"/>
      <c r="AE78" s="18"/>
    </row>
    <row r="79" spans="1:31" s="8" customFormat="1" x14ac:dyDescent="0.25">
      <c r="A79" s="87" t="s">
        <v>24</v>
      </c>
      <c r="B79" s="81">
        <f>B15/B31</f>
        <v>4.7179807706393351E-2</v>
      </c>
      <c r="C79" s="82">
        <f t="shared" ref="C79:AC79" si="20">C15/C31</f>
        <v>3.4119005206382218E-2</v>
      </c>
      <c r="D79" s="81">
        <f t="shared" si="20"/>
        <v>4.4772037047516644E-2</v>
      </c>
      <c r="E79" s="82">
        <f t="shared" si="20"/>
        <v>3.4170589219214509E-2</v>
      </c>
      <c r="F79" s="81">
        <f t="shared" si="20"/>
        <v>5.1414521345880836E-2</v>
      </c>
      <c r="G79" s="82">
        <f t="shared" si="20"/>
        <v>2.7040381003794946E-2</v>
      </c>
      <c r="H79" s="81">
        <f t="shared" si="20"/>
        <v>5.1547783375643912E-2</v>
      </c>
      <c r="I79" s="82">
        <f t="shared" si="20"/>
        <v>3.7012644735639248E-2</v>
      </c>
      <c r="J79" s="81">
        <f t="shared" si="20"/>
        <v>4.0424505547515678E-2</v>
      </c>
      <c r="K79" s="82">
        <f t="shared" si="20"/>
        <v>5.4962090708452385E-2</v>
      </c>
      <c r="L79" s="81">
        <f t="shared" si="20"/>
        <v>2.7138626663144576E-2</v>
      </c>
      <c r="M79" s="82">
        <f t="shared" si="20"/>
        <v>5.2043053190722825E-2</v>
      </c>
      <c r="N79" s="81">
        <f t="shared" si="20"/>
        <v>3.5452926793944503E-2</v>
      </c>
      <c r="O79" s="82">
        <f t="shared" si="20"/>
        <v>4.8930746928127489E-2</v>
      </c>
      <c r="P79" s="81">
        <f t="shared" si="20"/>
        <v>3.9450709222325027E-2</v>
      </c>
      <c r="Q79" s="82">
        <f t="shared" si="20"/>
        <v>3.6642222815434881E-2</v>
      </c>
      <c r="R79" s="81">
        <f t="shared" si="20"/>
        <v>4.9424915428739523E-2</v>
      </c>
      <c r="S79" s="82">
        <f t="shared" si="20"/>
        <v>3.7748118188704265E-2</v>
      </c>
      <c r="T79" s="81">
        <f t="shared" si="20"/>
        <v>2.7172059800068201E-2</v>
      </c>
      <c r="U79" s="82">
        <f t="shared" si="20"/>
        <v>3.6972371209497548E-2</v>
      </c>
      <c r="V79" s="81">
        <f t="shared" si="20"/>
        <v>2.4573123729882507E-2</v>
      </c>
      <c r="W79" s="82">
        <f t="shared" si="20"/>
        <v>5.8291825373571637E-2</v>
      </c>
      <c r="X79" s="81">
        <f t="shared" si="20"/>
        <v>3.9048289620372004E-2</v>
      </c>
      <c r="Y79" s="82">
        <f t="shared" si="20"/>
        <v>3.9753532654644708E-2</v>
      </c>
      <c r="Z79" s="81">
        <f t="shared" si="20"/>
        <v>5.0003028327330119E-2</v>
      </c>
      <c r="AA79" s="81">
        <f t="shared" si="20"/>
        <v>4.3998672170962483E-2</v>
      </c>
      <c r="AB79" s="100">
        <f t="shared" si="20"/>
        <v>4.2011044755201198E-2</v>
      </c>
      <c r="AC79" s="101">
        <f t="shared" si="20"/>
        <v>4.2016614506643103E-2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4.5607472984652647E-2</v>
      </c>
      <c r="C80" s="82">
        <f t="shared" ref="C80:AC80" si="21">C16/C31</f>
        <v>3.8335078987673389E-2</v>
      </c>
      <c r="D80" s="81">
        <f t="shared" si="21"/>
        <v>4.5385094222171921E-2</v>
      </c>
      <c r="E80" s="82">
        <f t="shared" si="21"/>
        <v>3.5839149178085429E-2</v>
      </c>
      <c r="F80" s="81">
        <f t="shared" si="21"/>
        <v>4.5421282948175684E-2</v>
      </c>
      <c r="G80" s="82">
        <f t="shared" si="21"/>
        <v>2.8683558993902326E-2</v>
      </c>
      <c r="H80" s="81">
        <f t="shared" si="21"/>
        <v>5.2497049871326494E-2</v>
      </c>
      <c r="I80" s="82">
        <f t="shared" si="21"/>
        <v>3.8814534152067481E-2</v>
      </c>
      <c r="J80" s="81">
        <f t="shared" si="21"/>
        <v>3.7385431741437533E-2</v>
      </c>
      <c r="K80" s="82">
        <f t="shared" si="21"/>
        <v>4.3441936239983117E-2</v>
      </c>
      <c r="L80" s="81">
        <f t="shared" si="21"/>
        <v>2.7993660238853281E-2</v>
      </c>
      <c r="M80" s="82">
        <f t="shared" si="21"/>
        <v>5.1421182424296316E-2</v>
      </c>
      <c r="N80" s="81">
        <f t="shared" si="21"/>
        <v>3.6198362597013145E-2</v>
      </c>
      <c r="O80" s="82">
        <f t="shared" si="21"/>
        <v>4.5196426778224802E-2</v>
      </c>
      <c r="P80" s="81">
        <f t="shared" si="21"/>
        <v>4.1335939728276372E-2</v>
      </c>
      <c r="Q80" s="82">
        <f t="shared" si="21"/>
        <v>3.7602228068697827E-2</v>
      </c>
      <c r="R80" s="81">
        <f t="shared" si="21"/>
        <v>4.6247977643771143E-2</v>
      </c>
      <c r="S80" s="82">
        <f t="shared" si="21"/>
        <v>3.759697574515275E-2</v>
      </c>
      <c r="T80" s="81">
        <f t="shared" si="21"/>
        <v>2.8087366966384895E-2</v>
      </c>
      <c r="U80" s="82">
        <f t="shared" si="21"/>
        <v>3.9188488392749798E-2</v>
      </c>
      <c r="V80" s="81">
        <f t="shared" si="21"/>
        <v>2.7335264301230993E-2</v>
      </c>
      <c r="W80" s="82">
        <f t="shared" si="21"/>
        <v>5.0453640744819506E-2</v>
      </c>
      <c r="X80" s="81">
        <f t="shared" si="21"/>
        <v>3.562312973068122E-2</v>
      </c>
      <c r="Y80" s="82">
        <f t="shared" si="21"/>
        <v>3.7060044635629598E-2</v>
      </c>
      <c r="Z80" s="81">
        <f t="shared" si="21"/>
        <v>4.7270408254151478E-2</v>
      </c>
      <c r="AA80" s="81">
        <f t="shared" si="21"/>
        <v>4.5657767609883555E-2</v>
      </c>
      <c r="AB80" s="100">
        <f t="shared" si="21"/>
        <v>4.1200791080104646E-2</v>
      </c>
      <c r="AC80" s="101">
        <f t="shared" si="21"/>
        <v>4.1596547854897192E-2</v>
      </c>
      <c r="AD80" s="18"/>
      <c r="AE80" s="18"/>
    </row>
    <row r="81" spans="1:31" s="8" customFormat="1" x14ac:dyDescent="0.25">
      <c r="A81" s="87" t="s">
        <v>26</v>
      </c>
      <c r="B81" s="81">
        <f>B17/B31</f>
        <v>3.9899214320941838E-2</v>
      </c>
      <c r="C81" s="82">
        <f t="shared" ref="C81:AC81" si="22">C17/C31</f>
        <v>3.4856002629949319E-2</v>
      </c>
      <c r="D81" s="81">
        <f t="shared" si="22"/>
        <v>3.8094429668194596E-2</v>
      </c>
      <c r="E81" s="82">
        <f t="shared" si="22"/>
        <v>3.5250124936761988E-2</v>
      </c>
      <c r="F81" s="81">
        <f t="shared" si="22"/>
        <v>4.0086642176591976E-2</v>
      </c>
      <c r="G81" s="82">
        <f t="shared" si="22"/>
        <v>2.9398017358974536E-2</v>
      </c>
      <c r="H81" s="81">
        <f t="shared" si="22"/>
        <v>4.4506664460420377E-2</v>
      </c>
      <c r="I81" s="82">
        <f t="shared" si="22"/>
        <v>3.6242796040666991E-2</v>
      </c>
      <c r="J81" s="81">
        <f t="shared" si="22"/>
        <v>3.9749155812831644E-2</v>
      </c>
      <c r="K81" s="82">
        <f t="shared" si="22"/>
        <v>4.0255559913389985E-2</v>
      </c>
      <c r="L81" s="81">
        <f t="shared" si="22"/>
        <v>3.0322410221474552E-2</v>
      </c>
      <c r="M81" s="82">
        <f t="shared" si="22"/>
        <v>4.267085055432833E-2</v>
      </c>
      <c r="N81" s="81">
        <f t="shared" si="22"/>
        <v>3.3476457007522512E-2</v>
      </c>
      <c r="O81" s="82">
        <f t="shared" si="22"/>
        <v>3.9078961706018975E-2</v>
      </c>
      <c r="P81" s="81">
        <f t="shared" si="22"/>
        <v>3.7433303883853103E-2</v>
      </c>
      <c r="Q81" s="82">
        <f t="shared" si="22"/>
        <v>3.7527283420673581E-2</v>
      </c>
      <c r="R81" s="81">
        <f t="shared" si="22"/>
        <v>4.2035593469627888E-2</v>
      </c>
      <c r="S81" s="82">
        <f t="shared" si="22"/>
        <v>3.6205645111684302E-2</v>
      </c>
      <c r="T81" s="81">
        <f t="shared" si="22"/>
        <v>2.5951650244979273E-2</v>
      </c>
      <c r="U81" s="82">
        <f t="shared" si="22"/>
        <v>3.5811377025235028E-2</v>
      </c>
      <c r="V81" s="81">
        <f t="shared" si="22"/>
        <v>2.8374716778398076E-2</v>
      </c>
      <c r="W81" s="82">
        <f t="shared" si="22"/>
        <v>4.3521222102104531E-2</v>
      </c>
      <c r="X81" s="81">
        <f t="shared" si="22"/>
        <v>3.6767294490406617E-2</v>
      </c>
      <c r="Y81" s="82">
        <f t="shared" si="22"/>
        <v>3.5570591332149286E-2</v>
      </c>
      <c r="Z81" s="81">
        <f t="shared" si="22"/>
        <v>4.5489039236433985E-2</v>
      </c>
      <c r="AA81" s="81">
        <f t="shared" si="22"/>
        <v>4.1795526072807454E-2</v>
      </c>
      <c r="AB81" s="100">
        <f t="shared" si="22"/>
        <v>3.814761897346456E-2</v>
      </c>
      <c r="AC81" s="101">
        <f t="shared" si="22"/>
        <v>3.8048391697789626E-2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3.3028795210727033E-2</v>
      </c>
      <c r="C82" s="82">
        <f t="shared" ref="C82:AC82" si="23">C18/C31</f>
        <v>3.9135276743551911E-2</v>
      </c>
      <c r="D82" s="81">
        <f t="shared" si="23"/>
        <v>3.5095165336804179E-2</v>
      </c>
      <c r="E82" s="82">
        <f t="shared" si="23"/>
        <v>3.7137260093197184E-2</v>
      </c>
      <c r="F82" s="81">
        <f t="shared" si="23"/>
        <v>3.4466609100355643E-2</v>
      </c>
      <c r="G82" s="82">
        <f t="shared" si="23"/>
        <v>3.561845635818383E-2</v>
      </c>
      <c r="H82" s="81">
        <f t="shared" si="23"/>
        <v>4.2542814967058709E-2</v>
      </c>
      <c r="I82" s="82">
        <f t="shared" si="23"/>
        <v>4.2565747373703382E-2</v>
      </c>
      <c r="J82" s="81">
        <f t="shared" si="23"/>
        <v>4.787747226242161E-2</v>
      </c>
      <c r="K82" s="82">
        <f t="shared" si="23"/>
        <v>3.5611758726563435E-2</v>
      </c>
      <c r="L82" s="81">
        <f t="shared" si="23"/>
        <v>3.843480195197909E-2</v>
      </c>
      <c r="M82" s="82">
        <f t="shared" si="23"/>
        <v>3.5114276867511014E-2</v>
      </c>
      <c r="N82" s="81">
        <f t="shared" si="23"/>
        <v>3.7629599338904932E-2</v>
      </c>
      <c r="O82" s="82">
        <f t="shared" si="23"/>
        <v>3.6113811514901603E-2</v>
      </c>
      <c r="P82" s="81">
        <f t="shared" si="23"/>
        <v>4.3749869564310012E-2</v>
      </c>
      <c r="Q82" s="82">
        <f t="shared" si="23"/>
        <v>3.664579160819794E-2</v>
      </c>
      <c r="R82" s="81">
        <f t="shared" si="23"/>
        <v>3.7682012060597146E-2</v>
      </c>
      <c r="S82" s="82">
        <f t="shared" si="23"/>
        <v>4.0127147116079148E-2</v>
      </c>
      <c r="T82" s="81">
        <f t="shared" si="23"/>
        <v>3.70071250381378E-2</v>
      </c>
      <c r="U82" s="82">
        <f t="shared" si="23"/>
        <v>3.0727765705272567E-2</v>
      </c>
      <c r="V82" s="81">
        <f t="shared" si="23"/>
        <v>3.7443647660647963E-2</v>
      </c>
      <c r="W82" s="82">
        <f t="shared" si="23"/>
        <v>3.844327470018287E-2</v>
      </c>
      <c r="X82" s="81">
        <f t="shared" si="23"/>
        <v>3.7310039312327639E-2</v>
      </c>
      <c r="Y82" s="82">
        <f t="shared" si="23"/>
        <v>3.2963448432176502E-2</v>
      </c>
      <c r="Z82" s="81">
        <f t="shared" si="23"/>
        <v>4.5542480306965512E-2</v>
      </c>
      <c r="AA82" s="81">
        <f t="shared" si="23"/>
        <v>4.7468506375410155E-2</v>
      </c>
      <c r="AB82" s="100">
        <f t="shared" si="23"/>
        <v>3.9101917746356046E-2</v>
      </c>
      <c r="AC82" s="101">
        <f t="shared" si="23"/>
        <v>3.9067174037081452E-2</v>
      </c>
      <c r="AD82" s="18"/>
      <c r="AE82" s="18"/>
    </row>
    <row r="83" spans="1:31" s="8" customFormat="1" x14ac:dyDescent="0.25">
      <c r="A83" s="87" t="s">
        <v>28</v>
      </c>
      <c r="B83" s="81">
        <f>B19/B31</f>
        <v>3.1978944387204514E-2</v>
      </c>
      <c r="C83" s="82">
        <f t="shared" ref="C83:AC83" si="24">C19/C31</f>
        <v>5.1381870169188319E-2</v>
      </c>
      <c r="D83" s="81">
        <f t="shared" si="24"/>
        <v>4.2055722181351743E-2</v>
      </c>
      <c r="E83" s="82">
        <f t="shared" si="24"/>
        <v>4.3788924086678921E-2</v>
      </c>
      <c r="F83" s="81">
        <f t="shared" si="24"/>
        <v>3.4283665315321905E-2</v>
      </c>
      <c r="G83" s="82">
        <f t="shared" si="24"/>
        <v>4.7192376874118841E-2</v>
      </c>
      <c r="H83" s="81">
        <f t="shared" si="24"/>
        <v>4.5124994012653984E-2</v>
      </c>
      <c r="I83" s="82">
        <f t="shared" si="24"/>
        <v>5.0548599859567771E-2</v>
      </c>
      <c r="J83" s="81">
        <f t="shared" si="24"/>
        <v>5.8369512783405693E-2</v>
      </c>
      <c r="K83" s="82">
        <f t="shared" si="24"/>
        <v>2.9549985263299588E-2</v>
      </c>
      <c r="L83" s="81">
        <f t="shared" si="24"/>
        <v>5.8663645084599661E-2</v>
      </c>
      <c r="M83" s="82">
        <f t="shared" si="24"/>
        <v>2.8843638450308431E-2</v>
      </c>
      <c r="N83" s="81">
        <f t="shared" si="24"/>
        <v>4.8078479481347067E-2</v>
      </c>
      <c r="O83" s="82">
        <f t="shared" si="24"/>
        <v>3.3286257283078054E-2</v>
      </c>
      <c r="P83" s="81">
        <f t="shared" si="24"/>
        <v>5.0796875108696411E-2</v>
      </c>
      <c r="Q83" s="82">
        <f t="shared" si="24"/>
        <v>3.4697944518120187E-2</v>
      </c>
      <c r="R83" s="81">
        <f t="shared" si="24"/>
        <v>3.7558464480070601E-2</v>
      </c>
      <c r="S83" s="82">
        <f t="shared" si="24"/>
        <v>4.5982452245138979E-2</v>
      </c>
      <c r="T83" s="81">
        <f t="shared" si="24"/>
        <v>5.3536495629856962E-2</v>
      </c>
      <c r="U83" s="82">
        <f t="shared" si="24"/>
        <v>2.3045824278954422E-2</v>
      </c>
      <c r="V83" s="81">
        <f t="shared" si="24"/>
        <v>5.5032585083272988E-2</v>
      </c>
      <c r="W83" s="82">
        <f t="shared" si="24"/>
        <v>3.5083403214888308E-2</v>
      </c>
      <c r="X83" s="81">
        <f t="shared" si="24"/>
        <v>5.0299243091005107E-2</v>
      </c>
      <c r="Y83" s="82">
        <f t="shared" si="24"/>
        <v>2.840634492716429E-2</v>
      </c>
      <c r="Z83" s="81">
        <f t="shared" si="24"/>
        <v>4.7060206710060816E-2</v>
      </c>
      <c r="AA83" s="81">
        <f t="shared" si="24"/>
        <v>4.8562134557717906E-2</v>
      </c>
      <c r="AB83" s="100">
        <f t="shared" si="24"/>
        <v>4.5920214588264605E-2</v>
      </c>
      <c r="AC83" s="101">
        <f t="shared" si="24"/>
        <v>4.1165361361447092E-2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4.1871957263746942E-2</v>
      </c>
      <c r="C84" s="82">
        <f t="shared" ref="C84:AC84" si="25">C20/C31</f>
        <v>7.7347013147198176E-2</v>
      </c>
      <c r="D84" s="81">
        <f t="shared" si="25"/>
        <v>6.2267745647294058E-2</v>
      </c>
      <c r="E84" s="82">
        <f t="shared" si="25"/>
        <v>6.4115391285519754E-2</v>
      </c>
      <c r="F84" s="81">
        <f t="shared" si="25"/>
        <v>5.1707231401934811E-2</v>
      </c>
      <c r="G84" s="82">
        <f t="shared" si="25"/>
        <v>8.0473021762386548E-2</v>
      </c>
      <c r="H84" s="81">
        <f t="shared" si="25"/>
        <v>5.25754296737223E-2</v>
      </c>
      <c r="I84" s="82">
        <f t="shared" si="25"/>
        <v>7.2983912535229609E-2</v>
      </c>
      <c r="J84" s="81">
        <f t="shared" si="25"/>
        <v>0.11273516642547034</v>
      </c>
      <c r="K84" s="82">
        <f t="shared" si="25"/>
        <v>3.2100478768708078E-2</v>
      </c>
      <c r="L84" s="81">
        <f t="shared" si="25"/>
        <v>9.9941607463122334E-2</v>
      </c>
      <c r="M84" s="82">
        <f t="shared" si="25"/>
        <v>3.0540475802541101E-2</v>
      </c>
      <c r="N84" s="81">
        <f t="shared" si="25"/>
        <v>7.6388001465313812E-2</v>
      </c>
      <c r="O84" s="82">
        <f t="shared" si="25"/>
        <v>4.7602219482647742E-2</v>
      </c>
      <c r="P84" s="81">
        <f t="shared" si="25"/>
        <v>7.2981377261754868E-2</v>
      </c>
      <c r="Q84" s="82">
        <f t="shared" si="25"/>
        <v>5.0834597875569036E-2</v>
      </c>
      <c r="R84" s="81">
        <f t="shared" si="25"/>
        <v>5.5137520223562289E-2</v>
      </c>
      <c r="S84" s="82">
        <f t="shared" si="25"/>
        <v>7.2442924688297994E-2</v>
      </c>
      <c r="T84" s="81">
        <f t="shared" si="25"/>
        <v>0.12419461942963801</v>
      </c>
      <c r="U84" s="82">
        <f t="shared" si="25"/>
        <v>2.2792810090421171E-2</v>
      </c>
      <c r="V84" s="81">
        <f t="shared" si="25"/>
        <v>8.8038121043657006E-2</v>
      </c>
      <c r="W84" s="82">
        <f t="shared" si="25"/>
        <v>4.3593461107125898E-2</v>
      </c>
      <c r="X84" s="81">
        <f t="shared" si="25"/>
        <v>7.420935281347181E-2</v>
      </c>
      <c r="Y84" s="82">
        <f t="shared" si="25"/>
        <v>4.2352280890266145E-2</v>
      </c>
      <c r="Z84" s="81">
        <f t="shared" si="25"/>
        <v>5.4595397655005824E-2</v>
      </c>
      <c r="AA84" s="81">
        <f t="shared" si="25"/>
        <v>7.163989994994735E-2</v>
      </c>
      <c r="AB84" s="100">
        <f t="shared" si="25"/>
        <v>6.7449117042481618E-2</v>
      </c>
      <c r="AC84" s="101">
        <f t="shared" si="25"/>
        <v>5.9318307858572589E-2</v>
      </c>
      <c r="AD84" s="18"/>
      <c r="AE84" s="18"/>
    </row>
    <row r="85" spans="1:31" s="8" customFormat="1" x14ac:dyDescent="0.25">
      <c r="A85" s="87" t="s">
        <v>30</v>
      </c>
      <c r="B85" s="81">
        <f>B21/B31</f>
        <v>5.0676055100077638E-2</v>
      </c>
      <c r="C85" s="82">
        <f t="shared" ref="C85:AC85" si="26">C21/C31</f>
        <v>0.11916167817269493</v>
      </c>
      <c r="D85" s="81">
        <f t="shared" si="26"/>
        <v>7.9357893346914912E-2</v>
      </c>
      <c r="E85" s="82">
        <f t="shared" si="26"/>
        <v>9.05086029350647E-2</v>
      </c>
      <c r="F85" s="81">
        <f t="shared" si="26"/>
        <v>5.3192734936408741E-2</v>
      </c>
      <c r="G85" s="82">
        <f t="shared" si="26"/>
        <v>0.11907893583065889</v>
      </c>
      <c r="H85" s="81">
        <f t="shared" si="26"/>
        <v>6.3775032549390168E-2</v>
      </c>
      <c r="I85" s="82">
        <f t="shared" si="26"/>
        <v>0.10609635362468806</v>
      </c>
      <c r="J85" s="81">
        <f t="shared" si="26"/>
        <v>0.15340086830680175</v>
      </c>
      <c r="K85" s="82">
        <f t="shared" si="26"/>
        <v>3.9109114243078981E-2</v>
      </c>
      <c r="L85" s="81">
        <f t="shared" si="26"/>
        <v>0.13043085350424735</v>
      </c>
      <c r="M85" s="82">
        <f t="shared" si="26"/>
        <v>3.3694619909082228E-2</v>
      </c>
      <c r="N85" s="81">
        <f t="shared" si="26"/>
        <v>0.10016527376662322</v>
      </c>
      <c r="O85" s="82">
        <f t="shared" si="26"/>
        <v>5.8750910718597039E-2</v>
      </c>
      <c r="P85" s="81">
        <f t="shared" si="26"/>
        <v>8.964931929961252E-2</v>
      </c>
      <c r="Q85" s="82">
        <f t="shared" si="26"/>
        <v>7.0856239034884236E-2</v>
      </c>
      <c r="R85" s="81">
        <f t="shared" si="26"/>
        <v>7.1645830269157232E-2</v>
      </c>
      <c r="S85" s="82">
        <f t="shared" si="26"/>
        <v>9.4406030700662377E-2</v>
      </c>
      <c r="T85" s="81">
        <f t="shared" si="26"/>
        <v>0.16509628672445664</v>
      </c>
      <c r="U85" s="82">
        <f t="shared" si="26"/>
        <v>3.4512211972057186E-2</v>
      </c>
      <c r="V85" s="81">
        <f t="shared" si="26"/>
        <v>0.11810632781294528</v>
      </c>
      <c r="W85" s="82">
        <f t="shared" si="26"/>
        <v>5.6873819170110224E-2</v>
      </c>
      <c r="X85" s="81">
        <f t="shared" si="26"/>
        <v>0.10529249545267852</v>
      </c>
      <c r="Y85" s="82">
        <f t="shared" si="26"/>
        <v>5.3972894828047298E-2</v>
      </c>
      <c r="Z85" s="81">
        <f t="shared" si="26"/>
        <v>6.5960531988043455E-2</v>
      </c>
      <c r="AA85" s="81">
        <f t="shared" si="26"/>
        <v>9.7257604705571876E-2</v>
      </c>
      <c r="AB85" s="100">
        <f t="shared" si="26"/>
        <v>8.59910302728292E-2</v>
      </c>
      <c r="AC85" s="101">
        <f t="shared" si="26"/>
        <v>8.1738200982262449E-2</v>
      </c>
      <c r="AD85" s="18"/>
      <c r="AE85" s="18"/>
    </row>
    <row r="86" spans="1:31" s="8" customFormat="1" x14ac:dyDescent="0.25">
      <c r="A86" s="86" t="s">
        <v>31</v>
      </c>
      <c r="B86" s="81">
        <f>B22/B31</f>
        <v>5.1569649056843317E-2</v>
      </c>
      <c r="C86" s="82">
        <f t="shared" ref="C86:AC86" si="27">C22/C31</f>
        <v>0.12721360438121015</v>
      </c>
      <c r="D86" s="81">
        <f t="shared" si="27"/>
        <v>6.7143908098013697E-2</v>
      </c>
      <c r="E86" s="82">
        <f t="shared" si="27"/>
        <v>8.8940608090566087E-2</v>
      </c>
      <c r="F86" s="81">
        <f t="shared" si="27"/>
        <v>4.720681429010494E-2</v>
      </c>
      <c r="G86" s="82">
        <f t="shared" si="27"/>
        <v>0.107453165614804</v>
      </c>
      <c r="H86" s="81">
        <f t="shared" si="27"/>
        <v>6.567791997422176E-2</v>
      </c>
      <c r="I86" s="82">
        <f t="shared" si="27"/>
        <v>0.10941848998399227</v>
      </c>
      <c r="J86" s="81">
        <f t="shared" si="27"/>
        <v>0.11307284129281235</v>
      </c>
      <c r="K86" s="82">
        <f t="shared" si="27"/>
        <v>3.7531010891233875E-2</v>
      </c>
      <c r="L86" s="81">
        <f t="shared" si="27"/>
        <v>0.1369861109180141</v>
      </c>
      <c r="M86" s="82">
        <f t="shared" si="27"/>
        <v>3.4409966030796227E-2</v>
      </c>
      <c r="N86" s="81">
        <f t="shared" si="27"/>
        <v>0.10375614452083387</v>
      </c>
      <c r="O86" s="82">
        <f t="shared" si="27"/>
        <v>6.168358484478792E-2</v>
      </c>
      <c r="P86" s="81">
        <f t="shared" si="27"/>
        <v>9.6745020834927545E-2</v>
      </c>
      <c r="Q86" s="82">
        <f t="shared" si="27"/>
        <v>8.7705223427839707E-2</v>
      </c>
      <c r="R86" s="81">
        <f t="shared" si="27"/>
        <v>7.0186792175319895E-2</v>
      </c>
      <c r="S86" s="82">
        <f t="shared" si="27"/>
        <v>0.10775343160716554</v>
      </c>
      <c r="T86" s="81">
        <f t="shared" si="27"/>
        <v>0.15967623252391464</v>
      </c>
      <c r="U86" s="82">
        <f t="shared" si="27"/>
        <v>3.2195606884139243E-2</v>
      </c>
      <c r="V86" s="81">
        <f t="shared" si="27"/>
        <v>0.13118707808740745</v>
      </c>
      <c r="W86" s="82">
        <f t="shared" si="27"/>
        <v>5.7470422421370619E-2</v>
      </c>
      <c r="X86" s="81">
        <f t="shared" si="27"/>
        <v>0.10524848911576601</v>
      </c>
      <c r="Y86" s="82">
        <f t="shared" si="27"/>
        <v>5.8291350017928602E-2</v>
      </c>
      <c r="Z86" s="81">
        <f t="shared" si="27"/>
        <v>6.599259663036236E-2</v>
      </c>
      <c r="AA86" s="81">
        <f t="shared" si="27"/>
        <v>0.10429295694469441</v>
      </c>
      <c r="AB86" s="100">
        <f t="shared" si="27"/>
        <v>8.6640206490594243E-2</v>
      </c>
      <c r="AC86" s="101">
        <f t="shared" si="27"/>
        <v>8.5888438042168502E-2</v>
      </c>
      <c r="AD86" s="18"/>
      <c r="AE86" s="18"/>
    </row>
    <row r="87" spans="1:31" s="8" customFormat="1" x14ac:dyDescent="0.25">
      <c r="A87" s="87" t="s">
        <v>32</v>
      </c>
      <c r="B87" s="81">
        <f>B23/B31</f>
        <v>5.3952566274885129E-2</v>
      </c>
      <c r="C87" s="82">
        <f t="shared" ref="C87:AC87" si="28">C23/C31</f>
        <v>0.10960160855039336</v>
      </c>
      <c r="D87" s="81">
        <f t="shared" si="28"/>
        <v>4.6347122403938658E-2</v>
      </c>
      <c r="E87" s="82">
        <f t="shared" si="28"/>
        <v>9.2870856948177177E-2</v>
      </c>
      <c r="F87" s="81">
        <f t="shared" si="28"/>
        <v>3.715222386465087E-2</v>
      </c>
      <c r="G87" s="82">
        <f t="shared" si="28"/>
        <v>0.10882489517591919</v>
      </c>
      <c r="H87" s="81">
        <f t="shared" si="28"/>
        <v>6.0030219768257051E-2</v>
      </c>
      <c r="I87" s="82">
        <f t="shared" si="28"/>
        <v>0.10790719024676781</v>
      </c>
      <c r="J87" s="81">
        <f t="shared" si="28"/>
        <v>7.6000964785335259E-2</v>
      </c>
      <c r="K87" s="82">
        <f t="shared" si="28"/>
        <v>3.0174264383367726E-2</v>
      </c>
      <c r="L87" s="81">
        <f t="shared" si="28"/>
        <v>0.10236072684805428</v>
      </c>
      <c r="M87" s="82">
        <f t="shared" si="28"/>
        <v>3.9849712400998882E-2</v>
      </c>
      <c r="N87" s="81">
        <f t="shared" si="28"/>
        <v>8.6108484337328872E-2</v>
      </c>
      <c r="O87" s="82">
        <f t="shared" si="28"/>
        <v>6.1628033681097871E-2</v>
      </c>
      <c r="P87" s="81">
        <f t="shared" si="28"/>
        <v>6.701264008793105E-2</v>
      </c>
      <c r="Q87" s="82">
        <f t="shared" si="28"/>
        <v>8.2135765441809394E-2</v>
      </c>
      <c r="R87" s="81">
        <f t="shared" si="28"/>
        <v>6.1691425209589645E-2</v>
      </c>
      <c r="S87" s="82">
        <f t="shared" si="28"/>
        <v>8.927480332443076E-2</v>
      </c>
      <c r="T87" s="81">
        <f t="shared" si="28"/>
        <v>9.4079218937884748E-2</v>
      </c>
      <c r="U87" s="82">
        <f t="shared" si="28"/>
        <v>3.3038987512583419E-2</v>
      </c>
      <c r="V87" s="81">
        <f t="shared" si="28"/>
        <v>0.1079979444535283</v>
      </c>
      <c r="W87" s="82">
        <f t="shared" si="28"/>
        <v>5.5192115339927461E-2</v>
      </c>
      <c r="X87" s="81">
        <f t="shared" si="28"/>
        <v>7.688640497564983E-2</v>
      </c>
      <c r="Y87" s="82">
        <f t="shared" si="28"/>
        <v>5.2234000069555794E-2</v>
      </c>
      <c r="Z87" s="81">
        <f t="shared" si="28"/>
        <v>6.2579493592415644E-2</v>
      </c>
      <c r="AA87" s="81">
        <f t="shared" si="28"/>
        <v>8.9426038644522837E-2</v>
      </c>
      <c r="AB87" s="100">
        <f t="shared" si="28"/>
        <v>7.0475037373863209E-2</v>
      </c>
      <c r="AC87" s="101">
        <f t="shared" si="28"/>
        <v>8.0074565366599487E-2</v>
      </c>
      <c r="AD87" s="18"/>
      <c r="AE87" s="18"/>
    </row>
    <row r="88" spans="1:31" s="8" customFormat="1" x14ac:dyDescent="0.25">
      <c r="A88" s="86" t="s">
        <v>33</v>
      </c>
      <c r="B88" s="81">
        <f>B24/B31</f>
        <v>5.5290515696490565E-2</v>
      </c>
      <c r="C88" s="82">
        <f t="shared" ref="C88:AC88" si="29">C24/C31</f>
        <v>7.3997905214791951E-2</v>
      </c>
      <c r="D88" s="81">
        <f t="shared" si="29"/>
        <v>3.7603983928470378E-2</v>
      </c>
      <c r="E88" s="82">
        <f t="shared" si="29"/>
        <v>6.5464810932454112E-2</v>
      </c>
      <c r="F88" s="81">
        <f t="shared" si="29"/>
        <v>3.5425234533932412E-2</v>
      </c>
      <c r="G88" s="82">
        <f t="shared" si="29"/>
        <v>7.5963622860532695E-2</v>
      </c>
      <c r="H88" s="81">
        <f t="shared" si="29"/>
        <v>4.9679731418543788E-2</v>
      </c>
      <c r="I88" s="82">
        <f t="shared" si="29"/>
        <v>7.1171519877384362E-2</v>
      </c>
      <c r="J88" s="81">
        <f t="shared" si="29"/>
        <v>6.1384466956102265E-2</v>
      </c>
      <c r="K88" s="82">
        <f t="shared" si="29"/>
        <v>2.0125459216471693E-2</v>
      </c>
      <c r="L88" s="81">
        <f t="shared" si="29"/>
        <v>6.9035271872871104E-2</v>
      </c>
      <c r="M88" s="82">
        <f t="shared" si="29"/>
        <v>3.9685481394834056E-2</v>
      </c>
      <c r="N88" s="81">
        <f t="shared" si="29"/>
        <v>5.8310118332609198E-2</v>
      </c>
      <c r="O88" s="82">
        <f t="shared" si="29"/>
        <v>5.5320840019058327E-2</v>
      </c>
      <c r="P88" s="81">
        <f t="shared" si="29"/>
        <v>4.7875115652978459E-2</v>
      </c>
      <c r="Q88" s="82">
        <f t="shared" si="29"/>
        <v>6.3853553875209301E-2</v>
      </c>
      <c r="R88" s="81">
        <f t="shared" si="29"/>
        <v>4.6089130754522721E-2</v>
      </c>
      <c r="S88" s="82">
        <f t="shared" si="29"/>
        <v>6.3886973571747843E-2</v>
      </c>
      <c r="T88" s="81">
        <f t="shared" si="29"/>
        <v>5.6910569105691054E-2</v>
      </c>
      <c r="U88" s="82">
        <f t="shared" si="29"/>
        <v>3.4713187781388564E-2</v>
      </c>
      <c r="V88" s="81">
        <f t="shared" si="29"/>
        <v>8.8733035901987806E-2</v>
      </c>
      <c r="W88" s="82">
        <f t="shared" si="29"/>
        <v>4.7911130868787705E-2</v>
      </c>
      <c r="X88" s="81">
        <f t="shared" si="29"/>
        <v>4.6397347884762075E-2</v>
      </c>
      <c r="Y88" s="82">
        <f t="shared" si="29"/>
        <v>4.399763510312845E-2</v>
      </c>
      <c r="Z88" s="81">
        <f t="shared" si="29"/>
        <v>4.9058902747939843E-2</v>
      </c>
      <c r="AA88" s="81">
        <f t="shared" si="29"/>
        <v>6.386360252729667E-2</v>
      </c>
      <c r="AB88" s="100">
        <f t="shared" si="29"/>
        <v>5.3969707705244799E-2</v>
      </c>
      <c r="AC88" s="101">
        <f t="shared" si="29"/>
        <v>5.9749786979435955E-2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2.106537884965648E-2</v>
      </c>
      <c r="C89" s="82">
        <f t="shared" ref="C89:AC89" si="30">C25/C31</f>
        <v>4.711380901777E-2</v>
      </c>
      <c r="D89" s="81">
        <f t="shared" si="30"/>
        <v>1.6392205685397922E-2</v>
      </c>
      <c r="E89" s="82">
        <f t="shared" si="30"/>
        <v>5.2610947436256598E-2</v>
      </c>
      <c r="F89" s="81">
        <f t="shared" si="30"/>
        <v>1.4284250735434016E-2</v>
      </c>
      <c r="G89" s="82">
        <f t="shared" si="30"/>
        <v>5.8365224711261987E-2</v>
      </c>
      <c r="H89" s="81">
        <f t="shared" si="30"/>
        <v>2.5381992675842908E-2</v>
      </c>
      <c r="I89" s="82">
        <f t="shared" si="30"/>
        <v>5.1619152466219426E-2</v>
      </c>
      <c r="J89" s="81">
        <f t="shared" si="30"/>
        <v>4.582730342498794E-2</v>
      </c>
      <c r="K89" s="82">
        <f t="shared" si="30"/>
        <v>1.4321287917994327E-2</v>
      </c>
      <c r="L89" s="81">
        <f t="shared" si="30"/>
        <v>4.5601790704464247E-2</v>
      </c>
      <c r="M89" s="82">
        <f t="shared" si="30"/>
        <v>2.519745045968453E-2</v>
      </c>
      <c r="N89" s="81">
        <f t="shared" si="30"/>
        <v>4.6651502372615672E-2</v>
      </c>
      <c r="O89" s="82">
        <f t="shared" si="30"/>
        <v>4.089762134190246E-2</v>
      </c>
      <c r="P89" s="81">
        <f t="shared" si="30"/>
        <v>3.0337602348538075E-2</v>
      </c>
      <c r="Q89" s="82">
        <f t="shared" si="30"/>
        <v>4.8629083947998399E-2</v>
      </c>
      <c r="R89" s="81">
        <f t="shared" si="30"/>
        <v>3.3940285336078832E-2</v>
      </c>
      <c r="S89" s="82">
        <f t="shared" si="30"/>
        <v>5.2381987335669199E-2</v>
      </c>
      <c r="T89" s="81">
        <f t="shared" si="30"/>
        <v>3.5912345878425671E-2</v>
      </c>
      <c r="U89" s="82">
        <f t="shared" si="30"/>
        <v>2.6955880426571158E-2</v>
      </c>
      <c r="V89" s="81">
        <f t="shared" si="30"/>
        <v>7.7439209548947702E-2</v>
      </c>
      <c r="W89" s="82">
        <f t="shared" si="30"/>
        <v>3.3473433221859625E-2</v>
      </c>
      <c r="X89" s="81">
        <f t="shared" si="30"/>
        <v>2.8824150677697589E-2</v>
      </c>
      <c r="Y89" s="82">
        <f t="shared" si="30"/>
        <v>3.1316894981549728E-2</v>
      </c>
      <c r="Z89" s="81">
        <f t="shared" si="30"/>
        <v>3.386738776484504E-2</v>
      </c>
      <c r="AA89" s="81">
        <f t="shared" si="30"/>
        <v>4.5794212060929533E-2</v>
      </c>
      <c r="AB89" s="100">
        <f t="shared" si="30"/>
        <v>3.5073521396536689E-2</v>
      </c>
      <c r="AC89" s="101">
        <f t="shared" si="30"/>
        <v>4.3462925496719172E-2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1">C26/C31</f>
        <v>2.4601239032321368E-2</v>
      </c>
      <c r="D90" s="81">
        <f t="shared" si="31"/>
        <v>4.1499254899741571E-4</v>
      </c>
      <c r="E90" s="82">
        <f t="shared" si="31"/>
        <v>2.8584094498369926E-2</v>
      </c>
      <c r="F90" s="81">
        <f t="shared" si="31"/>
        <v>5.4151360369985506E-4</v>
      </c>
      <c r="G90" s="82">
        <f t="shared" si="31"/>
        <v>3.1237919210542572E-2</v>
      </c>
      <c r="H90" s="81">
        <f t="shared" si="31"/>
        <v>1.8157987555029152E-3</v>
      </c>
      <c r="I90" s="82">
        <f t="shared" si="31"/>
        <v>2.0691774600439191E-2</v>
      </c>
      <c r="J90" s="81">
        <f t="shared" si="31"/>
        <v>8.6107091172214177E-3</v>
      </c>
      <c r="K90" s="82">
        <f t="shared" si="31"/>
        <v>5.3841173180597694E-3</v>
      </c>
      <c r="L90" s="81">
        <f t="shared" si="31"/>
        <v>2.5449413989183479E-2</v>
      </c>
      <c r="M90" s="82">
        <f t="shared" si="31"/>
        <v>4.3498496929269661E-3</v>
      </c>
      <c r="N90" s="81">
        <f t="shared" si="31"/>
        <v>1.0304052614988797E-2</v>
      </c>
      <c r="O90" s="82">
        <f t="shared" si="31"/>
        <v>5.8384273038242706E-3</v>
      </c>
      <c r="P90" s="81">
        <f t="shared" si="31"/>
        <v>5.8713451919665529E-3</v>
      </c>
      <c r="Q90" s="82">
        <f t="shared" si="31"/>
        <v>6.1112007274627157E-3</v>
      </c>
      <c r="R90" s="81">
        <f t="shared" si="31"/>
        <v>5.1419326371525227E-3</v>
      </c>
      <c r="S90" s="82">
        <f t="shared" si="31"/>
        <v>4.1657903724606751E-3</v>
      </c>
      <c r="T90" s="81">
        <f t="shared" si="31"/>
        <v>3.912489456020388E-3</v>
      </c>
      <c r="U90" s="82">
        <f t="shared" si="31"/>
        <v>9.1515770320538476E-4</v>
      </c>
      <c r="V90" s="81">
        <f t="shared" si="31"/>
        <v>7.3812805120179389E-3</v>
      </c>
      <c r="W90" s="82">
        <f t="shared" si="31"/>
        <v>7.577518009234469E-4</v>
      </c>
      <c r="X90" s="81">
        <f t="shared" si="31"/>
        <v>2.5890394883529896E-3</v>
      </c>
      <c r="Y90" s="82">
        <f t="shared" si="31"/>
        <v>8.394664351338289E-4</v>
      </c>
      <c r="Z90" s="81">
        <f t="shared" si="31"/>
        <v>8.9068450885874809E-4</v>
      </c>
      <c r="AA90" s="81">
        <f t="shared" si="31"/>
        <v>1.7962307479470294E-3</v>
      </c>
      <c r="AB90" s="100">
        <f t="shared" si="31"/>
        <v>5.2435335430422326E-3</v>
      </c>
      <c r="AC90" s="101">
        <f t="shared" si="31"/>
        <v>1.0561362285954629E-2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</v>
      </c>
      <c r="C95" s="78">
        <f t="shared" ref="C95:AC95" si="36">SUM(C71:C94)</f>
        <v>1.0000000000000002</v>
      </c>
      <c r="D95" s="77">
        <f t="shared" si="36"/>
        <v>1.0000000000000002</v>
      </c>
      <c r="E95" s="78">
        <f t="shared" si="36"/>
        <v>1.0000000000000002</v>
      </c>
      <c r="F95" s="77">
        <f t="shared" si="36"/>
        <v>1.0000000000000002</v>
      </c>
      <c r="G95" s="78">
        <f t="shared" si="36"/>
        <v>1.0000000000000002</v>
      </c>
      <c r="H95" s="77">
        <f t="shared" si="36"/>
        <v>1.0000000000000002</v>
      </c>
      <c r="I95" s="78">
        <f t="shared" si="36"/>
        <v>0.99999999999999989</v>
      </c>
      <c r="J95" s="77">
        <f t="shared" si="36"/>
        <v>1</v>
      </c>
      <c r="K95" s="77">
        <f t="shared" si="36"/>
        <v>1.0000000000000002</v>
      </c>
      <c r="L95" s="77">
        <f t="shared" si="36"/>
        <v>0.99999999999999978</v>
      </c>
      <c r="M95" s="78">
        <f t="shared" si="36"/>
        <v>0.99999999999999989</v>
      </c>
      <c r="N95" s="77">
        <f t="shared" si="36"/>
        <v>1.0000000000000002</v>
      </c>
      <c r="O95" s="78">
        <f t="shared" si="36"/>
        <v>1.0000000000000002</v>
      </c>
      <c r="P95" s="77">
        <f t="shared" si="36"/>
        <v>1.0000000000000002</v>
      </c>
      <c r="Q95" s="78">
        <f t="shared" si="36"/>
        <v>0.99999999999999978</v>
      </c>
      <c r="R95" s="77">
        <f t="shared" si="36"/>
        <v>1.0000000000000002</v>
      </c>
      <c r="S95" s="78">
        <f t="shared" si="36"/>
        <v>0.99999999999999978</v>
      </c>
      <c r="T95" s="77">
        <f t="shared" si="36"/>
        <v>0.99999999999999989</v>
      </c>
      <c r="U95" s="78">
        <f t="shared" si="36"/>
        <v>1.0000000000000002</v>
      </c>
      <c r="V95" s="77">
        <f t="shared" si="36"/>
        <v>0.99999999999999989</v>
      </c>
      <c r="W95" s="78">
        <f t="shared" si="36"/>
        <v>0.99999999999999989</v>
      </c>
      <c r="X95" s="77">
        <f t="shared" si="36"/>
        <v>1</v>
      </c>
      <c r="Y95" s="78">
        <f t="shared" si="36"/>
        <v>1.0000000000000002</v>
      </c>
      <c r="Z95" s="77">
        <f t="shared" si="36"/>
        <v>1</v>
      </c>
      <c r="AA95" s="77">
        <f t="shared" si="36"/>
        <v>1</v>
      </c>
      <c r="AB95" s="77">
        <f t="shared" si="36"/>
        <v>0.99999999999999989</v>
      </c>
      <c r="AC95" s="79">
        <f t="shared" si="36"/>
        <v>1.0000000000000002</v>
      </c>
      <c r="AD95" s="80"/>
    </row>
    <row r="96" spans="1:31" ht="13.8" thickTop="1" x14ac:dyDescent="0.25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opLeftCell="A19" zoomScale="93" zoomScaleNormal="93" zoomScaleSheetLayoutView="90" zoomScalePageLayoutView="93" workbookViewId="0">
      <selection activeCell="L40" sqref="L40"/>
    </sheetView>
  </sheetViews>
  <sheetFormatPr defaultColWidth="8.88671875" defaultRowHeight="13.2" x14ac:dyDescent="0.25"/>
  <cols>
    <col min="1" max="1" width="8.88671875" style="149"/>
    <col min="2" max="2" width="10.6640625" style="149" customWidth="1"/>
    <col min="3" max="3" width="27.33203125" style="149" customWidth="1"/>
    <col min="4" max="5" width="18.6640625" style="149" bestFit="1" customWidth="1"/>
    <col min="6" max="6" width="10.6640625" style="149" customWidth="1"/>
    <col min="7" max="8" width="8.88671875" style="149" customWidth="1"/>
    <col min="9" max="11" width="8.88671875" style="149"/>
    <col min="12" max="12" width="9.33203125" style="149" bestFit="1" customWidth="1"/>
    <col min="13" max="16384" width="8.88671875" style="149"/>
  </cols>
  <sheetData>
    <row r="1" spans="1:15" ht="18" x14ac:dyDescent="0.35">
      <c r="C1" s="311" t="s">
        <v>83</v>
      </c>
      <c r="D1" s="311"/>
      <c r="E1" s="311"/>
      <c r="F1" s="206"/>
    </row>
    <row r="2" spans="1:15" ht="18" x14ac:dyDescent="0.35">
      <c r="C2" s="311" t="s">
        <v>57</v>
      </c>
      <c r="D2" s="311"/>
      <c r="E2" s="311"/>
      <c r="F2" s="206"/>
    </row>
    <row r="3" spans="1:15" ht="18" x14ac:dyDescent="0.35">
      <c r="C3" s="312">
        <f>Daily!A5</f>
        <v>45170</v>
      </c>
      <c r="D3" s="312"/>
      <c r="E3" s="312"/>
      <c r="F3" s="207"/>
    </row>
    <row r="4" spans="1:15" ht="13.8" thickBot="1" x14ac:dyDescent="0.3">
      <c r="C4" s="150"/>
      <c r="D4" s="150"/>
      <c r="E4" s="150"/>
      <c r="F4" s="150"/>
    </row>
    <row r="5" spans="1:15" ht="14.4" thickTop="1" x14ac:dyDescent="0.25">
      <c r="A5" s="151"/>
      <c r="B5" s="151"/>
      <c r="C5" s="307" t="s">
        <v>58</v>
      </c>
      <c r="D5" s="307" t="s">
        <v>59</v>
      </c>
      <c r="E5" s="309" t="s">
        <v>60</v>
      </c>
      <c r="F5" s="208"/>
      <c r="G5" s="149" t="s">
        <v>81</v>
      </c>
    </row>
    <row r="6" spans="1:15" ht="14.4" thickBot="1" x14ac:dyDescent="0.3">
      <c r="A6" s="152"/>
      <c r="B6" s="152"/>
      <c r="C6" s="308"/>
      <c r="D6" s="308"/>
      <c r="E6" s="310"/>
      <c r="F6" s="208"/>
    </row>
    <row r="7" spans="1:15" ht="18" thickTop="1" x14ac:dyDescent="0.25">
      <c r="A7" s="151"/>
      <c r="B7" s="151"/>
      <c r="C7" s="221">
        <f>Daily!A5</f>
        <v>45170</v>
      </c>
      <c r="D7" s="259">
        <f>IF(Daily!AB33=0,"",Daily!AB33)</f>
        <v>368578</v>
      </c>
      <c r="E7" s="260">
        <f>IF(Daily!AC33=0,"",Daily!AC33)</f>
        <v>367705.50000000006</v>
      </c>
      <c r="F7" s="205"/>
      <c r="G7" s="202">
        <f t="shared" ref="G7:G36" si="0">IF(D7="",0,IF(WEEKDAY(C7,2)=7,3,IF(H7="H",3,IF(WEEKDAY(C7,2)=6,2,1))))</f>
        <v>1</v>
      </c>
      <c r="J7" s="202"/>
      <c r="K7" s="202"/>
      <c r="L7" s="202"/>
      <c r="M7" s="202"/>
      <c r="O7" s="202"/>
    </row>
    <row r="8" spans="1:15" ht="17.399999999999999" x14ac:dyDescent="0.25">
      <c r="A8" s="151"/>
      <c r="B8" s="151"/>
      <c r="C8" s="222">
        <f>C7+1</f>
        <v>45171</v>
      </c>
      <c r="D8" s="223">
        <f>IF(Daily!AB64=0,"",Daily!AB64)</f>
        <v>299817</v>
      </c>
      <c r="E8" s="224">
        <f>Daily!AC64</f>
        <v>298847.49999999994</v>
      </c>
      <c r="F8" s="205"/>
      <c r="G8" s="202">
        <f t="shared" si="0"/>
        <v>2</v>
      </c>
      <c r="J8" s="202"/>
      <c r="K8" s="202"/>
      <c r="L8" s="202"/>
      <c r="M8" s="202"/>
      <c r="O8" s="202"/>
    </row>
    <row r="9" spans="1:15" ht="17.399999999999999" x14ac:dyDescent="0.25">
      <c r="A9" s="151"/>
      <c r="B9" s="151"/>
      <c r="C9" s="222">
        <f>C7+2</f>
        <v>45172</v>
      </c>
      <c r="D9" s="223">
        <f>IF(Daily!AB95=0,"",Daily!AB95)</f>
        <v>216751</v>
      </c>
      <c r="E9" s="224">
        <f>IF(Daily!AC95=0,"",Daily!AC95)</f>
        <v>215910.6</v>
      </c>
      <c r="F9" s="205"/>
      <c r="G9" s="202">
        <f t="shared" si="0"/>
        <v>3</v>
      </c>
      <c r="J9" s="202"/>
      <c r="K9" s="202"/>
      <c r="L9" s="202"/>
      <c r="M9" s="202"/>
      <c r="O9" s="202"/>
    </row>
    <row r="10" spans="1:15" ht="17.399999999999999" x14ac:dyDescent="0.25">
      <c r="A10" s="151"/>
      <c r="B10" s="151"/>
      <c r="C10" s="222">
        <f>C7+3</f>
        <v>45173</v>
      </c>
      <c r="D10" s="223">
        <f>IF(Daily!AB126=0,"",Daily!AB126)</f>
        <v>387702</v>
      </c>
      <c r="E10" s="224">
        <f>IF(Daily!AC126=0,"",Daily!AC126)</f>
        <v>386783</v>
      </c>
      <c r="F10" s="205"/>
      <c r="G10" s="202">
        <f t="shared" si="0"/>
        <v>1</v>
      </c>
      <c r="J10" s="202"/>
      <c r="K10" s="202"/>
      <c r="L10" s="202"/>
      <c r="M10" s="202"/>
      <c r="O10" s="202"/>
    </row>
    <row r="11" spans="1:15" ht="17.399999999999999" x14ac:dyDescent="0.25">
      <c r="A11" s="151"/>
      <c r="B11" s="151"/>
      <c r="C11" s="222">
        <f>C7+4</f>
        <v>45174</v>
      </c>
      <c r="D11" s="223">
        <f>IF(Daily!AB157=0,"",Daily!AB157)</f>
        <v>427720</v>
      </c>
      <c r="E11" s="224">
        <f>IF(Daily!AC157=0,"",Daily!AC157)</f>
        <v>426795.70000000007</v>
      </c>
      <c r="F11" s="205"/>
      <c r="G11" s="202">
        <f t="shared" si="0"/>
        <v>1</v>
      </c>
      <c r="J11" s="202"/>
      <c r="K11" s="202"/>
      <c r="L11" s="202"/>
      <c r="M11" s="202"/>
      <c r="O11" s="202"/>
    </row>
    <row r="12" spans="1:15" ht="17.399999999999999" x14ac:dyDescent="0.25">
      <c r="A12" s="151"/>
      <c r="B12" s="151"/>
      <c r="C12" s="222">
        <f>C7+5</f>
        <v>45175</v>
      </c>
      <c r="D12" s="223">
        <f>IF(Daily!AB188=0,"",Daily!AB188)</f>
        <v>434056</v>
      </c>
      <c r="E12" s="224">
        <f>IF(Daily!AC188=0,"",Daily!AC188)</f>
        <v>433004.89999999997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7.399999999999999" x14ac:dyDescent="0.25">
      <c r="A13" s="151"/>
      <c r="B13" s="151"/>
      <c r="C13" s="222">
        <f>C7+6</f>
        <v>45176</v>
      </c>
      <c r="D13" s="223">
        <f>IF(Daily!AB219=0,"",Daily!AB219)</f>
        <v>425428</v>
      </c>
      <c r="E13" s="224">
        <f>IF(Daily!AC219=0,"",Daily!AC219)</f>
        <v>424563.40000000008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7.399999999999999" x14ac:dyDescent="0.25">
      <c r="A14" s="151"/>
      <c r="B14" s="151"/>
      <c r="C14" s="222">
        <f>C7+7</f>
        <v>45177</v>
      </c>
      <c r="D14" s="223">
        <f>IF(Daily!AB250=0,"",Daily!AB250)</f>
        <v>429249</v>
      </c>
      <c r="E14" s="224">
        <f>IF(Daily!AC250=0,"",Daily!AC250)</f>
        <v>428087.80000000005</v>
      </c>
      <c r="F14" s="205"/>
      <c r="G14" s="202">
        <f t="shared" si="0"/>
        <v>1</v>
      </c>
      <c r="J14" s="202"/>
      <c r="K14" s="202"/>
      <c r="L14" s="202"/>
      <c r="M14" s="202"/>
      <c r="O14" s="202"/>
    </row>
    <row r="15" spans="1:15" ht="17.399999999999999" x14ac:dyDescent="0.25">
      <c r="A15" s="151"/>
      <c r="B15" s="151"/>
      <c r="C15" s="222">
        <f>C7+8</f>
        <v>45178</v>
      </c>
      <c r="D15" s="224">
        <f>IF(Daily!AB281=0,"",Daily!AB281)</f>
        <v>331751</v>
      </c>
      <c r="E15" s="224">
        <f>IF(Daily!AC281=0,"",Daily!AC281)</f>
        <v>330642.5</v>
      </c>
      <c r="F15" s="205"/>
      <c r="G15" s="202">
        <f t="shared" si="0"/>
        <v>2</v>
      </c>
      <c r="J15" s="202"/>
      <c r="K15" s="202"/>
      <c r="L15" s="202"/>
      <c r="M15" s="202"/>
      <c r="O15" s="202"/>
    </row>
    <row r="16" spans="1:15" ht="17.399999999999999" x14ac:dyDescent="0.25">
      <c r="A16" s="151"/>
      <c r="B16" s="151"/>
      <c r="C16" s="222">
        <f>C7+9</f>
        <v>45179</v>
      </c>
      <c r="D16" s="223">
        <f>IF(Daily!AB312=0,"",Daily!AB312)</f>
        <v>243202</v>
      </c>
      <c r="E16" s="224">
        <f>IF(Daily!AC312=0,"",Daily!AC312)</f>
        <v>242398.5</v>
      </c>
      <c r="F16" s="205"/>
      <c r="G16" s="202">
        <f t="shared" si="0"/>
        <v>3</v>
      </c>
      <c r="J16" s="202"/>
      <c r="K16" s="202"/>
      <c r="L16" s="202"/>
      <c r="M16" s="202"/>
      <c r="O16" s="202"/>
    </row>
    <row r="17" spans="1:15" ht="17.399999999999999" x14ac:dyDescent="0.25">
      <c r="A17" s="151"/>
      <c r="B17" s="151"/>
      <c r="C17" s="222">
        <f>C7+10</f>
        <v>45180</v>
      </c>
      <c r="D17" s="223">
        <f>IF(Daily!AB343=0,"",Daily!AB343)</f>
        <v>419348</v>
      </c>
      <c r="E17" s="224">
        <f>IF(Daily!AC343=0,"",Daily!AC343)</f>
        <v>418439</v>
      </c>
      <c r="F17" s="205"/>
      <c r="G17" s="202">
        <f t="shared" si="0"/>
        <v>1</v>
      </c>
      <c r="J17" s="202"/>
      <c r="K17" s="202"/>
      <c r="L17" s="202"/>
      <c r="M17" s="202"/>
      <c r="O17" s="202"/>
    </row>
    <row r="18" spans="1:15" ht="17.399999999999999" x14ac:dyDescent="0.25">
      <c r="A18" s="151"/>
      <c r="B18" s="151"/>
      <c r="C18" s="222">
        <f>C7+11</f>
        <v>45181</v>
      </c>
      <c r="D18" s="223">
        <f>IF(Daily!AB374=0,"",Daily!AB374)</f>
        <v>419069</v>
      </c>
      <c r="E18" s="224">
        <f>IF(Daily!AC374=0,"",Daily!AC374)</f>
        <v>418142</v>
      </c>
      <c r="F18" s="205"/>
      <c r="G18" s="202">
        <f t="shared" si="0"/>
        <v>1</v>
      </c>
      <c r="J18" s="202"/>
      <c r="K18" s="202"/>
      <c r="L18" s="202"/>
      <c r="M18" s="202"/>
      <c r="O18" s="202"/>
    </row>
    <row r="19" spans="1:15" ht="17.399999999999999" x14ac:dyDescent="0.25">
      <c r="A19" s="151"/>
      <c r="B19" s="151"/>
      <c r="C19" s="222">
        <f>C7+12</f>
        <v>45182</v>
      </c>
      <c r="D19" s="223">
        <f>IF(Daily!AB405=0,"",Daily!AB405)</f>
        <v>422902</v>
      </c>
      <c r="E19" s="224">
        <f>IF(Daily!AC405=0,"",Daily!AC405)</f>
        <v>421931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7.399999999999999" x14ac:dyDescent="0.25">
      <c r="A20" s="151"/>
      <c r="B20" s="151"/>
      <c r="C20" s="222">
        <f>C7+13</f>
        <v>45183</v>
      </c>
      <c r="D20" s="223">
        <f>IF(Daily!AB436=0,"",Daily!AB436)</f>
        <v>419466</v>
      </c>
      <c r="E20" s="224">
        <f>IF(Daily!AC436=0,"",Daily!AC436)</f>
        <v>418538</v>
      </c>
      <c r="F20" s="205"/>
      <c r="G20" s="202">
        <f t="shared" si="0"/>
        <v>1</v>
      </c>
      <c r="J20" s="202"/>
      <c r="L20" s="202"/>
      <c r="M20" s="202"/>
      <c r="O20" s="202"/>
    </row>
    <row r="21" spans="1:15" ht="17.399999999999999" x14ac:dyDescent="0.25">
      <c r="A21" s="151"/>
      <c r="B21" s="151"/>
      <c r="C21" s="222">
        <f>C7+14</f>
        <v>45184</v>
      </c>
      <c r="D21" s="223">
        <f>IF(Daily!AB467=0,"",Daily!AB467)</f>
        <v>431198</v>
      </c>
      <c r="E21" s="224">
        <f>IF(Daily!AC467=0,"",Daily!AC467)</f>
        <v>429976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7.399999999999999" x14ac:dyDescent="0.25">
      <c r="A22" s="151"/>
      <c r="B22" s="151"/>
      <c r="C22" s="222">
        <f>C7+15</f>
        <v>45185</v>
      </c>
      <c r="D22" s="223">
        <f>IF(Daily!AB498=0,"",Daily!AB498)</f>
        <v>340735</v>
      </c>
      <c r="E22" s="224">
        <f>IF(Daily!AC498=0,"",Daily!AC498)</f>
        <v>339510</v>
      </c>
      <c r="F22" s="205"/>
      <c r="G22" s="202">
        <f t="shared" si="0"/>
        <v>2</v>
      </c>
      <c r="J22" s="202"/>
      <c r="K22" s="202"/>
      <c r="L22" s="202"/>
      <c r="M22" s="202"/>
      <c r="O22" s="202"/>
    </row>
    <row r="23" spans="1:15" ht="17.399999999999999" x14ac:dyDescent="0.25">
      <c r="A23" s="151"/>
      <c r="B23" s="151"/>
      <c r="C23" s="222">
        <f>C7+16</f>
        <v>45186</v>
      </c>
      <c r="D23" s="223">
        <f>IF(Daily!AB529=0,"",Daily!AB529)</f>
        <v>250209</v>
      </c>
      <c r="E23" s="224">
        <f>IF(Daily!AC529=0,"",Daily!AC529)</f>
        <v>249416</v>
      </c>
      <c r="F23" s="205"/>
      <c r="G23" s="202">
        <f t="shared" si="0"/>
        <v>3</v>
      </c>
      <c r="J23" s="202"/>
      <c r="K23" s="202"/>
      <c r="L23" s="202"/>
      <c r="M23" s="202"/>
      <c r="O23" s="202"/>
    </row>
    <row r="24" spans="1:15" ht="17.399999999999999" x14ac:dyDescent="0.25">
      <c r="A24" s="151"/>
      <c r="B24" s="151"/>
      <c r="C24" s="222">
        <f>C7+17</f>
        <v>45187</v>
      </c>
      <c r="D24" s="223">
        <f>IF(Daily!AB560=0,"",Daily!AB560)</f>
        <v>418827</v>
      </c>
      <c r="E24" s="224">
        <f>IF(Daily!AC560=0,"",Daily!AC560)</f>
        <v>417745.1</v>
      </c>
      <c r="F24" s="205"/>
      <c r="G24" s="202">
        <f t="shared" si="0"/>
        <v>1</v>
      </c>
      <c r="J24" s="202"/>
      <c r="K24" s="202"/>
      <c r="L24" s="202"/>
      <c r="M24" s="202"/>
      <c r="O24" s="202"/>
    </row>
    <row r="25" spans="1:15" ht="17.399999999999999" x14ac:dyDescent="0.25">
      <c r="A25" s="151"/>
      <c r="B25" s="151"/>
      <c r="C25" s="222">
        <f>C7+18</f>
        <v>45188</v>
      </c>
      <c r="D25" s="223">
        <f>IF(Daily!AB591=0,"",Daily!AB591)</f>
        <v>421799</v>
      </c>
      <c r="E25" s="224">
        <f>IF(Daily!AC591=0,"",Daily!AC591)</f>
        <v>421048.80000000005</v>
      </c>
      <c r="F25" s="205"/>
      <c r="G25" s="202">
        <f t="shared" si="0"/>
        <v>1</v>
      </c>
      <c r="J25" s="202"/>
      <c r="K25" s="202"/>
      <c r="L25" s="202"/>
      <c r="M25" s="202"/>
      <c r="O25" s="202"/>
    </row>
    <row r="26" spans="1:15" ht="17.399999999999999" x14ac:dyDescent="0.25">
      <c r="A26" s="151"/>
      <c r="B26" s="151"/>
      <c r="C26" s="222">
        <f>C7+19</f>
        <v>45189</v>
      </c>
      <c r="D26" s="223">
        <f>IF(Daily!AB622=0,"",Daily!AB622)</f>
        <v>424916</v>
      </c>
      <c r="E26" s="224">
        <f>IF(Daily!AC622=0,"",Daily!AC622)</f>
        <v>423719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7.399999999999999" x14ac:dyDescent="0.25">
      <c r="A27" s="151"/>
      <c r="B27" s="151"/>
      <c r="C27" s="222">
        <f>C7+20</f>
        <v>45190</v>
      </c>
      <c r="D27" s="223">
        <f>IF(Daily!AB653=0,"",Daily!AB653)</f>
        <v>417501</v>
      </c>
      <c r="E27" s="224">
        <f>IF(Daily!AC653=0,"",Daily!AC653)</f>
        <v>416529</v>
      </c>
      <c r="F27" s="205"/>
      <c r="G27" s="202">
        <f t="shared" si="0"/>
        <v>1</v>
      </c>
      <c r="J27" s="202"/>
      <c r="K27" s="202"/>
      <c r="L27" s="202"/>
      <c r="M27" s="202"/>
      <c r="O27" s="202"/>
    </row>
    <row r="28" spans="1:15" ht="17.399999999999999" x14ac:dyDescent="0.25">
      <c r="A28" s="151"/>
      <c r="B28" s="151"/>
      <c r="C28" s="222">
        <f>C7+21</f>
        <v>45191</v>
      </c>
      <c r="D28" s="223">
        <f>IF(Daily!AB684=0,"",Daily!AB684)</f>
        <v>419412</v>
      </c>
      <c r="E28" s="224">
        <f>IF(Daily!AC684=0,"",Daily!AC684)</f>
        <v>418260</v>
      </c>
      <c r="F28" s="205"/>
      <c r="G28" s="202">
        <f t="shared" si="0"/>
        <v>1</v>
      </c>
      <c r="K28" s="202"/>
      <c r="L28" s="202"/>
      <c r="M28" s="202"/>
      <c r="O28" s="202"/>
    </row>
    <row r="29" spans="1:15" ht="17.399999999999999" x14ac:dyDescent="0.25">
      <c r="A29" s="151"/>
      <c r="B29" s="151"/>
      <c r="C29" s="222">
        <f>C7+22</f>
        <v>45192</v>
      </c>
      <c r="D29" s="223">
        <f>IF(Daily!AB715=0,"",Daily!AB715)</f>
        <v>311838</v>
      </c>
      <c r="E29" s="224">
        <f>IF(Daily!AC715=0,"",Daily!AC715)</f>
        <v>310860</v>
      </c>
      <c r="F29" s="205"/>
      <c r="G29" s="202">
        <f t="shared" si="0"/>
        <v>2</v>
      </c>
      <c r="K29" s="202"/>
      <c r="L29" s="202"/>
      <c r="M29" s="202"/>
      <c r="O29" s="202"/>
    </row>
    <row r="30" spans="1:15" ht="17.399999999999999" x14ac:dyDescent="0.25">
      <c r="A30" s="151"/>
      <c r="B30" s="151"/>
      <c r="C30" s="222">
        <f>C7+23</f>
        <v>45193</v>
      </c>
      <c r="D30" s="223">
        <f>IF(Daily!AB746=0,"",Daily!AB746)</f>
        <v>243141</v>
      </c>
      <c r="E30" s="224">
        <f>IF(Daily!AC746=0,"",Daily!AC746)</f>
        <v>242289</v>
      </c>
      <c r="F30" s="205"/>
      <c r="G30" s="202">
        <f t="shared" si="0"/>
        <v>3</v>
      </c>
      <c r="K30" s="202"/>
      <c r="L30" s="202"/>
      <c r="M30" s="202"/>
      <c r="O30" s="202"/>
    </row>
    <row r="31" spans="1:15" ht="17.399999999999999" x14ac:dyDescent="0.25">
      <c r="A31" s="151"/>
      <c r="B31" s="151"/>
      <c r="C31" s="222">
        <f>C7+24</f>
        <v>45194</v>
      </c>
      <c r="D31" s="223">
        <f>IF(Daily!AB777=0,"",Daily!AB777)</f>
        <v>410884</v>
      </c>
      <c r="E31" s="224">
        <f>IF(Daily!AC777=0,"",Daily!AC777)</f>
        <v>409996</v>
      </c>
      <c r="F31" s="205"/>
      <c r="G31" s="202">
        <f t="shared" si="0"/>
        <v>1</v>
      </c>
      <c r="K31" s="202"/>
      <c r="L31" s="202"/>
      <c r="M31" s="202"/>
      <c r="O31" s="202"/>
    </row>
    <row r="32" spans="1:15" ht="17.399999999999999" x14ac:dyDescent="0.25">
      <c r="A32" s="151"/>
      <c r="B32" s="151"/>
      <c r="C32" s="222">
        <f>C7+25</f>
        <v>45195</v>
      </c>
      <c r="D32" s="223">
        <f>IF(Daily!AB808=0,"",Daily!AB808)</f>
        <v>428702</v>
      </c>
      <c r="E32" s="224">
        <f>IF(Daily!AC808=0,"",Daily!AC808)</f>
        <v>427805</v>
      </c>
      <c r="F32" s="205"/>
      <c r="G32" s="202">
        <f t="shared" si="0"/>
        <v>1</v>
      </c>
      <c r="K32" s="202"/>
      <c r="L32" s="202"/>
      <c r="M32" s="202"/>
    </row>
    <row r="33" spans="1:13" ht="17.399999999999999" x14ac:dyDescent="0.25">
      <c r="A33" s="151"/>
      <c r="B33" s="151"/>
      <c r="C33" s="222">
        <f>C7+26</f>
        <v>45196</v>
      </c>
      <c r="D33" s="223">
        <f>IF(Daily!AB839=0,"",Daily!AB839)</f>
        <v>424007</v>
      </c>
      <c r="E33" s="224">
        <f>IF(Daily!AC839=0,"",Daily!AC839)</f>
        <v>423095</v>
      </c>
      <c r="F33" s="205"/>
      <c r="G33" s="202">
        <f t="shared" si="0"/>
        <v>1</v>
      </c>
      <c r="K33" s="202"/>
      <c r="M33" s="202"/>
    </row>
    <row r="34" spans="1:13" ht="17.399999999999999" x14ac:dyDescent="0.25">
      <c r="A34" s="151"/>
      <c r="B34" s="151"/>
      <c r="C34" s="222">
        <f>C7+27</f>
        <v>45197</v>
      </c>
      <c r="D34" s="223">
        <f>IF(Daily!AB870=0,"",Daily!AB870)</f>
        <v>423939</v>
      </c>
      <c r="E34" s="224">
        <f>IF(Daily!AC870=0,"",Daily!AC870)</f>
        <v>423053</v>
      </c>
      <c r="F34" s="205"/>
      <c r="G34" s="202">
        <f t="shared" si="0"/>
        <v>1</v>
      </c>
      <c r="K34" s="202"/>
      <c r="M34" s="202"/>
    </row>
    <row r="35" spans="1:13" ht="17.399999999999999" x14ac:dyDescent="0.25">
      <c r="A35" s="151"/>
      <c r="B35" s="151"/>
      <c r="C35" s="222">
        <f>C7+28</f>
        <v>45198</v>
      </c>
      <c r="D35" s="223">
        <f>IF(Daily!AB901=0,"",Daily!AB901)</f>
        <v>433719</v>
      </c>
      <c r="E35" s="224">
        <f>IF(Daily!AC901=0,"",Daily!AC901)</f>
        <v>432593</v>
      </c>
      <c r="F35" s="205"/>
      <c r="G35" s="202">
        <f t="shared" si="0"/>
        <v>1</v>
      </c>
      <c r="K35" s="202"/>
      <c r="M35" s="202"/>
    </row>
    <row r="36" spans="1:13" ht="17.399999999999999" x14ac:dyDescent="0.25">
      <c r="A36" s="151"/>
      <c r="B36" s="151"/>
      <c r="C36" s="222">
        <f>C8+28</f>
        <v>45199</v>
      </c>
      <c r="D36" s="223">
        <f>IF(Daily!AB932=0,"",Daily!AB932)</f>
        <v>348614</v>
      </c>
      <c r="E36" s="224">
        <f>IF(Daily!AC932=0,"",Daily!AC932)</f>
        <v>347540</v>
      </c>
      <c r="F36" s="205"/>
      <c r="G36" s="202">
        <f t="shared" si="0"/>
        <v>2</v>
      </c>
      <c r="K36" s="202"/>
      <c r="M36" s="202"/>
    </row>
    <row r="37" spans="1:13" ht="18" thickBot="1" x14ac:dyDescent="0.3">
      <c r="A37" s="151"/>
      <c r="B37" s="151"/>
      <c r="C37" s="222">
        <f>C9+28</f>
        <v>45200</v>
      </c>
      <c r="D37" s="223" t="str">
        <f>IF(Daily!AB963=0,"",Daily!AB963)</f>
        <v/>
      </c>
      <c r="E37" s="225" t="str">
        <f>IF(Daily!AC963=0,"",Daily!AC963)</f>
        <v/>
      </c>
      <c r="F37" s="205"/>
      <c r="G37" s="202">
        <f t="shared" ref="G37" si="1">IF(D37="",0,IF(WEEKDAY(C37,2)=7,3,IF(H37="H",3,IF(WEEKDAY(C37,2)=6,2,1))))</f>
        <v>0</v>
      </c>
      <c r="M37" s="202"/>
    </row>
    <row r="38" spans="1:13" ht="15" thickTop="1" thickBot="1" x14ac:dyDescent="0.3">
      <c r="A38" s="151"/>
      <c r="B38" s="151"/>
      <c r="C38" s="157" t="s">
        <v>41</v>
      </c>
      <c r="D38" s="201">
        <f>SUM(D7:D37)</f>
        <v>11394480</v>
      </c>
      <c r="E38" s="200">
        <f>SUM(E7:E37)</f>
        <v>11365224.300000001</v>
      </c>
      <c r="F38" s="209"/>
      <c r="G38" s="156"/>
      <c r="H38" s="156"/>
      <c r="I38" s="156"/>
    </row>
    <row r="39" spans="1:13" ht="14.4" thickTop="1" x14ac:dyDescent="0.25">
      <c r="A39" s="153"/>
      <c r="B39" s="154"/>
      <c r="C39" s="155" t="s">
        <v>61</v>
      </c>
      <c r="D39" s="154"/>
      <c r="E39" s="154"/>
      <c r="F39" s="154"/>
    </row>
    <row r="40" spans="1:13" x14ac:dyDescent="0.25">
      <c r="A40" s="153"/>
      <c r="B40" s="154"/>
      <c r="C40" s="154"/>
      <c r="D40" s="154"/>
      <c r="E40" s="154"/>
      <c r="F40" s="154"/>
    </row>
    <row r="41" spans="1:13" ht="13.8" x14ac:dyDescent="0.25">
      <c r="A41" s="153"/>
      <c r="C41" s="159" t="s">
        <v>64</v>
      </c>
      <c r="D41" s="156">
        <f>MAX(D7:D37)</f>
        <v>434056</v>
      </c>
      <c r="E41" s="156">
        <f>MAX(E7:E37)</f>
        <v>433004.89999999997</v>
      </c>
      <c r="F41" s="156"/>
    </row>
    <row r="42" spans="1:13" ht="16.8" x14ac:dyDescent="0.4">
      <c r="A42" s="153"/>
      <c r="C42" s="159" t="s">
        <v>62</v>
      </c>
      <c r="D42" s="220">
        <f>IF(D38=0,"-",INDEX($C$7:$C$37,MATCH(MAX(D$7:D$37),D$7:D$37,0)))</f>
        <v>45175</v>
      </c>
      <c r="E42" s="220">
        <f>IF(E38=0,"-",INDEX($C$7:$C$37,MATCH(MAX(E$7:E$37),E$7:E$37,0)))</f>
        <v>45175</v>
      </c>
      <c r="F42" s="210"/>
    </row>
    <row r="43" spans="1:13" ht="13.8" x14ac:dyDescent="0.25">
      <c r="A43" s="153"/>
      <c r="C43" s="159" t="s">
        <v>63</v>
      </c>
      <c r="D43" s="156" t="s">
        <v>87</v>
      </c>
      <c r="E43" s="156">
        <f>IF(E38=0,0,AVERAGEIF($G$7:$G$37,"&gt;0",E$7:E$37))</f>
        <v>378840.81</v>
      </c>
      <c r="F43" s="156"/>
    </row>
    <row r="44" spans="1:13" ht="13.8" x14ac:dyDescent="0.25">
      <c r="A44" s="153"/>
      <c r="C44" s="159" t="s">
        <v>68</v>
      </c>
      <c r="D44" s="203">
        <f>SUMIF($G$7:$G$37,1,D$7:D$37)</f>
        <v>8808422</v>
      </c>
      <c r="E44" s="203">
        <f>SUMIF($G$7:$G$37,1,E$7:E$37)</f>
        <v>8787810.1999999993</v>
      </c>
      <c r="F44" s="156"/>
    </row>
    <row r="45" spans="1:13" ht="13.8" x14ac:dyDescent="0.25">
      <c r="A45" s="153"/>
      <c r="C45" s="159" t="s">
        <v>65</v>
      </c>
      <c r="D45" s="156">
        <f>IF(D38=0,0,AVERAGEIF($G$7:$G$37,1,D$7:D$37))</f>
        <v>419448.66666666669</v>
      </c>
      <c r="E45" s="156">
        <f>IF(E38=0,0,AVERAGEIF($G$7:$G$37,1,E$7:E$37))</f>
        <v>418467.15238095232</v>
      </c>
      <c r="F45" s="156"/>
    </row>
    <row r="46" spans="1:13" ht="13.8" x14ac:dyDescent="0.25">
      <c r="C46" s="160" t="s">
        <v>66</v>
      </c>
      <c r="D46" s="203">
        <f>SUMIF($G$7:$G$37,2,D$7:D$37)</f>
        <v>1632755</v>
      </c>
      <c r="E46" s="203">
        <f>SUMIF($G$7:$G$37,2,E$7:E$37)</f>
        <v>1627400</v>
      </c>
      <c r="F46" s="202"/>
    </row>
    <row r="47" spans="1:13" ht="13.8" x14ac:dyDescent="0.25">
      <c r="C47" s="160" t="s">
        <v>67</v>
      </c>
      <c r="D47" s="156">
        <f>IFERROR(IF(D38=0,0,AVERAGEIF($G$7:$G$37,2,D$7:D$37)),0)</f>
        <v>326551</v>
      </c>
      <c r="E47" s="156">
        <f>IFERROR(IF(E38=0,0,AVERAGEIF($G$7:$G$37,2,E$7:E$37)),0)</f>
        <v>325480</v>
      </c>
      <c r="F47" s="202"/>
    </row>
    <row r="48" spans="1:13" ht="13.8" x14ac:dyDescent="0.25">
      <c r="C48" s="160" t="s">
        <v>72</v>
      </c>
      <c r="D48" s="203">
        <f>SUMIF($G$7:$G$37,3,D$7:D$37)</f>
        <v>953303</v>
      </c>
      <c r="E48" s="203">
        <f>SUMIF($G$7:$G$37,3,E$7:E$37)</f>
        <v>950014.1</v>
      </c>
      <c r="F48" s="211"/>
    </row>
    <row r="49" spans="3:6" ht="13.8" x14ac:dyDescent="0.25">
      <c r="C49" s="160" t="s">
        <v>71</v>
      </c>
      <c r="D49" s="156">
        <f>IFERROR(IF(D38=0,0,AVERAGEIF($G$7:$G$37,3,D$7:D$37)),0)</f>
        <v>238325.75</v>
      </c>
      <c r="E49" s="156">
        <f>IFERROR(IF(E38=0,0,AVERAGEIF($G$7:$G$37,3,E$7:E$37)),0)</f>
        <v>237503.52499999999</v>
      </c>
      <c r="F49" s="211"/>
    </row>
    <row r="50" spans="3:6" ht="13.8" x14ac:dyDescent="0.25">
      <c r="C50" s="160" t="s">
        <v>70</v>
      </c>
      <c r="D50" s="211">
        <f>+D46+D48</f>
        <v>2586058</v>
      </c>
      <c r="E50" s="211">
        <f>+E46+E48</f>
        <v>2577414.1</v>
      </c>
      <c r="F50" s="211"/>
    </row>
    <row r="51" spans="3:6" ht="13.8" x14ac:dyDescent="0.25">
      <c r="C51" s="160" t="s">
        <v>69</v>
      </c>
      <c r="D51" s="204">
        <f>IFERROR(IF(D38=0,0,AVERAGEIF($G7:$G37,"&gt;1",D7:D37)),0)</f>
        <v>287339.77777777775</v>
      </c>
      <c r="E51" s="204">
        <f>IFERROR(IF(E38=0,0,AVERAGEIF($G7:$G37,"&gt;1",E7:E37)),0)</f>
        <v>286379.34444444446</v>
      </c>
      <c r="F51" s="211"/>
    </row>
    <row r="52" spans="3:6" x14ac:dyDescent="0.25">
      <c r="C52" s="161" t="s">
        <v>41</v>
      </c>
      <c r="D52" s="203">
        <f>+D44+D46+D48</f>
        <v>11394480</v>
      </c>
      <c r="E52" s="203">
        <f>+E44+E46+E48</f>
        <v>11365224.299999999</v>
      </c>
      <c r="F52" s="156"/>
    </row>
    <row r="53" spans="3:6" hidden="1" x14ac:dyDescent="0.25">
      <c r="D53" s="158" t="e">
        <f>IF(Monthly!AB31=D52,"CORRECT","no")</f>
        <v>#REF!</v>
      </c>
      <c r="E53" s="158" t="str">
        <f>IF(Monthly!AC31=E52,"CORRECT","no")</f>
        <v>no</v>
      </c>
      <c r="F53" s="158"/>
    </row>
    <row r="54" spans="3:6" hidden="1" x14ac:dyDescent="0.25"/>
    <row r="55" spans="3:6" hidden="1" x14ac:dyDescent="0.25"/>
    <row r="56" spans="3:6" hidden="1" x14ac:dyDescent="0.25"/>
    <row r="57" spans="3:6" hidden="1" x14ac:dyDescent="0.25"/>
    <row r="58" spans="3:6" hidden="1" x14ac:dyDescent="0.25">
      <c r="C58" s="149" t="s">
        <v>73</v>
      </c>
    </row>
    <row r="59" spans="3:6" hidden="1" x14ac:dyDescent="0.25">
      <c r="C59" s="158" t="s">
        <v>74</v>
      </c>
      <c r="D59" s="204">
        <f>AVERAGE(D15,D22,D29,D36)</f>
        <v>333234.5</v>
      </c>
      <c r="E59" s="204">
        <f t="array" ref="E59">AVERAGE(IF(WEEKDAY($C$7:$C$37,2)=1,E$7:E$37))</f>
        <v>408240.77500000002</v>
      </c>
      <c r="F59" s="204"/>
    </row>
    <row r="60" spans="3:6" hidden="1" x14ac:dyDescent="0.25">
      <c r="C60" s="158" t="s">
        <v>75</v>
      </c>
      <c r="D60" s="204">
        <f t="array" ref="D60">AVERAGE(IF(WEEKDAY($C$7:$C$37,2)=2,D$7:D$37))</f>
        <v>424322.5</v>
      </c>
      <c r="E60" s="204">
        <f t="array" ref="E60">AVERAGE(IF(WEEKDAY($C$7:$C$37,2)=2,E$7:E$37))</f>
        <v>423447.875</v>
      </c>
    </row>
    <row r="61" spans="3:6" hidden="1" x14ac:dyDescent="0.25">
      <c r="C61" s="158" t="s">
        <v>76</v>
      </c>
      <c r="D61" s="204">
        <f t="array" ref="D61">AVERAGE(IF(WEEKDAY($C$7:$C$37,2)=3,D$7:D$37))</f>
        <v>426470.25</v>
      </c>
      <c r="E61" s="204">
        <f t="array" ref="E61">AVERAGE(IF(WEEKDAY($C$7:$C$37,2)=3,E$7:E$37))</f>
        <v>425437.47499999998</v>
      </c>
    </row>
    <row r="62" spans="3:6" hidden="1" x14ac:dyDescent="0.25">
      <c r="C62" s="158" t="s">
        <v>77</v>
      </c>
      <c r="D62" s="204">
        <f t="array" ref="D62">AVERAGE(IF(WEEKDAY($C$7:$C$37,2)=4,D$7:D$37))</f>
        <v>421583.5</v>
      </c>
      <c r="E62" s="204">
        <f t="array" ref="E62">AVERAGE(IF(WEEKDAY($C$7:$C$37,2)=4,E$7:E$37))</f>
        <v>420670.85000000003</v>
      </c>
    </row>
    <row r="63" spans="3:6" hidden="1" x14ac:dyDescent="0.25">
      <c r="C63" s="158" t="s">
        <v>78</v>
      </c>
      <c r="D63" s="204">
        <f t="array" ref="D63">AVERAGE(IF(WEEKDAY($C$7:$C$37,2)=5,D$7:D$37))</f>
        <v>416431.2</v>
      </c>
      <c r="E63" s="204">
        <f t="array" ref="E63">AVERAGE(IF(WEEKDAY($C$7:$C$37,2)=5,E$7:E$37))</f>
        <v>415324.46</v>
      </c>
    </row>
    <row r="64" spans="3:6" hidden="1" x14ac:dyDescent="0.25">
      <c r="C64" s="158" t="s">
        <v>79</v>
      </c>
      <c r="D64" s="204">
        <f>AVERAGEIF($G$7:$G$37,2,D$7:D$37)</f>
        <v>326551</v>
      </c>
      <c r="E64" s="204">
        <f>AVERAGEIF($G$7:$G$37,2,E$7:E$37)</f>
        <v>325480</v>
      </c>
    </row>
    <row r="65" spans="3:5" hidden="1" x14ac:dyDescent="0.25">
      <c r="C65" s="158" t="s">
        <v>80</v>
      </c>
      <c r="D65" s="204">
        <f>AVERAGEIF($G$7:$G$37,3,D$7:D$37)</f>
        <v>238325.75</v>
      </c>
      <c r="E65" s="204">
        <f>AVERAGEIF($G$7:$G$37,3,E$7:E$37)</f>
        <v>237503.52499999999</v>
      </c>
    </row>
    <row r="68" spans="3:5" x14ac:dyDescent="0.25">
      <c r="C68" s="158"/>
      <c r="D68" s="204"/>
    </row>
    <row r="69" spans="3:5" x14ac:dyDescent="0.25">
      <c r="C69" s="158"/>
      <c r="D69" s="204"/>
    </row>
    <row r="70" spans="3:5" x14ac:dyDescent="0.25">
      <c r="C70" s="158"/>
      <c r="D70" s="204"/>
    </row>
    <row r="71" spans="3:5" x14ac:dyDescent="0.25">
      <c r="C71" s="158"/>
      <c r="D71" s="204"/>
    </row>
    <row r="72" spans="3:5" x14ac:dyDescent="0.25">
      <c r="C72" s="158"/>
      <c r="D72" s="204"/>
    </row>
    <row r="73" spans="3:5" x14ac:dyDescent="0.25">
      <c r="C73" s="158"/>
      <c r="D73" s="204"/>
    </row>
    <row r="74" spans="3:5" x14ac:dyDescent="0.2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4">
      <formula>$H7="h"</formula>
    </cfRule>
    <cfRule type="expression" dxfId="3" priority="5">
      <formula>$G7&gt;1</formula>
    </cfRule>
  </conditionalFormatting>
  <conditionalFormatting sqref="D7:D37 E14 E33">
    <cfRule type="top10" dxfId="2" priority="3" rank="1"/>
  </conditionalFormatting>
  <conditionalFormatting sqref="D15">
    <cfRule type="top10" dxfId="1" priority="1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9" ma:contentTypeDescription="Create a new document." ma:contentTypeScope="" ma:versionID="d21b169c87de2aba68ce1fc683d1e30e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54433ab409c50607b9ad63c864b80544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FBE508-A972-4C23-9C0C-1F6B3410B62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260B232-D4BC-4F7A-9CD7-F9604BDDB3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8F8D7EB-5E66-4AA4-9CC2-C8BE7C1FECB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 Nixon  D. Ong</cp:lastModifiedBy>
  <cp:lastPrinted>2023-09-21T02:00:51Z</cp:lastPrinted>
  <dcterms:created xsi:type="dcterms:W3CDTF">2007-01-05T06:49:01Z</dcterms:created>
  <dcterms:modified xsi:type="dcterms:W3CDTF">2024-06-03T08:16:54Z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